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quantaservices.sharepoint.com/sites/LUMA/REG/DepartmentWorkspace/FY 2026/1._Rate Review/0._Temporary Rate Request/"/>
    </mc:Choice>
  </mc:AlternateContent>
  <xr:revisionPtr revIDLastSave="13" documentId="8_{BD56A755-E411-40A6-8E79-BBCB17615348}" xr6:coauthVersionLast="47" xr6:coauthVersionMax="47" xr10:uidLastSave="{4DA4D207-9A7B-4864-8C80-86E9489D9E35}"/>
  <bookViews>
    <workbookView xWindow="28680" yWindow="-120" windowWidth="29040" windowHeight="15840" xr2:uid="{79819174-3DE5-489D-ACF1-EF6E7EDF48C9}"/>
  </bookViews>
  <sheets>
    <sheet name="Bill Impacts" sheetId="3" r:id="rId1"/>
  </sheets>
  <externalReferences>
    <externalReference r:id="rId2"/>
    <externalReference r:id="rId3"/>
  </externalReference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localSheetId="0" hidden="1">[1]Fuel!#REF!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localSheetId="0" hidden="1">[1]Fuel!#REF!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localSheetId="0" hidden="1">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IntlFixup" hidden="1">TRUE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2__123Graph_ACHART_2" hidden="1">#REF!</definedName>
    <definedName name="_3__123Graph_ACHART_3" hidden="1">#REF!</definedName>
    <definedName name="_3_0__123Grap" hidden="1">#REF!</definedName>
    <definedName name="_4__123Graph_BCHART_1" hidden="1">#REF!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hidden="1">#REF!</definedName>
    <definedName name="_bdm.095e75f33956414fae7b0c9bbb98fad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380e1303da744dfdbf6ccba50b770a08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3ce03a788c345deb98cab037a1dd39f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localSheetId="0" hidden="1">#REF!</definedName>
    <definedName name="_Fill" hidden="1">#REF!</definedName>
    <definedName name="_Fi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hidden="1">{#N/A,#N/A,FALSE,"FY97P1";#N/A,#N/A,FALSE,"FY97Z312";#N/A,#N/A,FALSE,"FY97LRBC";#N/A,#N/A,FALSE,"FY97O";#N/A,#N/A,FALSE,"FY97DAM"}</definedName>
    <definedName name="ActiveLoad">#REF!</definedName>
    <definedName name="aedfadf" hidden="1">TextRefCopy1</definedName>
    <definedName name="AllocBilledDemand">#REF!</definedName>
    <definedName name="AllocConsumption">#REF!</definedName>
    <definedName name="AllocEnergy">#REF!</definedName>
    <definedName name="AllocEnergyPeak">#REF!</definedName>
    <definedName name="AllocLamps">#REF!</definedName>
    <definedName name="AllocLampsCount">#REF!</definedName>
    <definedName name="AllocMeterNCP">#REF!</definedName>
    <definedName name="AllocMeters">#REF!</definedName>
    <definedName name="AllocPrimaryNCP">#REF!</definedName>
    <definedName name="AllocPrimaryWgtCust">#REF!</definedName>
    <definedName name="AllocProduction">#REF!</definedName>
    <definedName name="AllocRates">#REF!</definedName>
    <definedName name="AllocSecondaryNCP">#REF!</definedName>
    <definedName name="AllocSecondWgtCust">#REF!</definedName>
    <definedName name="AllocSubstationCP">#REF!</definedName>
    <definedName name="AllocTransCP">#REF!</definedName>
    <definedName name="AllocTransNCP">#REF!</definedName>
    <definedName name="AllocTransWgtCust">#REF!</definedName>
    <definedName name="AllocWeightCust">#REF!</definedName>
    <definedName name="ApdxPrintRange" localSheetId="0">'Bill Impacts'!$A$3:$E$99</definedName>
    <definedName name="Array_TariffSummary">#REF!</definedName>
    <definedName name="as" hidden="1">#REF!</definedName>
    <definedName name="AS2TickmarkLS" hidden="1">#REF!</definedName>
    <definedName name="asASas" hidden="1">#REF!</definedName>
    <definedName name="asd" hidden="1">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alances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#REF!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BOOLEAN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hidden="1">#REF!</definedName>
    <definedName name="CIQWBGuid" hidden="1">"Table of factors english1.xlsx"</definedName>
    <definedName name="ClassAdvCP">#REF!</definedName>
    <definedName name="ClassAdvCust">#REF!</definedName>
    <definedName name="ClassAdvNCP">#REF!</definedName>
    <definedName name="ClassAGCP">#REF!</definedName>
    <definedName name="ClassAGCust">#REF!</definedName>
    <definedName name="ClassAGDirect">#REF!</definedName>
    <definedName name="ClassAGEnergy">#REF!</definedName>
    <definedName name="ClassAGNCP">#REF!</definedName>
    <definedName name="ClassAGProd">#REF!</definedName>
    <definedName name="ClassAGRev">#REF!</definedName>
    <definedName name="ClassAGTrans">#REF!</definedName>
    <definedName name="ClassCustAcctCust">#REF!</definedName>
    <definedName name="ClassCustAcctDirect">#REF!</definedName>
    <definedName name="ClassCustAcctRev">#REF!</definedName>
    <definedName name="ClassDefic">#REF!</definedName>
    <definedName name="ClassDeprAmortCP">#REF!</definedName>
    <definedName name="ClassDeprAmortCust">#REF!</definedName>
    <definedName name="ClassDeprAmortDirect">#REF!</definedName>
    <definedName name="ClassDeprAmortEnergy">#REF!</definedName>
    <definedName name="ClassDeprAmortNCP">#REF!</definedName>
    <definedName name="ClassDeprAmortProd">#REF!</definedName>
    <definedName name="ClassDeprAmortTrans">#REF!</definedName>
    <definedName name="ClassDeprCP">#REF!</definedName>
    <definedName name="ClassDeprCust">#REF!</definedName>
    <definedName name="ClassDeprDirect">#REF!</definedName>
    <definedName name="ClassDeprEnergy">#REF!</definedName>
    <definedName name="ClassDeprNCP">#REF!</definedName>
    <definedName name="ClassDeprOH_PrimaryC">#REF!</definedName>
    <definedName name="ClassDeprOH_PrimaryD">#REF!</definedName>
    <definedName name="ClassDeprOH_SecondaryC">#REF!</definedName>
    <definedName name="ClassDeprOH_SecondaryD">#REF!</definedName>
    <definedName name="ClassDeprProd">#REF!</definedName>
    <definedName name="ClassDeprTrans">#REF!</definedName>
    <definedName name="ClassDeprUG_PrimaryC">#REF!</definedName>
    <definedName name="ClassDeprUG_PrimaryD">#REF!</definedName>
    <definedName name="ClassDeprUG_SecondaryC">#REF!</definedName>
    <definedName name="ClassDeprUG_SecondaryD">#REF!</definedName>
    <definedName name="ClassDistCP">#REF!</definedName>
    <definedName name="ClassDistCust">#REF!</definedName>
    <definedName name="ClassDistDirect">#REF!</definedName>
    <definedName name="ClassDistNCP">#REF!</definedName>
    <definedName name="ClassDistProd">#REF!</definedName>
    <definedName name="Classes_IOU">#REF!</definedName>
    <definedName name="ClassFixedChargeCosts">#REF!</definedName>
    <definedName name="ClassLightsDepreciation">#REF!</definedName>
    <definedName name="ClassLightsExpense">#REF!</definedName>
    <definedName name="ClassLightsNetPlant">#REF!</definedName>
    <definedName name="ClassMSCP">#REF!</definedName>
    <definedName name="ClassMSCust">#REF!</definedName>
    <definedName name="ClassMSEnergy">#REF!</definedName>
    <definedName name="ClassMSFuel">#REF!</definedName>
    <definedName name="ClassMSNCP">#REF!</definedName>
    <definedName name="ClassMSProd">#REF!</definedName>
    <definedName name="ClassMSTrans">#REF!</definedName>
    <definedName name="ClassNonIncomeTax">#REF!</definedName>
    <definedName name="ClassNonPurpowD">#REF!</definedName>
    <definedName name="ClassNonPurpowE">#REF!</definedName>
    <definedName name="ClassOH_PrimaryC">#REF!</definedName>
    <definedName name="ClassOH_PrimaryD">#REF!</definedName>
    <definedName name="ClassOH_SecondaryC">#REF!</definedName>
    <definedName name="ClassOH_SecondaryD">#REF!</definedName>
    <definedName name="ClassOMCoverage">#REF!</definedName>
    <definedName name="ClassOtherCP">#REF!</definedName>
    <definedName name="ClassOtherCust">#REF!</definedName>
    <definedName name="ClassOtherDirect">#REF!</definedName>
    <definedName name="ClassOtherEnergy">#REF!</definedName>
    <definedName name="ClassOtherNCP">#REF!</definedName>
    <definedName name="ClassOtherProd">#REF!</definedName>
    <definedName name="ClassOtherRev">#REF!</definedName>
    <definedName name="ClassOtherSalesEnergy">#REF!</definedName>
    <definedName name="ClassOtherSalesProd">#REF!</definedName>
    <definedName name="ClassOtherSalesRev">#REF!</definedName>
    <definedName name="ClassOtherTrans">#REF!</definedName>
    <definedName name="ClassPlantCP">#REF!</definedName>
    <definedName name="ClassPlantCust">#REF!</definedName>
    <definedName name="ClassPlantDirect">#REF!</definedName>
    <definedName name="ClassPlantDist">#REF!</definedName>
    <definedName name="ClassPlantDistFunc">#REF!</definedName>
    <definedName name="ClassPlantDistTotal">#REF!</definedName>
    <definedName name="ClassPlantEnergy">#REF!</definedName>
    <definedName name="ClassPlantNCP">#REF!</definedName>
    <definedName name="ClassPlantProd">#REF!</definedName>
    <definedName name="ClassPlantTrans">#REF!</definedName>
    <definedName name="ClassPropIns">#REF!</definedName>
    <definedName name="ClassPurpowD">#REF!</definedName>
    <definedName name="ClassPurpowE">#REF!</definedName>
    <definedName name="ClassRates">#REF!</definedName>
    <definedName name="ClassRegLiabilityCP">#REF!</definedName>
    <definedName name="ClassRegLiabilityCust">#REF!</definedName>
    <definedName name="ClassRegLiabilityNCP">#REF!</definedName>
    <definedName name="ClassRegLiabilityTX">#REF!</definedName>
    <definedName name="ClassTaxesCP">#REF!</definedName>
    <definedName name="ClassTaxesCust">#REF!</definedName>
    <definedName name="ClassTaxesDirect">#REF!</definedName>
    <definedName name="ClassTaxesEnergy">#REF!</definedName>
    <definedName name="ClassTaxesNCP">#REF!</definedName>
    <definedName name="ClassTaxesProd">#REF!</definedName>
    <definedName name="ClassTaxesTrans">#REF!</definedName>
    <definedName name="ClassTOTINcTax">#REF!</definedName>
    <definedName name="ClassTransD">#REF!</definedName>
    <definedName name="ClassTransE">#REF!</definedName>
    <definedName name="ClassUG_PrimaryC">#REF!</definedName>
    <definedName name="ClassUG_PrimaryD">#REF!</definedName>
    <definedName name="ClassUG_SecondaryC">#REF!</definedName>
    <definedName name="ClassUG_SecondaryD">#REF!</definedName>
    <definedName name="ColsToHide" localSheetId="0">'Bill Impacts'!#REF!,'Bill Impacts'!#REF!</definedName>
    <definedName name="CompIOU" localSheetId="0">#REF!</definedName>
    <definedName name="CompIOU">#REF!</definedName>
    <definedName name="CostAllocation">#REF!</definedName>
    <definedName name="CP4PCACtype">#REF!</definedName>
    <definedName name="CPclasses" localSheetId="0">[2]Setup!$G$3,[2]Setup!$G$12,[2]Setup!$G$20,[2]Setup!$G$28</definedName>
    <definedName name="CPclasses">#REF!,#REF!,#REF!,#REF!</definedName>
    <definedName name="CurrentPCAC2">#REF!</definedName>
    <definedName name="Customers">#REF!</definedName>
    <definedName name="D" hidden="1">#REF!</definedName>
    <definedName name="DATA_02" hidden="1">#REF!</definedName>
    <definedName name="DATA_08" hidden="1">#REF!</definedName>
    <definedName name="DCA">#REF!</definedName>
    <definedName name="dd" hidden="1">#REF!</definedName>
    <definedName name="dddddddddddd" hidden="1">#REF!</definedName>
    <definedName name="dddddddddddddddddddddddddddddddd" hidden="1">#REF!</definedName>
    <definedName name="DemandCP">#REF!</definedName>
    <definedName name="DemandFactor">#REF!</definedName>
    <definedName name="DemandNCP">#REF!</definedName>
    <definedName name="DETALLE">#REF!</definedName>
    <definedName name="docket" localSheetId="0">#REF!</definedName>
    <definedName name="ECA">#REF!</definedName>
    <definedName name="ed" hidden="1">#REF!</definedName>
    <definedName name="eded" hidden="1">#REF!</definedName>
    <definedName name="eeee" hidden="1">#REF!</definedName>
    <definedName name="EEEEEEEEEEE" hidden="1">#REF!</definedName>
    <definedName name="eeeeeeeeeeee" hidden="1">#REF!</definedName>
    <definedName name="eeeeeeeeeeeee" hidden="1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y">#REF!</definedName>
    <definedName name="EV__LASTREFTIME__" hidden="1">38579.6373148148</definedName>
    <definedName name="Exh5.2" hidden="1">#REF!</definedName>
    <definedName name="ExhBreakRanges" localSheetId="0">'Bill Impacts'!$A$72,'Bill Impacts'!#REF!,'Bill Impacts'!#REF!,'Bill Impacts'!#REF!</definedName>
    <definedName name="ExhibitPrintRange" localSheetId="0">'Bill Impacts'!$A$3:$E$135</definedName>
    <definedName name="ExhPrintArea" localSheetId="0">'Bill Impacts'!$A$3:$E$135</definedName>
    <definedName name="f" hidden="1">{#N/A,#N/A,FALSE,"FY97P1";#N/A,#N/A,FALSE,"FY97Z312";#N/A,#N/A,FALSE,"FY97LRBC";#N/A,#N/A,FALSE,"FY97O";#N/A,#N/A,FALSE,"FY97DAM"}</definedName>
    <definedName name="Facturas">#REF!</definedName>
    <definedName name="ffff" hidden="1">#REF!</definedName>
    <definedName name="G" hidden="1">#REF!</definedName>
    <definedName name="GLDTL" hidden="1">#REF!</definedName>
    <definedName name="GS1_1array" localSheetId="0">'Bill Impacts'!#REF!</definedName>
    <definedName name="GS1_3array" localSheetId="0">'Bill Impacts'!#REF!</definedName>
    <definedName name="H" hidden="1">#REF!</definedName>
    <definedName name="hhh" hidden="1">#REF!</definedName>
    <definedName name="hhhhhhhhhhhh" hidden="1">#REF!</definedName>
    <definedName name="HideProposed" localSheetId="0">[2]Setup!$C$27</definedName>
    <definedName name="HideProposed">#REF!</definedName>
    <definedName name="HTML_CodePage" hidden="1">1252</definedName>
    <definedName name="HTML_Control" hidden="1">{"'Sheet1'!$A$1:$J$121"}</definedName>
    <definedName name="HTML_Control_1_1" hidden="1">{"'Output'!$B$1:$E$30"}</definedName>
    <definedName name="HTML_Control_2" hidden="1">{"'Output'!$B$1:$E$30"}</definedName>
    <definedName name="HTML_Control_2_1" hidden="1">{"'Output'!$B$1:$E$30"}</definedName>
    <definedName name="HTML_Control_3" hidden="1">{"'Output'!$B$1:$E$30"}</definedName>
    <definedName name="HTML_Control_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rementaltax">#REF!</definedName>
    <definedName name="Inflation">0</definedName>
    <definedName name="IOU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43959.6753240741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Z_SCORE" hidden="1">"c1339"</definedName>
    <definedName name="jjjj" hidden="1">#REF!</definedName>
    <definedName name="jjjjjjjjjjj" hidden="1">#REF!</definedName>
    <definedName name="jkjk" hidden="1">#REF!</definedName>
    <definedName name="jskljsljslk" hidden="1">TextRefCopy1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k" hidden="1">#REF!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KWH">#REF!</definedName>
    <definedName name="Last_Row" hidden="1">#N/A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Load">#REF!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1fef4b2a96144fb694fcbb8d2b0c481a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5f590bc264463e98d16a114838aa57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af94d03758284d08a9bb51221502e5b0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b0c3fc4fa44f029e9455459c5863cc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#REF!</definedName>
    <definedName name="MSclasses">#REF!</definedName>
    <definedName name="MSgroups">OFFSET(#REF!,0,0,COUNTA(#REF!),1)</definedName>
    <definedName name="MStypes">#REF!</definedName>
    <definedName name="Nb_Clusters">#REF!</definedName>
    <definedName name="newdata_03" hidden="1">#REF!</definedName>
    <definedName name="NewPCAC2">#REF!</definedName>
    <definedName name="NNNNNNNN" hidden="1">#REF!</definedName>
    <definedName name="NO" hidden="1">{"'Sheet1'!$A$1:$J$121"}</definedName>
    <definedName name="NvsASD">"V2012-12-31"</definedName>
    <definedName name="NvsAutoDrillOk">"VN"</definedName>
    <definedName name="NvsElapsedTime">0.00020833333110204</definedName>
    <definedName name="NvsEndTime">41499.368587963</definedName>
    <definedName name="NvsInstLang">"VENG"</definedName>
    <definedName name="NvsInstSpec">"%,FOPERATING_UNIT,TRESP_CENT_WPSC,NWESTON"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"V2010-10-01"</definedName>
    <definedName name="NvsPanelSetid">"VMODEL"</definedName>
    <definedName name="NvsReqBU">"V3000"</definedName>
    <definedName name="NvsReqBUOnly">"VY"</definedName>
    <definedName name="NvsTransLed">"VN"</definedName>
    <definedName name="NvsTreeASD">"V2013-01-08"</definedName>
    <definedName name="old_1" hidden="1">#REF!</definedName>
    <definedName name="oooo" hidden="1">#REF!</definedName>
    <definedName name="OpportunityCost">#REF!</definedName>
    <definedName name="Outage">#REF!</definedName>
    <definedName name="Pal_Workbook_GUID" hidden="1">"ZNKQLAX5J3K18YY4TKR1FKU4"</definedName>
    <definedName name="PCAC">#REF!</definedName>
    <definedName name="PCAC_Toggle_List" hidden="1">#REF!</definedName>
    <definedName name="PCAC2">#REF!</definedName>
    <definedName name="PCACtypes">#REF!</definedName>
    <definedName name="Peerless" hidden="1">#REF!</definedName>
    <definedName name="Peerless_Oil" hidden="1">#REF!</definedName>
    <definedName name="plp" hidden="1">#REF!</definedName>
    <definedName name="Post93Count">#REF!</definedName>
    <definedName name="pp" hidden="1">#REF!</definedName>
    <definedName name="Pre93Count">#REF!</definedName>
    <definedName name="_xlnm.Print_Area" localSheetId="0">'Bill Impacts'!$A$3:$E$114</definedName>
    <definedName name="_xlnm.Print_Area">#REF!</definedName>
    <definedName name="PRINT_AREA_MI">#REF!</definedName>
    <definedName name="_xlnm.Print_Titles" localSheetId="0">'Bill Impacts'!$3:$6</definedName>
    <definedName name="Prior_Month_2">#REF!</definedName>
    <definedName name="Project_Start">#REF!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purpowSupply" localSheetId="0">#REF!</definedName>
    <definedName name="REGION">#REF!</definedName>
    <definedName name="Requirement">#N/A</definedName>
    <definedName name="Requirement_start">#REF!</definedName>
    <definedName name="RevCust">#REF!</definedName>
    <definedName name="RevCustDemand">#REF!</definedName>
    <definedName name="RevDemand">#REF!</definedName>
    <definedName name="RevEnergy">#REF!</definedName>
    <definedName name="RevTotal">#REF!</definedName>
    <definedName name="RG1_1array" localSheetId="0">'Bill Impacts'!$A$13:$E$20</definedName>
    <definedName name="RG1_3array" localSheetId="0">'Bill Impacts'!$A$31:$E$38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owsToHide" localSheetId="0">'Bill Impacts'!$39:$99</definedName>
    <definedName name="rr" hidden="1">#REF!</definedName>
    <definedName name="rrrrrrrrrrrr" hidden="1">#REF!</definedName>
    <definedName name="S" hidden="1">#REF!</definedName>
    <definedName name="Scale">#REF!</definedName>
    <definedName name="Scrolling_Increment">#REF!</definedName>
    <definedName name="SFR">#REF!</definedName>
    <definedName name="SheetConfig">#REF!</definedName>
    <definedName name="SheetType" hidden="1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SApproach">#REF!</definedName>
    <definedName name="StaffOMcoverage">#REF!</definedName>
    <definedName name="STL_Switch">0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estyear">#REF!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itleBlock" localSheetId="0">'Bill Impacts'!$A$3:$E$5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hidden="1">{"japlpg1",#N/A,FALSE,"JAPAN LPG ";"japllpg2",#N/A,FALSE,"JAPAN LPG "}</definedName>
    <definedName name="U" hidden="1">#REF!</definedName>
    <definedName name="ukuku" hidden="1">#REF!</definedName>
    <definedName name="utilityname">#REF!</definedName>
    <definedName name="UtilityType_Vector" hidden="1">#REF!</definedName>
    <definedName name="uu" hidden="1">#REF!</definedName>
    <definedName name="v" hidden="1">#REF!</definedName>
    <definedName name="VVVVVVVV" hidden="1">#REF!</definedName>
    <definedName name="wed" hidden="1">#REF!</definedName>
    <definedName name="WithdrawPost93">#REF!</definedName>
    <definedName name="WithdrawPre93">#REF!</definedName>
    <definedName name="wrn.Bill._.Comparisons." localSheetId="0" hidden="1">{"General BC (Rg1 &amp; Cg1)",#N/A,FALSE,"Rg1 &amp; Cg1";"BC (Cp1)",#N/A,FALSE,"Cp-1";"Specific BC (Rg1 &amp; Cg1)",#N/A,FALSE,"Rg1 &amp; Cg1"}</definedName>
    <definedName name="wrn.Bill._.Comparisons." hidden="1">{"General BC (Rg1 &amp; Cg1)",#N/A,FALSE,"Rg1 &amp; Cg1";"BC (Cp1)",#N/A,FALSE,"Cp-1";"Specific BC (Rg1 &amp; Cg1)",#N/A,FALSE,"Rg1 &amp; Cg1"}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PONEREP." localSheetId="0" hidden="1">{"CPONE",#N/A,FALSE,"Sheet1"}</definedName>
    <definedName name="wrn.CPONEREP." hidden="1">{"CPONE",#N/A,FALSE,"Sheet1"}</definedName>
    <definedName name="wrn.CPTWOREP." localSheetId="0" hidden="1">{#N/A,#N/A,FALSE,"Sheet1";#N/A,#N/A,FALSE,"Sheet1";"CPTWO",#N/A,FALSE,"Sheet1"}</definedName>
    <definedName name="wrn.CPTWOREP." hidden="1">{#N/A,#N/A,FALSE,"Sheet1";#N/A,#N/A,FALSE,"Sheet1";"CPTWO",#N/A,FALSE,"Sheet1"}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hidden="1">{"natgas1",#N/A,FALSE,"u.s. Natural Gas";"natgas2",#N/A,FALSE,"u.s. Natural Gas"}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Rate._.and._.Revenue._.Comparsion." localSheetId="0" hidden="1">{"Consumer Analysis",#N/A,FALSE,"Consumer Analysis";"Comparison to NSP",#N/A,FALSE,"Consumer Analysis"}</definedName>
    <definedName name="wrn.Rate._.and._.Revenue._.Comparsion." hidden="1">{"Consumer Analysis",#N/A,FALSE,"Consumer Analysis";"Comparison to NSP",#N/A,FALSE,"Consumer Analysis"}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esno">#REF!</definedName>
    <definedName name="yjyjy" hidden="1">#REF!</definedName>
    <definedName name="yy" hidden="1">#REF!</definedName>
    <definedName name="YYYYYYYY" hidden="1">#REF!</definedName>
    <definedName name="Z_28888BE0_7404_4A31_96EF_A64083D64E89_.wvu.PrintArea" localSheetId="0" hidden="1">'Bill Impacts'!$A$3:$F$135</definedName>
    <definedName name="Z_28888BE0_7404_4A31_96EF_A64083D64E89_.wvu.PrintTitles" localSheetId="0" hidden="1">'Bill Impacts'!$3:$6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3" l="1"/>
  <c r="C106" i="3"/>
  <c r="D114" i="3"/>
  <c r="E114" i="3" s="1"/>
  <c r="D106" i="3"/>
  <c r="E106" i="3" s="1"/>
  <c r="C112" i="3"/>
  <c r="A112" i="3"/>
  <c r="D111" i="3"/>
  <c r="A111" i="3"/>
  <c r="C104" i="3"/>
  <c r="A104" i="3"/>
  <c r="D103" i="3"/>
  <c r="A103" i="3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C90" i="3"/>
  <c r="A90" i="3"/>
  <c r="D89" i="3"/>
  <c r="A89" i="3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C76" i="3"/>
  <c r="A76" i="3"/>
  <c r="D75" i="3"/>
  <c r="A75" i="3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C61" i="3"/>
  <c r="A61" i="3"/>
  <c r="D60" i="3"/>
  <c r="A60" i="3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C46" i="3"/>
  <c r="A46" i="3"/>
  <c r="D45" i="3"/>
  <c r="A45" i="3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C29" i="3"/>
  <c r="A29" i="3"/>
  <c r="D28" i="3"/>
  <c r="A28" i="3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3" i="3"/>
  <c r="E13" i="3" s="1"/>
  <c r="D14" i="3" l="1"/>
  <c r="E14" i="3" s="1"/>
</calcChain>
</file>

<file path=xl/sharedStrings.xml><?xml version="1.0" encoding="utf-8"?>
<sst xmlns="http://schemas.openxmlformats.org/spreadsheetml/2006/main" count="68" uniqueCount="39">
  <si>
    <t>Exh.</t>
  </si>
  <si>
    <t>D</t>
  </si>
  <si>
    <t>Config.</t>
  </si>
  <si>
    <t>Exhibit</t>
  </si>
  <si>
    <t>Puerto Rico Electric Power Authority</t>
  </si>
  <si>
    <t>DETAILED BILL IMPACT ANALYSIS: RESIDENTIAL &amp; SMALL COMMERCIAL</t>
  </si>
  <si>
    <t>TEST YEAR ENDED JUNE 30, 2026</t>
  </si>
  <si>
    <t>GRS</t>
  </si>
  <si>
    <t>General Residential Service</t>
  </si>
  <si>
    <t>Tier 1 kWh Cap:</t>
  </si>
  <si>
    <t>Monthly</t>
  </si>
  <si>
    <t>Monthly Bills</t>
  </si>
  <si>
    <t>Proposed</t>
  </si>
  <si>
    <t>kWh</t>
  </si>
  <si>
    <t>Current Rates</t>
  </si>
  <si>
    <t>Proposed Rates</t>
  </si>
  <si>
    <t>$ Change</t>
  </si>
  <si>
    <t>% Change</t>
  </si>
  <si>
    <t>TOU-R</t>
  </si>
  <si>
    <t>Time of Use-Residential</t>
  </si>
  <si>
    <t>Period 1 Consumption:</t>
  </si>
  <si>
    <t>Period 2 Consumption:</t>
  </si>
  <si>
    <t>Period 3 Consumption:</t>
  </si>
  <si>
    <t>$ Amount</t>
  </si>
  <si>
    <t>* Values in bold represent class average usage</t>
  </si>
  <si>
    <t>LRS</t>
  </si>
  <si>
    <t>Lifeline Residential Service</t>
  </si>
  <si>
    <t>RH3</t>
  </si>
  <si>
    <t>Residential Service for Public Housing</t>
  </si>
  <si>
    <t>RFR</t>
  </si>
  <si>
    <t>Residential Fixed Rate for Public Housing Under Ownership of the Public Housing Administration</t>
  </si>
  <si>
    <t>Rooms:</t>
  </si>
  <si>
    <t>1</t>
  </si>
  <si>
    <t>GSS</t>
  </si>
  <si>
    <t>General Service at Secondary Distribution Voltage</t>
  </si>
  <si>
    <t>GSP</t>
  </si>
  <si>
    <t>General Service at Primary Distribution Voltage</t>
  </si>
  <si>
    <t>GST</t>
  </si>
  <si>
    <t>General Service at Transmission Distribution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</si>
</sst>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0_);\(#,##0.000\)"/>
    <numFmt numFmtId="166" formatCode="#,##0.0000_);\(#,##0.0000\)"/>
    <numFmt numFmtId="167" formatCode="#,##0.00000_);\(#,##0.00000\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Helv"/>
    </font>
    <font>
      <b/>
      <sz val="10"/>
      <color theme="1"/>
      <name val="Times New Roman"/>
      <family val="1"/>
    </font>
    <font>
      <u/>
      <sz val="10"/>
      <color rgb="FF00000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37" fontId="5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Alignment="1">
      <alignment horizontal="right"/>
    </xf>
    <xf numFmtId="0" fontId="3" fillId="0" borderId="0" xfId="4" applyNumberFormat="1" applyFont="1" applyAlignment="1">
      <alignment horizontal="left"/>
    </xf>
    <xf numFmtId="0" fontId="4" fillId="0" borderId="0" xfId="5"/>
    <xf numFmtId="0" fontId="4" fillId="0" borderId="0" xfId="3" applyFont="1" applyAlignment="1" applyProtection="1">
      <alignment horizontal="center"/>
      <protection locked="0"/>
    </xf>
    <xf numFmtId="0" fontId="7" fillId="0" borderId="0" xfId="3" applyFont="1" applyProtection="1">
      <protection locked="0"/>
    </xf>
    <xf numFmtId="37" fontId="3" fillId="0" borderId="0" xfId="4" applyFont="1" applyAlignment="1" applyProtection="1">
      <alignment horizontal="right"/>
      <protection locked="0"/>
    </xf>
    <xf numFmtId="37" fontId="3" fillId="0" borderId="0" xfId="4" applyFont="1" applyAlignment="1" applyProtection="1">
      <alignment horizontal="left"/>
      <protection locked="0"/>
    </xf>
    <xf numFmtId="37" fontId="8" fillId="0" borderId="0" xfId="4" applyFont="1" applyProtection="1">
      <protection locked="0"/>
    </xf>
    <xf numFmtId="39" fontId="3" fillId="0" borderId="0" xfId="4" applyNumberFormat="1" applyFont="1" applyProtection="1">
      <protection locked="0"/>
    </xf>
    <xf numFmtId="37" fontId="3" fillId="0" borderId="0" xfId="4" applyFont="1" applyProtection="1">
      <protection locked="0"/>
    </xf>
    <xf numFmtId="37" fontId="3" fillId="0" borderId="0" xfId="4" applyFont="1"/>
    <xf numFmtId="0" fontId="6" fillId="0" borderId="0" xfId="3" applyFont="1" applyAlignment="1" applyProtection="1">
      <alignment horizontal="center"/>
      <protection locked="0"/>
    </xf>
    <xf numFmtId="37" fontId="9" fillId="0" borderId="0" xfId="4" applyFont="1" applyProtection="1">
      <protection locked="0"/>
    </xf>
    <xf numFmtId="37" fontId="3" fillId="2" borderId="0" xfId="4" applyFont="1" applyFill="1" applyProtection="1">
      <protection locked="0"/>
    </xf>
    <xf numFmtId="37" fontId="3" fillId="0" borderId="5" xfId="4" applyFont="1" applyBorder="1" applyProtection="1">
      <protection locked="0"/>
    </xf>
    <xf numFmtId="37" fontId="3" fillId="0" borderId="6" xfId="4" applyFont="1" applyBorder="1" applyProtection="1">
      <protection locked="0"/>
    </xf>
    <xf numFmtId="37" fontId="3" fillId="0" borderId="7" xfId="4" applyFont="1" applyBorder="1" applyAlignment="1" applyProtection="1">
      <alignment horizontal="center"/>
      <protection locked="0"/>
    </xf>
    <xf numFmtId="37" fontId="3" fillId="0" borderId="8" xfId="4" applyFont="1" applyBorder="1" applyProtection="1">
      <protection locked="0"/>
    </xf>
    <xf numFmtId="164" fontId="3" fillId="0" borderId="8" xfId="4" applyNumberFormat="1" applyFont="1" applyBorder="1" applyProtection="1">
      <protection locked="0"/>
    </xf>
    <xf numFmtId="10" fontId="3" fillId="0" borderId="8" xfId="6" applyNumberFormat="1" applyFont="1" applyBorder="1" applyProtection="1">
      <protection locked="0"/>
    </xf>
    <xf numFmtId="165" fontId="3" fillId="0" borderId="0" xfId="4" applyNumberFormat="1" applyFont="1" applyProtection="1">
      <protection locked="0"/>
    </xf>
    <xf numFmtId="37" fontId="10" fillId="0" borderId="8" xfId="4" applyFont="1" applyBorder="1" applyProtection="1">
      <protection locked="0"/>
    </xf>
    <xf numFmtId="164" fontId="10" fillId="0" borderId="8" xfId="4" applyNumberFormat="1" applyFont="1" applyBorder="1" applyProtection="1">
      <protection locked="0"/>
    </xf>
    <xf numFmtId="10" fontId="10" fillId="0" borderId="8" xfId="6" applyNumberFormat="1" applyFont="1" applyBorder="1" applyProtection="1">
      <protection locked="0"/>
    </xf>
    <xf numFmtId="37" fontId="3" fillId="0" borderId="4" xfId="4" applyFont="1" applyBorder="1" applyProtection="1">
      <protection locked="0"/>
    </xf>
    <xf numFmtId="9" fontId="3" fillId="0" borderId="0" xfId="1" applyFont="1" applyProtection="1">
      <protection locked="0"/>
    </xf>
    <xf numFmtId="9" fontId="3" fillId="0" borderId="0" xfId="1" applyFont="1" applyFill="1" applyProtection="1">
      <protection locked="0"/>
    </xf>
    <xf numFmtId="0" fontId="10" fillId="0" borderId="8" xfId="4" applyNumberFormat="1" applyFont="1" applyBorder="1" applyProtection="1">
      <protection locked="0"/>
    </xf>
    <xf numFmtId="37" fontId="3" fillId="0" borderId="0" xfId="4" applyFont="1" applyAlignment="1" applyProtection="1">
      <alignment horizontal="left" indent="1"/>
      <protection locked="0"/>
    </xf>
    <xf numFmtId="164" fontId="3" fillId="0" borderId="6" xfId="4" applyNumberFormat="1" applyFont="1" applyBorder="1" applyProtection="1">
      <protection locked="0"/>
    </xf>
    <xf numFmtId="10" fontId="3" fillId="0" borderId="6" xfId="6" applyNumberFormat="1" applyFont="1" applyBorder="1" applyProtection="1">
      <protection locked="0"/>
    </xf>
    <xf numFmtId="37" fontId="9" fillId="0" borderId="0" xfId="4" applyFont="1" applyAlignment="1" applyProtection="1">
      <alignment horizontal="right"/>
      <protection locked="0"/>
    </xf>
    <xf numFmtId="49" fontId="3" fillId="0" borderId="0" xfId="4" applyNumberFormat="1" applyFont="1" applyProtection="1">
      <protection locked="0"/>
    </xf>
    <xf numFmtId="166" fontId="3" fillId="0" borderId="0" xfId="4" applyNumberFormat="1" applyFont="1" applyProtection="1">
      <protection locked="0"/>
    </xf>
    <xf numFmtId="167" fontId="3" fillId="0" borderId="0" xfId="4" applyNumberFormat="1" applyFont="1" applyProtection="1">
      <protection locked="0"/>
    </xf>
    <xf numFmtId="164" fontId="3" fillId="0" borderId="9" xfId="4" applyNumberFormat="1" applyFont="1" applyBorder="1" applyProtection="1">
      <protection locked="0"/>
    </xf>
    <xf numFmtId="9" fontId="3" fillId="0" borderId="0" xfId="6" applyFont="1" applyFill="1" applyBorder="1" applyProtection="1">
      <protection locked="0"/>
    </xf>
    <xf numFmtId="37" fontId="3" fillId="0" borderId="0" xfId="4" applyFont="1" applyAlignment="1" applyProtection="1">
      <alignment horizontal="center"/>
      <protection locked="0"/>
    </xf>
    <xf numFmtId="164" fontId="3" fillId="0" borderId="0" xfId="4" applyNumberFormat="1" applyFont="1" applyProtection="1">
      <protection locked="0"/>
    </xf>
    <xf numFmtId="10" fontId="3" fillId="0" borderId="0" xfId="6" applyNumberFormat="1" applyFont="1" applyFill="1" applyBorder="1" applyProtection="1">
      <protection locked="0"/>
    </xf>
    <xf numFmtId="37" fontId="3" fillId="0" borderId="1" xfId="4" applyFont="1" applyBorder="1" applyAlignment="1" applyProtection="1">
      <alignment horizontal="center"/>
      <protection locked="0"/>
    </xf>
    <xf numFmtId="37" fontId="3" fillId="0" borderId="2" xfId="4" applyFont="1" applyBorder="1" applyAlignment="1" applyProtection="1">
      <alignment horizontal="center"/>
      <protection locked="0"/>
    </xf>
    <xf numFmtId="37" fontId="3" fillId="0" borderId="3" xfId="4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left"/>
      <protection locked="0"/>
    </xf>
    <xf numFmtId="37" fontId="3" fillId="0" borderId="0" xfId="4" applyFont="1" applyAlignment="1" applyProtection="1">
      <alignment horizontal="center"/>
      <protection locked="0"/>
    </xf>
  </cellXfs>
  <cellStyles count="8">
    <cellStyle name="Normal" xfId="0" builtinId="0"/>
    <cellStyle name="Normal 10" xfId="3" xr:uid="{084878DF-FBAA-4791-B839-94E7E9CEBF9F}"/>
    <cellStyle name="Normal 2" xfId="5" xr:uid="{9C7CB4AF-9EBD-41E5-A4CB-24F6658F5821}"/>
    <cellStyle name="Normal 2 2" xfId="4" xr:uid="{5ADE479C-272A-42C7-B360-287863C55BB1}"/>
    <cellStyle name="Normal 2 4" xfId="7" xr:uid="{B7805D3A-9165-4792-92DE-EA20D2961D86}"/>
    <cellStyle name="Normal_Exhibit" xfId="2" xr:uid="{FA600754-B707-45B5-974B-04289D04D918}"/>
    <cellStyle name="Percent" xfId="1" builtinId="5"/>
    <cellStyle name="Percent 2" xfId="6" xr:uid="{35FE3431-4331-430B-85EC-9BF1943E1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erj/My%20Documents/MUNI/Barron/380-ER-104%2012-22%20JB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farrington_guidehouse_com/Documents/Documents/LUMA/2023%20Rate%20Case/SWLP%20Electric%20COSS%20Models/SWLP%20Electric%20COSS%20and%20Rates%20TY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put Data"/>
      <sheetName val="Staff Adj"/>
      <sheetName val="NIRB"/>
      <sheetName val="FINSTAT"/>
      <sheetName val="CUSANAL"/>
      <sheetName val="PCAC"/>
      <sheetName val="Purchase Power"/>
      <sheetName val="PP-TTS"/>
      <sheetName val="EMBED"/>
      <sheetName val="RGGSBILL"/>
      <sheetName val="CP123"/>
      <sheetName val="COSS Results"/>
      <sheetName val="COSS STUDY"/>
      <sheetName val="Allocators"/>
      <sheetName val="FUNCTIONALIZE"/>
      <sheetName val="Rate Summary"/>
      <sheetName val="Annual Averages"/>
      <sheetName val="Lights"/>
      <sheetName val="TY2002"/>
      <sheetName val="Fuel"/>
      <sheetName val="Purpow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end"/>
      <sheetName val="DB"/>
      <sheetName val="Setup"/>
      <sheetName val="Billing Units"/>
      <sheetName val="Rates Input"/>
      <sheetName val="Income"/>
      <sheetName val="Expense"/>
      <sheetName val="Plant"/>
      <sheetName val="PurPow"/>
      <sheetName val="TOC1"/>
      <sheetName val="TOC2"/>
      <sheetName val="Income Statment"/>
      <sheetName val="Rate Summary"/>
      <sheetName val="Revenue Summary"/>
      <sheetName val="Consumer Analysis"/>
      <sheetName val="CA - Lighting"/>
      <sheetName val="Electric ACT 141"/>
      <sheetName val="RG&amp;GSBill-ApdxE"/>
      <sheetName val="EC3"/>
      <sheetName val="EC5"/>
      <sheetName val="EP1"/>
      <sheetName val="EP3"/>
      <sheetName val="EP5"/>
      <sheetName val="IOUrates"/>
      <sheetName val="Lighting"/>
      <sheetName val="Allocators"/>
      <sheetName val="Class Allocation"/>
      <sheetName val="Classify"/>
      <sheetName val="Func ER"/>
      <sheetName val="Func EC1"/>
      <sheetName val="Func EC3-5"/>
      <sheetName val="Func EP1"/>
      <sheetName val="Func EP3"/>
      <sheetName val="Func EP5"/>
      <sheetName val="Func Light"/>
      <sheetName val="Embedded Cost Allowance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723C-703F-41F7-9FEC-737B4F66BB27}">
  <sheetPr>
    <tabColor theme="7" tint="0.79998168889431442"/>
    <pageSetUpPr fitToPage="1"/>
  </sheetPr>
  <dimension ref="A1:K135"/>
  <sheetViews>
    <sheetView tabSelected="1" view="pageLayout" zoomScale="120" zoomScaleNormal="120" zoomScalePageLayoutView="120" workbookViewId="0">
      <selection activeCell="D8" sqref="D8"/>
    </sheetView>
  </sheetViews>
  <sheetFormatPr defaultColWidth="10.42578125" defaultRowHeight="13.15"/>
  <cols>
    <col min="1" max="1" width="8.85546875" style="10" customWidth="1"/>
    <col min="2" max="2" width="16.5703125" style="10" customWidth="1"/>
    <col min="3" max="3" width="17.5703125" style="10" customWidth="1"/>
    <col min="4" max="5" width="15.5703125" style="10" customWidth="1"/>
    <col min="6" max="6" width="3.85546875" style="10" customWidth="1"/>
    <col min="7" max="16384" width="10.42578125" style="10"/>
  </cols>
  <sheetData>
    <row r="1" spans="1:11">
      <c r="A1" s="6" t="s">
        <v>0</v>
      </c>
      <c r="B1" s="7" t="s">
        <v>1</v>
      </c>
      <c r="C1" s="8"/>
      <c r="D1" s="9"/>
    </row>
    <row r="2" spans="1:11" ht="12.75" customHeight="1">
      <c r="A2" s="1" t="s">
        <v>2</v>
      </c>
      <c r="B2" s="2" t="s">
        <v>3</v>
      </c>
      <c r="C2" s="11"/>
      <c r="D2" s="11"/>
    </row>
    <row r="3" spans="1:11">
      <c r="A3" s="44" t="s">
        <v>4</v>
      </c>
      <c r="B3" s="44"/>
      <c r="C3" s="44"/>
      <c r="D3" s="44"/>
      <c r="E3" s="44"/>
      <c r="F3" s="12"/>
      <c r="G3" s="12"/>
      <c r="H3" s="12"/>
      <c r="I3" s="12"/>
      <c r="J3" s="12"/>
      <c r="K3" s="12"/>
    </row>
    <row r="4" spans="1:11">
      <c r="A4" s="44" t="s">
        <v>5</v>
      </c>
      <c r="B4" s="44"/>
      <c r="C4" s="44"/>
      <c r="D4" s="44"/>
      <c r="E4" s="44"/>
      <c r="F4" s="12"/>
      <c r="G4" s="4"/>
      <c r="H4" s="4"/>
      <c r="I4" s="12"/>
      <c r="J4" s="12"/>
      <c r="K4" s="12"/>
    </row>
    <row r="5" spans="1:11">
      <c r="A5" s="44" t="s">
        <v>6</v>
      </c>
      <c r="B5" s="44"/>
      <c r="C5" s="44"/>
      <c r="D5" s="44"/>
      <c r="E5" s="44"/>
      <c r="F5" s="12"/>
      <c r="G5" s="4"/>
      <c r="H5" s="4"/>
      <c r="I5" s="12"/>
      <c r="J5" s="12"/>
      <c r="K5" s="12"/>
    </row>
    <row r="7" spans="1:11">
      <c r="A7" s="13" t="s">
        <v>7</v>
      </c>
      <c r="B7" s="13" t="s">
        <v>8</v>
      </c>
      <c r="F7" s="3"/>
    </row>
    <row r="8" spans="1:11">
      <c r="A8" s="13"/>
      <c r="B8" s="13"/>
      <c r="F8" s="3"/>
    </row>
    <row r="9" spans="1:11" ht="12.75" customHeight="1">
      <c r="A9" s="14" t="s">
        <v>9</v>
      </c>
      <c r="B9" s="14">
        <v>425</v>
      </c>
      <c r="F9" s="3"/>
    </row>
    <row r="10" spans="1:11">
      <c r="A10" s="15" t="s">
        <v>10</v>
      </c>
      <c r="B10" s="41" t="s">
        <v>11</v>
      </c>
      <c r="C10" s="42"/>
      <c r="D10" s="41" t="s">
        <v>12</v>
      </c>
      <c r="E10" s="43"/>
    </row>
    <row r="11" spans="1:11">
      <c r="A11" s="16" t="s">
        <v>13</v>
      </c>
      <c r="B11" s="17" t="s">
        <v>14</v>
      </c>
      <c r="C11" s="17" t="s">
        <v>15</v>
      </c>
      <c r="D11" s="17" t="s">
        <v>16</v>
      </c>
      <c r="E11" s="17" t="s">
        <v>17</v>
      </c>
    </row>
    <row r="12" spans="1:11">
      <c r="A12" s="18"/>
      <c r="B12" s="18"/>
      <c r="C12" s="18"/>
      <c r="D12" s="18"/>
      <c r="E12" s="18"/>
    </row>
    <row r="13" spans="1:11">
      <c r="A13" s="18">
        <v>150</v>
      </c>
      <c r="B13" s="19">
        <v>38.049999999999997</v>
      </c>
      <c r="C13" s="19">
        <v>42.21</v>
      </c>
      <c r="D13" s="19">
        <f t="shared" ref="D13:D20" si="0">C13-B13</f>
        <v>4.1600000000000037</v>
      </c>
      <c r="E13" s="20">
        <f t="shared" ref="E13:E20" si="1">D13/B13</f>
        <v>0.10932982917214203</v>
      </c>
      <c r="G13" s="21"/>
      <c r="H13" s="21"/>
    </row>
    <row r="14" spans="1:11">
      <c r="A14" s="22">
        <v>400</v>
      </c>
      <c r="B14" s="19">
        <v>94.811199999999999</v>
      </c>
      <c r="C14" s="19">
        <v>105.89</v>
      </c>
      <c r="D14" s="23">
        <f>C14-B14</f>
        <v>11.078800000000001</v>
      </c>
      <c r="E14" s="24">
        <f>D14/B14</f>
        <v>0.11685117370099736</v>
      </c>
      <c r="G14" s="21"/>
      <c r="H14" s="21"/>
    </row>
    <row r="15" spans="1:11">
      <c r="A15" s="18">
        <v>500</v>
      </c>
      <c r="B15" s="19">
        <v>117.98</v>
      </c>
      <c r="C15" s="19">
        <v>131.83000000000001</v>
      </c>
      <c r="D15" s="19">
        <f t="shared" si="0"/>
        <v>13.850000000000009</v>
      </c>
      <c r="E15" s="20">
        <f t="shared" si="1"/>
        <v>0.1173927784370233</v>
      </c>
      <c r="G15" s="21"/>
      <c r="H15" s="21"/>
    </row>
    <row r="16" spans="1:11">
      <c r="A16" s="18">
        <v>750</v>
      </c>
      <c r="B16" s="19">
        <v>176.29</v>
      </c>
      <c r="C16" s="19">
        <v>197.06</v>
      </c>
      <c r="D16" s="19">
        <f t="shared" si="0"/>
        <v>20.77000000000001</v>
      </c>
      <c r="E16" s="20">
        <f t="shared" si="1"/>
        <v>0.11781723296840439</v>
      </c>
      <c r="G16" s="21"/>
      <c r="H16" s="21"/>
    </row>
    <row r="17" spans="1:8" ht="12.75" customHeight="1">
      <c r="A17" s="18">
        <v>1000</v>
      </c>
      <c r="B17" s="19">
        <v>234.59</v>
      </c>
      <c r="C17" s="19">
        <v>262.29000000000002</v>
      </c>
      <c r="D17" s="19">
        <f t="shared" si="0"/>
        <v>27.700000000000017</v>
      </c>
      <c r="E17" s="20">
        <f t="shared" si="1"/>
        <v>0.1180783494607614</v>
      </c>
      <c r="G17" s="21"/>
      <c r="H17" s="21"/>
    </row>
    <row r="18" spans="1:8">
      <c r="A18" s="18">
        <v>1500</v>
      </c>
      <c r="B18" s="19">
        <v>351.21</v>
      </c>
      <c r="C18" s="19">
        <v>392.76</v>
      </c>
      <c r="D18" s="19">
        <f t="shared" si="0"/>
        <v>41.550000000000011</v>
      </c>
      <c r="E18" s="20">
        <f t="shared" si="1"/>
        <v>0.11830528743486807</v>
      </c>
      <c r="G18" s="21"/>
      <c r="H18" s="21"/>
    </row>
    <row r="19" spans="1:8">
      <c r="A19" s="18">
        <v>2500</v>
      </c>
      <c r="B19" s="19">
        <v>584.44000000000005</v>
      </c>
      <c r="C19" s="19">
        <v>653.69000000000005</v>
      </c>
      <c r="D19" s="19">
        <f t="shared" si="0"/>
        <v>69.25</v>
      </c>
      <c r="E19" s="20">
        <f t="shared" si="1"/>
        <v>0.11848949421668604</v>
      </c>
      <c r="G19" s="21"/>
      <c r="H19" s="21"/>
    </row>
    <row r="20" spans="1:8">
      <c r="A20" s="18">
        <v>4000</v>
      </c>
      <c r="B20" s="19">
        <v>934.28</v>
      </c>
      <c r="C20" s="19">
        <v>1045.08</v>
      </c>
      <c r="D20" s="19">
        <f t="shared" si="0"/>
        <v>110.79999999999995</v>
      </c>
      <c r="E20" s="20">
        <f t="shared" si="1"/>
        <v>0.11859399751680434</v>
      </c>
      <c r="G20" s="21"/>
      <c r="H20" s="21"/>
    </row>
    <row r="21" spans="1:8">
      <c r="A21" s="25"/>
      <c r="B21" s="25"/>
      <c r="C21" s="25"/>
      <c r="D21" s="25"/>
      <c r="E21" s="25"/>
    </row>
    <row r="22" spans="1:8" ht="12.75" customHeight="1"/>
    <row r="23" spans="1:8" hidden="1">
      <c r="A23" s="5" t="s">
        <v>18</v>
      </c>
      <c r="B23" s="13" t="s">
        <v>19</v>
      </c>
    </row>
    <row r="24" spans="1:8" hidden="1">
      <c r="A24" s="5"/>
      <c r="B24" s="13"/>
    </row>
    <row r="25" spans="1:8" hidden="1">
      <c r="A25" s="10" t="s">
        <v>20</v>
      </c>
      <c r="B25" s="26">
        <v>0.25</v>
      </c>
    </row>
    <row r="26" spans="1:8" hidden="1">
      <c r="A26" s="10" t="s">
        <v>21</v>
      </c>
      <c r="B26" s="27">
        <v>0.25</v>
      </c>
      <c r="C26" s="27"/>
    </row>
    <row r="27" spans="1:8" hidden="1">
      <c r="A27" s="10" t="s">
        <v>22</v>
      </c>
      <c r="B27" s="27">
        <v>0.5</v>
      </c>
      <c r="C27" s="27"/>
    </row>
    <row r="28" spans="1:8" hidden="1">
      <c r="A28" s="15" t="str">
        <f>A$10</f>
        <v>Monthly</v>
      </c>
      <c r="B28" s="41" t="s">
        <v>11</v>
      </c>
      <c r="C28" s="42"/>
      <c r="D28" s="41" t="str">
        <f>D$10</f>
        <v>Proposed</v>
      </c>
      <c r="E28" s="43"/>
    </row>
    <row r="29" spans="1:8" ht="12.75" hidden="1" customHeight="1">
      <c r="A29" s="16" t="str">
        <f>A$11</f>
        <v>kWh</v>
      </c>
      <c r="B29" s="17" t="s">
        <v>14</v>
      </c>
      <c r="C29" s="17" t="str">
        <f>C$11</f>
        <v>Proposed Rates</v>
      </c>
      <c r="D29" s="17" t="s">
        <v>23</v>
      </c>
      <c r="E29" s="17" t="s">
        <v>17</v>
      </c>
    </row>
    <row r="30" spans="1:8" hidden="1">
      <c r="A30" s="18"/>
      <c r="B30" s="18"/>
      <c r="C30" s="18"/>
      <c r="D30" s="18"/>
      <c r="E30" s="18"/>
    </row>
    <row r="31" spans="1:8" hidden="1">
      <c r="A31" s="18">
        <v>100</v>
      </c>
      <c r="B31" s="19">
        <v>0</v>
      </c>
      <c r="C31" s="19">
        <v>0</v>
      </c>
      <c r="D31" s="19">
        <f t="shared" ref="D31:D38" si="2">C31-B31</f>
        <v>0</v>
      </c>
      <c r="E31" s="20" t="e">
        <f t="shared" ref="E31:E38" si="3">D31/B31</f>
        <v>#DIV/0!</v>
      </c>
    </row>
    <row r="32" spans="1:8" ht="12.75" hidden="1" customHeight="1">
      <c r="A32" s="18">
        <v>500</v>
      </c>
      <c r="B32" s="19">
        <v>0</v>
      </c>
      <c r="C32" s="19">
        <v>0</v>
      </c>
      <c r="D32" s="19">
        <f t="shared" si="2"/>
        <v>0</v>
      </c>
      <c r="E32" s="20" t="e">
        <f t="shared" si="3"/>
        <v>#DIV/0!</v>
      </c>
    </row>
    <row r="33" spans="1:6" hidden="1">
      <c r="A33" s="18">
        <v>750</v>
      </c>
      <c r="B33" s="19">
        <v>0</v>
      </c>
      <c r="C33" s="19">
        <v>0</v>
      </c>
      <c r="D33" s="19">
        <f t="shared" si="2"/>
        <v>0</v>
      </c>
      <c r="E33" s="20" t="e">
        <f t="shared" si="3"/>
        <v>#DIV/0!</v>
      </c>
    </row>
    <row r="34" spans="1:6" hidden="1">
      <c r="A34" s="18">
        <v>1000</v>
      </c>
      <c r="B34" s="19">
        <v>0</v>
      </c>
      <c r="C34" s="19">
        <v>0</v>
      </c>
      <c r="D34" s="19">
        <f t="shared" si="2"/>
        <v>0</v>
      </c>
      <c r="E34" s="20" t="e">
        <f t="shared" si="3"/>
        <v>#DIV/0!</v>
      </c>
    </row>
    <row r="35" spans="1:6" ht="12.75" hidden="1" customHeight="1">
      <c r="A35" s="18">
        <v>1500</v>
      </c>
      <c r="B35" s="19">
        <v>0</v>
      </c>
      <c r="C35" s="19">
        <v>0</v>
      </c>
      <c r="D35" s="19">
        <f t="shared" si="2"/>
        <v>0</v>
      </c>
      <c r="E35" s="20" t="e">
        <f t="shared" si="3"/>
        <v>#DIV/0!</v>
      </c>
    </row>
    <row r="36" spans="1:6" hidden="1">
      <c r="A36" s="18">
        <v>2500</v>
      </c>
      <c r="B36" s="19">
        <v>0</v>
      </c>
      <c r="C36" s="19">
        <v>0</v>
      </c>
      <c r="D36" s="19">
        <f t="shared" si="2"/>
        <v>0</v>
      </c>
      <c r="E36" s="20" t="e">
        <f t="shared" si="3"/>
        <v>#DIV/0!</v>
      </c>
    </row>
    <row r="37" spans="1:6" hidden="1">
      <c r="A37" s="18">
        <v>4000</v>
      </c>
      <c r="B37" s="19">
        <v>0</v>
      </c>
      <c r="C37" s="19">
        <v>0</v>
      </c>
      <c r="D37" s="19">
        <f t="shared" si="2"/>
        <v>0</v>
      </c>
      <c r="E37" s="20" t="e">
        <f t="shared" si="3"/>
        <v>#DIV/0!</v>
      </c>
    </row>
    <row r="38" spans="1:6" hidden="1">
      <c r="A38" s="28" t="e">
        <v>#DIV/0!</v>
      </c>
      <c r="B38" s="23" t="e">
        <v>#DIV/0!</v>
      </c>
      <c r="C38" s="23" t="e">
        <v>#DIV/0!</v>
      </c>
      <c r="D38" s="23" t="e">
        <f t="shared" si="2"/>
        <v>#DIV/0!</v>
      </c>
      <c r="E38" s="24" t="e">
        <f t="shared" si="3"/>
        <v>#DIV/0!</v>
      </c>
    </row>
    <row r="39" spans="1:6" hidden="1">
      <c r="A39" s="25"/>
      <c r="B39" s="25"/>
      <c r="C39" s="25"/>
      <c r="D39" s="25"/>
      <c r="E39" s="25"/>
    </row>
    <row r="40" spans="1:6" hidden="1">
      <c r="A40" s="29" t="s">
        <v>24</v>
      </c>
    </row>
    <row r="41" spans="1:6" hidden="1"/>
    <row r="42" spans="1:6">
      <c r="A42" s="13" t="s">
        <v>25</v>
      </c>
      <c r="B42" s="5" t="s">
        <v>26</v>
      </c>
      <c r="F42" s="3"/>
    </row>
    <row r="43" spans="1:6">
      <c r="A43" s="13"/>
      <c r="B43" s="5"/>
      <c r="F43" s="3"/>
    </row>
    <row r="44" spans="1:6">
      <c r="A44" s="14" t="s">
        <v>9</v>
      </c>
      <c r="B44" s="14">
        <v>425</v>
      </c>
      <c r="F44" s="3"/>
    </row>
    <row r="45" spans="1:6">
      <c r="A45" s="15" t="str">
        <f>A$10</f>
        <v>Monthly</v>
      </c>
      <c r="B45" s="41" t="s">
        <v>11</v>
      </c>
      <c r="C45" s="42"/>
      <c r="D45" s="41" t="str">
        <f>D$10</f>
        <v>Proposed</v>
      </c>
      <c r="E45" s="43"/>
    </row>
    <row r="46" spans="1:6">
      <c r="A46" s="16" t="str">
        <f>A$11</f>
        <v>kWh</v>
      </c>
      <c r="B46" s="17" t="s">
        <v>14</v>
      </c>
      <c r="C46" s="17" t="str">
        <f>C$11</f>
        <v>Proposed Rates</v>
      </c>
      <c r="D46" s="17" t="s">
        <v>16</v>
      </c>
      <c r="E46" s="17" t="s">
        <v>17</v>
      </c>
    </row>
    <row r="47" spans="1:6">
      <c r="A47" s="18"/>
      <c r="B47" s="18"/>
      <c r="C47" s="18"/>
      <c r="D47" s="18"/>
      <c r="E47" s="18"/>
    </row>
    <row r="48" spans="1:6">
      <c r="A48" s="18">
        <v>100</v>
      </c>
      <c r="B48" s="19">
        <v>22.812800000000003</v>
      </c>
      <c r="C48" s="19">
        <v>25.58</v>
      </c>
      <c r="D48" s="19">
        <f t="shared" ref="D48:D54" si="4">C48-B48</f>
        <v>2.7671999999999954</v>
      </c>
      <c r="E48" s="20">
        <f t="shared" ref="E48:E54" si="5">D48/B48</f>
        <v>0.12130032262589402</v>
      </c>
    </row>
    <row r="49" spans="1:6">
      <c r="A49" s="18">
        <v>500</v>
      </c>
      <c r="B49" s="19">
        <v>104.6965</v>
      </c>
      <c r="C49" s="19">
        <v>118.55</v>
      </c>
      <c r="D49" s="19">
        <f t="shared" si="4"/>
        <v>13.853499999999997</v>
      </c>
      <c r="E49" s="20">
        <f t="shared" si="5"/>
        <v>0.13232056467981257</v>
      </c>
    </row>
    <row r="50" spans="1:6">
      <c r="A50" s="18">
        <v>750</v>
      </c>
      <c r="B50" s="19">
        <v>163.0035</v>
      </c>
      <c r="C50" s="19">
        <v>183.78</v>
      </c>
      <c r="D50" s="19">
        <f t="shared" si="4"/>
        <v>20.776499999999999</v>
      </c>
      <c r="E50" s="20">
        <f t="shared" si="5"/>
        <v>0.12746045330314992</v>
      </c>
    </row>
    <row r="51" spans="1:6">
      <c r="A51" s="18">
        <v>1000</v>
      </c>
      <c r="B51" s="19">
        <v>221.31049999999999</v>
      </c>
      <c r="C51" s="19">
        <v>249.01</v>
      </c>
      <c r="D51" s="19">
        <f t="shared" si="4"/>
        <v>27.6995</v>
      </c>
      <c r="E51" s="20">
        <f t="shared" si="5"/>
        <v>0.12516125534034761</v>
      </c>
    </row>
    <row r="52" spans="1:6">
      <c r="A52" s="18">
        <v>1500</v>
      </c>
      <c r="B52" s="19">
        <v>337.92450000000002</v>
      </c>
      <c r="C52" s="19">
        <v>379.47</v>
      </c>
      <c r="D52" s="19">
        <f t="shared" si="4"/>
        <v>41.545500000000004</v>
      </c>
      <c r="E52" s="20">
        <f t="shared" si="5"/>
        <v>0.12294314262505382</v>
      </c>
    </row>
    <row r="53" spans="1:6">
      <c r="A53" s="18">
        <v>2500</v>
      </c>
      <c r="B53" s="19">
        <v>571.15249999999992</v>
      </c>
      <c r="C53" s="19">
        <v>640.4</v>
      </c>
      <c r="D53" s="19">
        <f t="shared" si="4"/>
        <v>69.247500000000059</v>
      </c>
      <c r="E53" s="20">
        <f t="shared" si="5"/>
        <v>0.1212416998962625</v>
      </c>
    </row>
    <row r="54" spans="1:6">
      <c r="A54" s="16">
        <v>4000</v>
      </c>
      <c r="B54" s="30">
        <v>920.99450000000002</v>
      </c>
      <c r="C54" s="30">
        <v>1031.79</v>
      </c>
      <c r="D54" s="30">
        <f t="shared" si="4"/>
        <v>110.79549999999995</v>
      </c>
      <c r="E54" s="31">
        <f t="shared" si="5"/>
        <v>0.1202998497819476</v>
      </c>
    </row>
    <row r="57" spans="1:6">
      <c r="A57" s="5" t="s">
        <v>27</v>
      </c>
      <c r="B57" s="13" t="s">
        <v>28</v>
      </c>
    </row>
    <row r="58" spans="1:6">
      <c r="A58" s="5"/>
      <c r="B58" s="13"/>
    </row>
    <row r="59" spans="1:6">
      <c r="A59" s="14" t="s">
        <v>9</v>
      </c>
      <c r="B59" s="14">
        <v>425</v>
      </c>
      <c r="F59" s="32"/>
    </row>
    <row r="60" spans="1:6">
      <c r="A60" s="15" t="str">
        <f>A$10</f>
        <v>Monthly</v>
      </c>
      <c r="B60" s="41" t="s">
        <v>11</v>
      </c>
      <c r="C60" s="42"/>
      <c r="D60" s="41" t="str">
        <f>D$10</f>
        <v>Proposed</v>
      </c>
      <c r="E60" s="43"/>
    </row>
    <row r="61" spans="1:6">
      <c r="A61" s="16" t="str">
        <f>A$11</f>
        <v>kWh</v>
      </c>
      <c r="B61" s="17" t="s">
        <v>14</v>
      </c>
      <c r="C61" s="17" t="str">
        <f>C$11</f>
        <v>Proposed Rates</v>
      </c>
      <c r="D61" s="17" t="s">
        <v>16</v>
      </c>
      <c r="E61" s="17" t="s">
        <v>17</v>
      </c>
    </row>
    <row r="62" spans="1:6">
      <c r="A62" s="18"/>
      <c r="B62" s="18"/>
      <c r="C62" s="18"/>
      <c r="D62" s="18"/>
      <c r="E62" s="18"/>
    </row>
    <row r="63" spans="1:6">
      <c r="A63" s="18">
        <v>100</v>
      </c>
      <c r="B63" s="19">
        <v>20.4528</v>
      </c>
      <c r="C63" s="19">
        <v>23.22</v>
      </c>
      <c r="D63" s="19">
        <f t="shared" ref="D63:D69" si="6">C63-B63</f>
        <v>2.767199999999999</v>
      </c>
      <c r="E63" s="20">
        <f t="shared" ref="E63:E69" si="7">D63/B63</f>
        <v>0.13529687866697954</v>
      </c>
    </row>
    <row r="64" spans="1:6">
      <c r="A64" s="18">
        <v>500</v>
      </c>
      <c r="B64" s="19">
        <v>97.916499999999999</v>
      </c>
      <c r="C64" s="19">
        <v>111.77</v>
      </c>
      <c r="D64" s="19">
        <f t="shared" si="6"/>
        <v>13.853499999999997</v>
      </c>
      <c r="E64" s="20">
        <f t="shared" si="7"/>
        <v>0.14148279401326638</v>
      </c>
    </row>
    <row r="65" spans="1:7">
      <c r="A65" s="18">
        <v>750</v>
      </c>
      <c r="B65" s="19">
        <v>156.2235</v>
      </c>
      <c r="C65" s="19">
        <v>177</v>
      </c>
      <c r="D65" s="19">
        <f t="shared" si="6"/>
        <v>20.776499999999999</v>
      </c>
      <c r="E65" s="20">
        <f t="shared" si="7"/>
        <v>0.13299215546956764</v>
      </c>
    </row>
    <row r="66" spans="1:7">
      <c r="A66" s="18">
        <v>1000</v>
      </c>
      <c r="B66" s="19">
        <v>214.53049999999999</v>
      </c>
      <c r="C66" s="19">
        <v>242.23</v>
      </c>
      <c r="D66" s="19">
        <f t="shared" si="6"/>
        <v>27.6995</v>
      </c>
      <c r="E66" s="20">
        <f t="shared" si="7"/>
        <v>0.12911683886440389</v>
      </c>
    </row>
    <row r="67" spans="1:7">
      <c r="A67" s="18">
        <v>1500</v>
      </c>
      <c r="B67" s="19">
        <v>331.14449999999999</v>
      </c>
      <c r="C67" s="19">
        <v>372.69</v>
      </c>
      <c r="D67" s="19">
        <f t="shared" si="6"/>
        <v>41.545500000000004</v>
      </c>
      <c r="E67" s="20">
        <f t="shared" si="7"/>
        <v>0.12546033529169293</v>
      </c>
    </row>
    <row r="68" spans="1:7">
      <c r="A68" s="18">
        <v>2500</v>
      </c>
      <c r="B68" s="19">
        <v>564.37249999999995</v>
      </c>
      <c r="C68" s="19">
        <v>633.62</v>
      </c>
      <c r="D68" s="19">
        <f t="shared" si="6"/>
        <v>69.247500000000059</v>
      </c>
      <c r="E68" s="20">
        <f t="shared" si="7"/>
        <v>0.12269821793230547</v>
      </c>
    </row>
    <row r="69" spans="1:7">
      <c r="A69" s="16">
        <v>4000</v>
      </c>
      <c r="B69" s="30">
        <v>914.21450000000004</v>
      </c>
      <c r="C69" s="30">
        <v>1025.01</v>
      </c>
      <c r="D69" s="30">
        <f t="shared" si="6"/>
        <v>110.79549999999995</v>
      </c>
      <c r="E69" s="31">
        <f t="shared" si="7"/>
        <v>0.12119201784701505</v>
      </c>
    </row>
    <row r="72" spans="1:7">
      <c r="A72" s="5" t="s">
        <v>29</v>
      </c>
      <c r="B72" s="13" t="s">
        <v>30</v>
      </c>
    </row>
    <row r="73" spans="1:7">
      <c r="A73" s="5"/>
      <c r="B73" s="13"/>
    </row>
    <row r="74" spans="1:7">
      <c r="A74" s="10" t="s">
        <v>31</v>
      </c>
      <c r="B74" s="33" t="s">
        <v>32</v>
      </c>
      <c r="F74" s="32"/>
    </row>
    <row r="75" spans="1:7">
      <c r="A75" s="15" t="str">
        <f>A$10</f>
        <v>Monthly</v>
      </c>
      <c r="B75" s="41" t="s">
        <v>11</v>
      </c>
      <c r="C75" s="42"/>
      <c r="D75" s="41" t="str">
        <f>D$10</f>
        <v>Proposed</v>
      </c>
      <c r="E75" s="43"/>
      <c r="G75" s="34"/>
    </row>
    <row r="76" spans="1:7">
      <c r="A76" s="16" t="str">
        <f>A$11</f>
        <v>kWh</v>
      </c>
      <c r="B76" s="17" t="s">
        <v>14</v>
      </c>
      <c r="C76" s="17" t="str">
        <f>C$11</f>
        <v>Proposed Rates</v>
      </c>
      <c r="D76" s="17" t="s">
        <v>16</v>
      </c>
      <c r="E76" s="17" t="s">
        <v>17</v>
      </c>
      <c r="G76" s="35"/>
    </row>
    <row r="77" spans="1:7">
      <c r="A77" s="18"/>
      <c r="B77" s="18"/>
      <c r="C77" s="18"/>
      <c r="D77" s="18"/>
      <c r="E77" s="18"/>
      <c r="G77" s="35"/>
    </row>
    <row r="78" spans="1:7">
      <c r="A78" s="18">
        <v>100</v>
      </c>
      <c r="B78" s="19">
        <v>30</v>
      </c>
      <c r="C78" s="19">
        <v>30</v>
      </c>
      <c r="D78" s="19">
        <f t="shared" ref="D78:D84" si="8">C78-B78</f>
        <v>0</v>
      </c>
      <c r="E78" s="20">
        <f t="shared" ref="E78:E84" si="9">D78/B78</f>
        <v>0</v>
      </c>
    </row>
    <row r="79" spans="1:7">
      <c r="A79" s="18">
        <v>500</v>
      </c>
      <c r="B79" s="19">
        <v>30</v>
      </c>
      <c r="C79" s="19">
        <v>30</v>
      </c>
      <c r="D79" s="19">
        <f t="shared" si="8"/>
        <v>0</v>
      </c>
      <c r="E79" s="20">
        <f t="shared" si="9"/>
        <v>0</v>
      </c>
    </row>
    <row r="80" spans="1:7">
      <c r="A80" s="18">
        <v>750</v>
      </c>
      <c r="B80" s="19">
        <v>64.984200000000001</v>
      </c>
      <c r="C80" s="19">
        <v>69.14</v>
      </c>
      <c r="D80" s="19">
        <f t="shared" si="8"/>
        <v>4.1557999999999993</v>
      </c>
      <c r="E80" s="20">
        <f t="shared" si="9"/>
        <v>6.3950929610582255E-2</v>
      </c>
    </row>
    <row r="81" spans="1:8">
      <c r="A81" s="18">
        <v>1000</v>
      </c>
      <c r="B81" s="19">
        <v>123.2912</v>
      </c>
      <c r="C81" s="19">
        <v>134.37</v>
      </c>
      <c r="D81" s="19">
        <f t="shared" si="8"/>
        <v>11.078800000000001</v>
      </c>
      <c r="E81" s="20">
        <f t="shared" si="9"/>
        <v>8.9858805819069007E-2</v>
      </c>
    </row>
    <row r="82" spans="1:8">
      <c r="A82" s="18">
        <v>1500</v>
      </c>
      <c r="B82" s="19">
        <v>239.90519999999998</v>
      </c>
      <c r="C82" s="19">
        <v>264.83999999999997</v>
      </c>
      <c r="D82" s="19">
        <f t="shared" si="8"/>
        <v>24.934799999999996</v>
      </c>
      <c r="E82" s="20">
        <f t="shared" si="9"/>
        <v>0.10393605474162293</v>
      </c>
    </row>
    <row r="83" spans="1:8">
      <c r="A83" s="18">
        <v>2500</v>
      </c>
      <c r="B83" s="19">
        <v>473.13319999999999</v>
      </c>
      <c r="C83" s="19">
        <v>525.76</v>
      </c>
      <c r="D83" s="19">
        <f t="shared" si="8"/>
        <v>52.626800000000003</v>
      </c>
      <c r="E83" s="20">
        <f t="shared" si="9"/>
        <v>0.11123041037914905</v>
      </c>
    </row>
    <row r="84" spans="1:8">
      <c r="A84" s="16">
        <v>4000</v>
      </c>
      <c r="B84" s="30">
        <v>822.97520000000009</v>
      </c>
      <c r="C84" s="30">
        <v>917.16</v>
      </c>
      <c r="D84" s="30">
        <f t="shared" si="8"/>
        <v>94.184799999999882</v>
      </c>
      <c r="E84" s="31">
        <f t="shared" si="9"/>
        <v>0.11444427487000808</v>
      </c>
    </row>
    <row r="87" spans="1:8">
      <c r="A87" s="5" t="s">
        <v>33</v>
      </c>
      <c r="B87" s="13" t="s">
        <v>34</v>
      </c>
    </row>
    <row r="88" spans="1:8">
      <c r="F88" s="32"/>
    </row>
    <row r="89" spans="1:8">
      <c r="A89" s="15" t="str">
        <f>A$10</f>
        <v>Monthly</v>
      </c>
      <c r="B89" s="41" t="s">
        <v>11</v>
      </c>
      <c r="C89" s="42"/>
      <c r="D89" s="41" t="str">
        <f>D$10</f>
        <v>Proposed</v>
      </c>
      <c r="E89" s="43"/>
    </row>
    <row r="90" spans="1:8">
      <c r="A90" s="16" t="str">
        <f>A$11</f>
        <v>kWh</v>
      </c>
      <c r="B90" s="17" t="s">
        <v>14</v>
      </c>
      <c r="C90" s="17" t="str">
        <f>C$11</f>
        <v>Proposed Rates</v>
      </c>
      <c r="D90" s="17" t="s">
        <v>16</v>
      </c>
      <c r="E90" s="17" t="s">
        <v>17</v>
      </c>
    </row>
    <row r="91" spans="1:8">
      <c r="A91" s="18"/>
      <c r="B91" s="18"/>
      <c r="C91" s="18"/>
      <c r="D91" s="18"/>
      <c r="E91" s="18"/>
    </row>
    <row r="92" spans="1:8">
      <c r="A92" s="18">
        <v>500</v>
      </c>
      <c r="B92" s="19">
        <v>136.03899999999999</v>
      </c>
      <c r="C92" s="19">
        <v>149.88999999999999</v>
      </c>
      <c r="D92" s="19">
        <f t="shared" ref="D92:D98" si="10">C92-B92</f>
        <v>13.850999999999999</v>
      </c>
      <c r="E92" s="20">
        <f t="shared" ref="E92:E98" si="11">D92/B92</f>
        <v>0.10181639088790714</v>
      </c>
      <c r="G92" s="21"/>
      <c r="H92" s="9"/>
    </row>
    <row r="93" spans="1:8">
      <c r="A93" s="18">
        <v>750</v>
      </c>
      <c r="B93" s="19">
        <v>201.55850000000001</v>
      </c>
      <c r="C93" s="19">
        <v>222.33</v>
      </c>
      <c r="D93" s="19">
        <f t="shared" si="10"/>
        <v>20.771500000000003</v>
      </c>
      <c r="E93" s="20">
        <f t="shared" si="11"/>
        <v>0.10305444821230562</v>
      </c>
      <c r="G93" s="21"/>
      <c r="H93" s="9"/>
    </row>
    <row r="94" spans="1:8">
      <c r="A94" s="18">
        <v>1000</v>
      </c>
      <c r="B94" s="19">
        <v>267.07799999999997</v>
      </c>
      <c r="C94" s="19">
        <v>294.77999999999997</v>
      </c>
      <c r="D94" s="19">
        <f t="shared" si="10"/>
        <v>27.701999999999998</v>
      </c>
      <c r="E94" s="20">
        <f t="shared" si="11"/>
        <v>0.10372250803136163</v>
      </c>
      <c r="G94" s="21"/>
      <c r="H94" s="9"/>
    </row>
    <row r="95" spans="1:8">
      <c r="A95" s="18">
        <v>1500</v>
      </c>
      <c r="B95" s="19">
        <v>398.11700000000002</v>
      </c>
      <c r="C95" s="19">
        <v>439.67</v>
      </c>
      <c r="D95" s="19">
        <f t="shared" si="10"/>
        <v>41.552999999999997</v>
      </c>
      <c r="E95" s="20">
        <f t="shared" si="11"/>
        <v>0.10437383985109903</v>
      </c>
      <c r="G95" s="21"/>
      <c r="H95" s="9"/>
    </row>
    <row r="96" spans="1:8">
      <c r="A96" s="18">
        <v>2500</v>
      </c>
      <c r="B96" s="19">
        <v>660.19499999999994</v>
      </c>
      <c r="C96" s="19">
        <v>729.45</v>
      </c>
      <c r="D96" s="19">
        <f t="shared" si="10"/>
        <v>69.255000000000109</v>
      </c>
      <c r="E96" s="20">
        <f t="shared" si="11"/>
        <v>0.10490082475632218</v>
      </c>
      <c r="G96" s="21"/>
      <c r="H96" s="9"/>
    </row>
    <row r="97" spans="1:8">
      <c r="A97" s="18">
        <v>4000</v>
      </c>
      <c r="B97" s="36">
        <v>1053.3119999999999</v>
      </c>
      <c r="C97" s="19">
        <v>1164.1099999999999</v>
      </c>
      <c r="D97" s="19">
        <f t="shared" si="10"/>
        <v>110.798</v>
      </c>
      <c r="E97" s="20">
        <f t="shared" si="11"/>
        <v>0.10519010511605299</v>
      </c>
      <c r="G97" s="21"/>
      <c r="H97" s="9"/>
    </row>
    <row r="98" spans="1:8">
      <c r="A98" s="16">
        <v>7500</v>
      </c>
      <c r="B98" s="30">
        <v>1970.585</v>
      </c>
      <c r="C98" s="30">
        <v>2178.34</v>
      </c>
      <c r="D98" s="30">
        <f t="shared" si="10"/>
        <v>207.75500000000011</v>
      </c>
      <c r="E98" s="31">
        <f t="shared" si="11"/>
        <v>0.10542808353864466</v>
      </c>
      <c r="G98" s="21"/>
      <c r="H98" s="9"/>
    </row>
    <row r="100" spans="1:8">
      <c r="F100" s="32"/>
    </row>
    <row r="101" spans="1:8">
      <c r="A101" s="5" t="s">
        <v>35</v>
      </c>
      <c r="B101" s="13" t="s">
        <v>36</v>
      </c>
    </row>
    <row r="102" spans="1:8">
      <c r="F102" s="32"/>
    </row>
    <row r="103" spans="1:8">
      <c r="A103" s="15" t="str">
        <f>A$10</f>
        <v>Monthly</v>
      </c>
      <c r="B103" s="41" t="s">
        <v>11</v>
      </c>
      <c r="C103" s="42"/>
      <c r="D103" s="41" t="str">
        <f>D$10</f>
        <v>Proposed</v>
      </c>
      <c r="E103" s="43"/>
    </row>
    <row r="104" spans="1:8">
      <c r="A104" s="16" t="str">
        <f>A$11</f>
        <v>kWh</v>
      </c>
      <c r="B104" s="17" t="s">
        <v>14</v>
      </c>
      <c r="C104" s="17" t="str">
        <f>C$11</f>
        <v>Proposed Rates</v>
      </c>
      <c r="D104" s="17" t="s">
        <v>16</v>
      </c>
      <c r="E104" s="17" t="s">
        <v>17</v>
      </c>
    </row>
    <row r="105" spans="1:8">
      <c r="A105" s="18"/>
      <c r="B105" s="18"/>
      <c r="C105" s="18"/>
      <c r="D105" s="18"/>
      <c r="E105" s="18"/>
    </row>
    <row r="106" spans="1:8">
      <c r="A106" s="16">
        <v>91800</v>
      </c>
      <c r="B106" s="30">
        <v>24445.89</v>
      </c>
      <c r="C106" s="30">
        <f>B106+A106*(0.0201+0.0075)</f>
        <v>26979.57</v>
      </c>
      <c r="D106" s="30">
        <f t="shared" ref="D106" si="12">C106-B106</f>
        <v>2533.6800000000003</v>
      </c>
      <c r="E106" s="31">
        <f t="shared" ref="E106" si="13">D106/B106</f>
        <v>0.10364441630065424</v>
      </c>
      <c r="G106" s="21"/>
      <c r="H106" s="9"/>
    </row>
    <row r="108" spans="1:8">
      <c r="A108" s="13"/>
    </row>
    <row r="109" spans="1:8">
      <c r="A109" s="5" t="s">
        <v>37</v>
      </c>
      <c r="B109" s="13" t="s">
        <v>38</v>
      </c>
    </row>
    <row r="110" spans="1:8">
      <c r="F110" s="32"/>
    </row>
    <row r="111" spans="1:8">
      <c r="A111" s="15" t="str">
        <f>A$10</f>
        <v>Monthly</v>
      </c>
      <c r="B111" s="41" t="s">
        <v>11</v>
      </c>
      <c r="C111" s="42"/>
      <c r="D111" s="41" t="str">
        <f>D$10</f>
        <v>Proposed</v>
      </c>
      <c r="E111" s="43"/>
    </row>
    <row r="112" spans="1:8">
      <c r="A112" s="16" t="str">
        <f>A$11</f>
        <v>kWh</v>
      </c>
      <c r="B112" s="17" t="s">
        <v>14</v>
      </c>
      <c r="C112" s="17" t="str">
        <f>C$11</f>
        <v>Proposed Rates</v>
      </c>
      <c r="D112" s="17" t="s">
        <v>16</v>
      </c>
      <c r="E112" s="17" t="s">
        <v>17</v>
      </c>
    </row>
    <row r="113" spans="1:8">
      <c r="A113" s="18"/>
      <c r="B113" s="18"/>
      <c r="C113" s="18"/>
      <c r="D113" s="18"/>
      <c r="E113" s="18"/>
    </row>
    <row r="114" spans="1:8">
      <c r="A114" s="16">
        <v>550800</v>
      </c>
      <c r="B114" s="30">
        <v>140248.14000000001</v>
      </c>
      <c r="C114" s="30">
        <f>B114+A114*(0.0201+0.0075)</f>
        <v>155450.22</v>
      </c>
      <c r="D114" s="30">
        <f t="shared" ref="D114" si="14">C114-B114</f>
        <v>15202.079999999987</v>
      </c>
      <c r="E114" s="31">
        <f t="shared" ref="E114" si="15">D114/B114</f>
        <v>0.10839416479961864</v>
      </c>
      <c r="G114" s="21"/>
      <c r="H114" s="9"/>
    </row>
    <row r="115" spans="1:8">
      <c r="B115" s="39"/>
      <c r="C115" s="39"/>
      <c r="D115" s="39"/>
      <c r="E115" s="40"/>
    </row>
    <row r="116" spans="1:8">
      <c r="B116" s="39"/>
      <c r="C116" s="39"/>
      <c r="D116" s="39"/>
      <c r="E116" s="40"/>
    </row>
    <row r="117" spans="1:8">
      <c r="B117" s="39"/>
      <c r="C117" s="39"/>
      <c r="D117" s="39"/>
      <c r="E117" s="40"/>
    </row>
    <row r="118" spans="1:8">
      <c r="B118" s="39"/>
      <c r="C118" s="39"/>
      <c r="D118" s="39"/>
      <c r="E118" s="40"/>
    </row>
    <row r="119" spans="1:8">
      <c r="B119" s="39"/>
      <c r="C119" s="39"/>
      <c r="D119" s="39"/>
      <c r="E119" s="40"/>
    </row>
    <row r="120" spans="1:8">
      <c r="B120" s="39"/>
      <c r="C120" s="39"/>
      <c r="D120" s="39"/>
      <c r="E120" s="40"/>
    </row>
    <row r="123" spans="1:8">
      <c r="A123" s="13"/>
    </row>
    <row r="124" spans="1:8">
      <c r="F124" s="32"/>
    </row>
    <row r="125" spans="1:8">
      <c r="F125" s="37"/>
    </row>
    <row r="126" spans="1:8">
      <c r="B126" s="45"/>
      <c r="C126" s="45"/>
      <c r="D126" s="45"/>
      <c r="E126" s="45"/>
    </row>
    <row r="127" spans="1:8">
      <c r="B127" s="38"/>
      <c r="C127" s="38"/>
      <c r="D127" s="38"/>
      <c r="E127" s="38"/>
    </row>
    <row r="129" spans="2:5">
      <c r="B129" s="39"/>
      <c r="C129" s="39"/>
      <c r="D129" s="39"/>
      <c r="E129" s="40"/>
    </row>
    <row r="130" spans="2:5">
      <c r="B130" s="39"/>
      <c r="C130" s="39"/>
      <c r="D130" s="39"/>
      <c r="E130" s="40"/>
    </row>
    <row r="131" spans="2:5">
      <c r="B131" s="39"/>
      <c r="C131" s="39"/>
      <c r="D131" s="39"/>
      <c r="E131" s="40"/>
    </row>
    <row r="132" spans="2:5">
      <c r="B132" s="39"/>
      <c r="C132" s="39"/>
      <c r="D132" s="39"/>
      <c r="E132" s="40"/>
    </row>
    <row r="133" spans="2:5">
      <c r="B133" s="39"/>
      <c r="C133" s="39"/>
      <c r="D133" s="39"/>
      <c r="E133" s="40"/>
    </row>
    <row r="134" spans="2:5">
      <c r="B134" s="39"/>
      <c r="C134" s="39"/>
      <c r="D134" s="39"/>
      <c r="E134" s="40"/>
    </row>
    <row r="135" spans="2:5">
      <c r="B135" s="39"/>
      <c r="C135" s="39"/>
      <c r="D135" s="39"/>
      <c r="E135" s="40"/>
    </row>
  </sheetData>
  <mergeCells count="21">
    <mergeCell ref="D89:E89"/>
    <mergeCell ref="B111:C111"/>
    <mergeCell ref="D111:E111"/>
    <mergeCell ref="B126:C126"/>
    <mergeCell ref="D126:E126"/>
    <mergeCell ref="B28:C28"/>
    <mergeCell ref="D28:E28"/>
    <mergeCell ref="B103:C103"/>
    <mergeCell ref="D103:E103"/>
    <mergeCell ref="A3:E3"/>
    <mergeCell ref="A4:E4"/>
    <mergeCell ref="A5:E5"/>
    <mergeCell ref="B10:C10"/>
    <mergeCell ref="D10:E10"/>
    <mergeCell ref="B45:C45"/>
    <mergeCell ref="D45:E45"/>
    <mergeCell ref="B60:C60"/>
    <mergeCell ref="D60:E60"/>
    <mergeCell ref="B75:C75"/>
    <mergeCell ref="D75:E75"/>
    <mergeCell ref="B89:C89"/>
  </mergeCells>
  <dataValidations disablePrompts="1" count="1">
    <dataValidation type="list" showInputMessage="1" showErrorMessage="1" sqref="B2" xr:uid="{9DB790B4-F7FD-4F3E-A37C-A8700187A3C0}">
      <formula1>SheetConfig</formula1>
    </dataValidation>
  </dataValidations>
  <printOptions horizontalCentered="1"/>
  <pageMargins left="0.7" right="0.7" top="0.75" bottom="0.75" header="0.3" footer="0.3"/>
  <pageSetup fitToHeight="0" orientation="portrait" blackAndWhite="1" r:id="rId1"/>
  <headerFooter scaleWithDoc="0">
    <oddHeader>&amp;R&amp;"Times New Roman,Regular"&amp;10Page &amp;P of &amp;N</oddHeader>
    <oddFooter>&amp;R&amp;"Times New Roman,Regular"&amp;8Rendered: &amp;D &amp;T</oddFooter>
  </headerFooter>
  <rowBreaks count="1" manualBreakCount="1">
    <brk id="71" max="4" man="1"/>
  </rowBreaks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71EC4-E248-4B66-BE16-BDBA7B4ACAB8}"/>
</file>

<file path=customXml/itemProps2.xml><?xml version="1.0" encoding="utf-8"?>
<ds:datastoreItem xmlns:ds="http://schemas.openxmlformats.org/officeDocument/2006/customXml" ds:itemID="{9C973C44-CBED-4A37-AA32-FFE6D3C8615D}"/>
</file>

<file path=customXml/itemProps3.xml><?xml version="1.0" encoding="utf-8"?>
<ds:datastoreItem xmlns:ds="http://schemas.openxmlformats.org/officeDocument/2006/customXml" ds:itemID="{143C4DCD-631E-4BD6-A5E5-52EC661EACF2}"/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Shannon</dc:creator>
  <cp:keywords/>
  <dc:description/>
  <cp:lastModifiedBy>Robin Kostek</cp:lastModifiedBy>
  <cp:revision/>
  <dcterms:created xsi:type="dcterms:W3CDTF">2025-05-19T17:28:25Z</dcterms:created>
  <dcterms:modified xsi:type="dcterms:W3CDTF">2025-05-22T21:43:49Z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</Properties>
</file>