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9"/>
  <workbookPr filterPrivacy="1" codeName="ThisWorkbook"/>
  <xr:revisionPtr revIDLastSave="9532" documentId="8_{E592C4AE-C577-430D-AE27-2FE1DF7198DC}" xr6:coauthVersionLast="47" xr6:coauthVersionMax="47" xr10:uidLastSave="{F77790BE-790D-4E34-A293-90F64125CD0B}"/>
  <bookViews>
    <workbookView xWindow="-110" yWindow="-110" windowWidth="19420" windowHeight="10300" xr2:uid="{00000000-000D-0000-FFFF-FFFF00000000}"/>
  </bookViews>
  <sheets>
    <sheet name="SUMMARY" sheetId="32" r:id="rId1"/>
    <sheet name="PREB PRIOR ADJUSTMENTS" sheetId="292" r:id="rId2"/>
    <sheet name="A216810396964DCDB399904ED81BA8E" sheetId="328" state="veryHidden" r:id="rId3"/>
    <sheet name="CILT &amp; SUB Costs MAY24-APR25" sheetId="27" r:id="rId4"/>
    <sheet name="CELI Ajustes GL Previous Years" sheetId="327" r:id="rId5"/>
    <sheet name="EE Revenue Forecast" sheetId="329" r:id="rId6"/>
    <sheet name="BILLING REPORTS&gt;&gt;&gt;&gt;" sheetId="274" r:id="rId7"/>
    <sheet name="May-2024" sheetId="263" r:id="rId8"/>
    <sheet name="Jun-2024" sheetId="262" r:id="rId9"/>
    <sheet name="Jul-2024" sheetId="261" r:id="rId10"/>
    <sheet name="Aug-2024" sheetId="260" r:id="rId11"/>
    <sheet name="Sep-2024" sheetId="259" r:id="rId12"/>
    <sheet name="Oct-2024" sheetId="258" r:id="rId13"/>
    <sheet name="Nov-2024" sheetId="257" r:id="rId14"/>
    <sheet name="Dec-2024" sheetId="24" r:id="rId15"/>
    <sheet name="Jan-2025" sheetId="37" r:id="rId16"/>
    <sheet name="Feb-2025" sheetId="255" r:id="rId17"/>
    <sheet name="Mar-2025" sheetId="265" r:id="rId18"/>
    <sheet name="Apr-2025" sheetId="264" r:id="rId19"/>
    <sheet name="NEO NOV" sheetId="55" state="hidden" r:id="rId20"/>
    <sheet name="CERs NOV" sheetId="56" state="hidden" r:id="rId21"/>
    <sheet name="NEO DIC" sheetId="57" state="hidden" r:id="rId22"/>
    <sheet name="CERs DIC" sheetId="58" state="hidden" r:id="rId23"/>
    <sheet name="NEO JAN" sheetId="59" state="hidden" r:id="rId24"/>
    <sheet name="CERs JAN" sheetId="60" state="hidden" r:id="rId25"/>
    <sheet name="NEO FEB" sheetId="61" state="hidden" r:id="rId26"/>
    <sheet name="CERs FEB" sheetId="62" state="hidden" r:id="rId27"/>
    <sheet name="NEO MAR" sheetId="63" state="hidden" r:id="rId28"/>
    <sheet name="CERs MAR" sheetId="64" state="hidden" r:id="rId29"/>
    <sheet name="NEO ABR" sheetId="65" state="hidden" r:id="rId30"/>
    <sheet name="CERs ABR" sheetId="66" state="hidden" r:id="rId31"/>
    <sheet name="NEO MAY" sheetId="67" state="hidden" r:id="rId32"/>
    <sheet name="CERs MAY" sheetId="68" state="hidden" r:id="rId33"/>
    <sheet name="NEO JUN" sheetId="69" state="hidden" r:id="rId34"/>
    <sheet name="CERs JUN" sheetId="70" state="hidden" r:id="rId35"/>
    <sheet name="NEO JUL" sheetId="71" state="hidden" r:id="rId36"/>
    <sheet name="CERs JUL" sheetId="72" state="hidden" r:id="rId37"/>
    <sheet name="NEO AGO" sheetId="73" state="hidden" r:id="rId38"/>
    <sheet name="CERs AGO" sheetId="74" state="hidden" r:id="rId39"/>
    <sheet name="NEO ENE 2019" sheetId="83" state="hidden" r:id="rId40"/>
    <sheet name="CERs ENE 2019" sheetId="84" state="hidden" r:id="rId41"/>
    <sheet name="NEO FEB 2019" sheetId="85" state="hidden" r:id="rId42"/>
    <sheet name="CERs FEB 2019" sheetId="86" state="hidden" r:id="rId43"/>
    <sheet name="NEO MAR 2019" sheetId="87" state="hidden" r:id="rId44"/>
    <sheet name="CERs MAR 2019" sheetId="88" state="hidden" r:id="rId45"/>
    <sheet name="NEO ABR 2019" sheetId="89" state="hidden" r:id="rId46"/>
    <sheet name="CERs ABR 2019" sheetId="90" state="hidden" r:id="rId47"/>
    <sheet name="NEO MAY 2019" sheetId="91" state="hidden" r:id="rId48"/>
    <sheet name="CERs MAY 2019" sheetId="92" state="hidden" r:id="rId49"/>
    <sheet name="NEO JUN 2019" sheetId="93" state="hidden" r:id="rId50"/>
    <sheet name="CERs JUN 2019" sheetId="94" state="hidden" r:id="rId51"/>
    <sheet name="NEO JUL 2019" sheetId="95" state="hidden" r:id="rId52"/>
    <sheet name="CERs JUL 2019" sheetId="96" state="hidden" r:id="rId53"/>
    <sheet name="NEO AUG 2019" sheetId="97" state="hidden" r:id="rId54"/>
    <sheet name="CERs AUG 2019" sheetId="98" state="hidden" r:id="rId55"/>
    <sheet name="NEO AUG" sheetId="106" state="hidden" r:id="rId56"/>
    <sheet name="CERs AUG " sheetId="107" state="hidden" r:id="rId57"/>
    <sheet name="NEO DEC 2018" sheetId="115" state="hidden" r:id="rId58"/>
    <sheet name="CERs DEC 2018" sheetId="116" state="hidden" r:id="rId59"/>
    <sheet name="NEO ENE 2019 (2)" sheetId="117" state="hidden" r:id="rId60"/>
    <sheet name="CERs ENE 2019 (2)" sheetId="118" state="hidden" r:id="rId61"/>
    <sheet name="NEO FEB 2019 (2)" sheetId="119" state="hidden" r:id="rId62"/>
    <sheet name="CERs FEB 2019 (2)" sheetId="120" state="hidden" r:id="rId63"/>
    <sheet name="NEO MAR 2019 (2)" sheetId="121" state="hidden" r:id="rId64"/>
    <sheet name="CERs MAR 2019 (2)" sheetId="122" state="hidden" r:id="rId65"/>
    <sheet name="NEO ABR 2019 (2)" sheetId="123" state="hidden" r:id="rId66"/>
    <sheet name="CERs ABR 2019 (2)" sheetId="124" state="hidden" r:id="rId67"/>
    <sheet name="NEO MAY 2019 (2)" sheetId="125" state="hidden" r:id="rId68"/>
    <sheet name="CERs MAY 2019 (2)" sheetId="126" state="hidden" r:id="rId69"/>
    <sheet name="NEO JUN 2019 (2)" sheetId="127" state="hidden" r:id="rId70"/>
    <sheet name="CERs JUN 2019 (2)" sheetId="128" state="hidden" r:id="rId71"/>
    <sheet name="NEO JUL 2019 (2)" sheetId="129" state="hidden" r:id="rId72"/>
    <sheet name="CERs JUL 2019 (2)" sheetId="130" state="hidden" r:id="rId73"/>
    <sheet name="NEO AGO 2019" sheetId="131" state="hidden" r:id="rId74"/>
    <sheet name="CERs AGO 2019" sheetId="132" state="hidden" r:id="rId75"/>
    <sheet name="NEO Marzo 2019" sheetId="149" state="hidden" r:id="rId76"/>
    <sheet name="CERs Marzo 2019" sheetId="150" state="hidden" r:id="rId77"/>
    <sheet name="NEO Abril 2019" sheetId="151" state="hidden" r:id="rId78"/>
    <sheet name="CERs Abril 2019" sheetId="152" state="hidden" r:id="rId79"/>
    <sheet name="NEO Mayo 2019" sheetId="153" state="hidden" r:id="rId80"/>
    <sheet name="CERs Mayo 2019" sheetId="154" state="hidden" r:id="rId81"/>
    <sheet name="NEO Junio 2019" sheetId="155" state="hidden" r:id="rId82"/>
    <sheet name="CERs Junio 2019" sheetId="156" state="hidden" r:id="rId83"/>
    <sheet name="NEO Julio 2019" sheetId="157" state="hidden" r:id="rId84"/>
    <sheet name="CERs Julio 2019" sheetId="158" state="hidden" r:id="rId85"/>
    <sheet name="NEO Agosto 2019" sheetId="159" state="hidden" r:id="rId86"/>
    <sheet name="CERs Agosto 2019" sheetId="160" state="hidden" r:id="rId87"/>
    <sheet name="NEO DEC" sheetId="170" state="hidden" r:id="rId88"/>
    <sheet name="CERs DEC" sheetId="171" state="hidden" r:id="rId89"/>
    <sheet name="NEO JAN (2)" sheetId="172" state="hidden" r:id="rId90"/>
    <sheet name="CERs JAN (2)" sheetId="173" state="hidden" r:id="rId91"/>
    <sheet name="NEO FEB (2)" sheetId="174" state="hidden" r:id="rId92"/>
    <sheet name="CERs FEB (2)" sheetId="175" state="hidden" r:id="rId93"/>
    <sheet name="NEO MAR (2)" sheetId="176" state="hidden" r:id="rId94"/>
    <sheet name="CERs MAR (2)" sheetId="177" state="hidden" r:id="rId95"/>
    <sheet name="NEO APR" sheetId="178" state="hidden" r:id="rId96"/>
    <sheet name="CERs APR" sheetId="179" state="hidden" r:id="rId97"/>
    <sheet name="NEO MAY (2)" sheetId="180" state="hidden" r:id="rId98"/>
    <sheet name="CERs MAY (2)" sheetId="181" state="hidden" r:id="rId99"/>
    <sheet name="NEO JUN (2)" sheetId="182" state="hidden" r:id="rId100"/>
    <sheet name="CERs JUN (2)" sheetId="183" state="hidden" r:id="rId101"/>
    <sheet name="NEO JUL (2)" sheetId="184" state="hidden" r:id="rId102"/>
    <sheet name="CERs JUL (2)" sheetId="185" state="hidden" r:id="rId103"/>
    <sheet name="NEO AGO (2)" sheetId="186" state="hidden" r:id="rId104"/>
    <sheet name="CERs AGO (2)" sheetId="187" state="hidden" r:id="rId105"/>
    <sheet name="ENE 2019" sheetId="202" state="hidden" r:id="rId106"/>
    <sheet name="ENE 2019 CERs" sheetId="203" state="hidden" r:id="rId107"/>
    <sheet name="FEB 2019" sheetId="204" state="hidden" r:id="rId108"/>
    <sheet name="FEB 2019 CERs" sheetId="205" state="hidden" r:id="rId109"/>
    <sheet name="MAR 2019" sheetId="206" state="hidden" r:id="rId110"/>
    <sheet name="MAR 2019 ERs" sheetId="207" state="hidden" r:id="rId111"/>
    <sheet name="ABR 2019" sheetId="208" state="hidden" r:id="rId112"/>
    <sheet name="ABR 2019 CERs" sheetId="209" state="hidden" r:id="rId113"/>
    <sheet name="MAY 2019" sheetId="210" state="hidden" r:id="rId114"/>
    <sheet name="MAY 2019 CERs" sheetId="211" state="hidden" r:id="rId115"/>
    <sheet name="JUN 2019" sheetId="212" state="hidden" r:id="rId116"/>
    <sheet name="JUN 2019 CERs" sheetId="213" state="hidden" r:id="rId117"/>
    <sheet name="JUL 2019" sheetId="214" state="hidden" r:id="rId118"/>
    <sheet name="JUL 2019CERs" sheetId="215" state="hidden" r:id="rId119"/>
    <sheet name="AUG 2019" sheetId="216" state="hidden" r:id="rId120"/>
    <sheet name="AUG 2019 CERs" sheetId="217" state="hidden" r:id="rId121"/>
    <sheet name="ENE 2019 (2)" sheetId="225" state="hidden" r:id="rId122"/>
    <sheet name="ENE 2019CERs" sheetId="226" state="hidden" r:id="rId123"/>
    <sheet name="FEB 2019 (2)" sheetId="227" state="hidden" r:id="rId124"/>
    <sheet name="FEB 2019 CERs (2)" sheetId="228" state="hidden" r:id="rId125"/>
    <sheet name="MAR 2019 (2)" sheetId="229" state="hidden" r:id="rId126"/>
    <sheet name="MAR 2019 CERs" sheetId="230" state="hidden" r:id="rId127"/>
    <sheet name="APR 2019" sheetId="231" state="hidden" r:id="rId128"/>
    <sheet name="APR 2019 CERs" sheetId="232" state="hidden" r:id="rId129"/>
    <sheet name="MAY 2019 (2)" sheetId="233" state="hidden" r:id="rId130"/>
    <sheet name="MAY 2019 CERs (2)" sheetId="234" state="hidden" r:id="rId131"/>
    <sheet name="JUN 2019 (2)" sheetId="235" state="hidden" r:id="rId132"/>
    <sheet name="JUN 2019 CERs (2)" sheetId="236" state="hidden" r:id="rId133"/>
    <sheet name="JUL 2019 (2)" sheetId="237" state="hidden" r:id="rId134"/>
    <sheet name="JUL 2019 CERs" sheetId="238" state="hidden" r:id="rId135"/>
    <sheet name="NEO AUG 2019 (2)" sheetId="239" state="hidden" r:id="rId136"/>
    <sheet name="AUG 2019 CERs (2)" sheetId="240" state="hidden" r:id="rId137"/>
    <sheet name="DIC 2019" sheetId="247" state="hidden" r:id="rId138"/>
    <sheet name="DIC 2019 CERs" sheetId="248" state="hidden" r:id="rId139"/>
    <sheet name="TOA BAJA-NEO Diciembre 2019" sheetId="167" state="hidden" r:id="rId140"/>
    <sheet name="TOA BAJA-CERs Diciembre 2019" sheetId="168" state="hidden" r:id="rId141"/>
    <sheet name="HUMACAO-NEO DIC 2019" sheetId="139" state="hidden" r:id="rId142"/>
    <sheet name="HUMACAO-CERs DIC 2019" sheetId="140" state="hidden" r:id="rId143"/>
  </sheets>
  <definedNames>
    <definedName name="_Key1" hidden="1">#REF!</definedName>
    <definedName name="_Order1" hidden="1">255</definedName>
    <definedName name="_Sort" hidden="1">#REF!</definedName>
    <definedName name="Breakeven_point" localSheetId="18">#REF!</definedName>
    <definedName name="Breakeven_point" localSheetId="10">#REF!</definedName>
    <definedName name="Breakeven_point" localSheetId="6">#REF!</definedName>
    <definedName name="Breakeven_point" localSheetId="16">#REF!</definedName>
    <definedName name="Breakeven_point" localSheetId="9">#REF!</definedName>
    <definedName name="Breakeven_point" localSheetId="8">#REF!</definedName>
    <definedName name="Breakeven_point" localSheetId="17">#REF!</definedName>
    <definedName name="Breakeven_point" localSheetId="7">#REF!</definedName>
    <definedName name="Breakeven_point" localSheetId="13">#REF!</definedName>
    <definedName name="Breakeven_point" localSheetId="12">#REF!</definedName>
    <definedName name="Breakeven_point" localSheetId="1">#REF!</definedName>
    <definedName name="Breakeven_point" localSheetId="11">#REF!</definedName>
    <definedName name="Breakeven_point" localSheetId="0">#REF!</definedName>
    <definedName name="Breakeven_point">#REF!</definedName>
    <definedName name="CIQWBGuid" hidden="1">"34886c7e-bf55-44eb-a956-b33604296f01"</definedName>
    <definedName name="Company_name" localSheetId="18">#REF!</definedName>
    <definedName name="Company_name" localSheetId="10">#REF!</definedName>
    <definedName name="Company_name" localSheetId="6">#REF!</definedName>
    <definedName name="Company_name" localSheetId="9">#REF!</definedName>
    <definedName name="Company_name" localSheetId="8">#REF!</definedName>
    <definedName name="Company_name" localSheetId="17">#REF!</definedName>
    <definedName name="Company_name" localSheetId="7">#REF!</definedName>
    <definedName name="Company_name" localSheetId="13">#REF!</definedName>
    <definedName name="Company_name" localSheetId="12">#REF!</definedName>
    <definedName name="Company_name" localSheetId="11">#REF!</definedName>
    <definedName name="Company_name" localSheetId="0">#REF!</definedName>
    <definedName name="Company_name">#REF!</definedName>
    <definedName name="Fixed_costs" localSheetId="18">#REF!</definedName>
    <definedName name="Fixed_costs" localSheetId="10">#REF!</definedName>
    <definedName name="Fixed_costs" localSheetId="6">#REF!</definedName>
    <definedName name="Fixed_costs" localSheetId="16">#REF!</definedName>
    <definedName name="Fixed_costs" localSheetId="9">#REF!</definedName>
    <definedName name="Fixed_costs" localSheetId="8">#REF!</definedName>
    <definedName name="Fixed_costs" localSheetId="17">#REF!</definedName>
    <definedName name="Fixed_costs" localSheetId="7">#REF!</definedName>
    <definedName name="Fixed_costs" localSheetId="13">#REF!</definedName>
    <definedName name="Fixed_costs" localSheetId="12">#REF!</definedName>
    <definedName name="Fixed_costs" localSheetId="1">#REF!</definedName>
    <definedName name="Fixed_costs" localSheetId="11">#REF!</definedName>
    <definedName name="Fixed_costs" localSheetId="0">#REF!</definedName>
    <definedName name="Fixed_costs">#REF!</definedName>
    <definedName name="Gross_margin" localSheetId="18">#REF!</definedName>
    <definedName name="Gross_margin" localSheetId="10">#REF!</definedName>
    <definedName name="Gross_margin" localSheetId="6">#REF!</definedName>
    <definedName name="Gross_margin" localSheetId="9">#REF!</definedName>
    <definedName name="Gross_margin" localSheetId="8">#REF!</definedName>
    <definedName name="Gross_margin" localSheetId="17">#REF!</definedName>
    <definedName name="Gross_margin" localSheetId="7">#REF!</definedName>
    <definedName name="Gross_margin" localSheetId="13">#REF!</definedName>
    <definedName name="Gross_margin" localSheetId="12">#REF!</definedName>
    <definedName name="Gross_margin" localSheetId="11">#REF!</definedName>
    <definedName name="Gross_margin" localSheetId="0">#REF!</definedName>
    <definedName name="Gross_margin">#REF!</definedName>
    <definedName name="Net_profit" localSheetId="18">#REF!</definedName>
    <definedName name="Net_profit" localSheetId="10">#REF!</definedName>
    <definedName name="Net_profit" localSheetId="6">#REF!</definedName>
    <definedName name="Net_profit" localSheetId="9">#REF!</definedName>
    <definedName name="Net_profit" localSheetId="8">#REF!</definedName>
    <definedName name="Net_profit" localSheetId="17">#REF!</definedName>
    <definedName name="Net_profit" localSheetId="7">#REF!</definedName>
    <definedName name="Net_profit" localSheetId="13">#REF!</definedName>
    <definedName name="Net_profit" localSheetId="12">#REF!</definedName>
    <definedName name="Net_profit" localSheetId="11">#REF!</definedName>
    <definedName name="Net_profit" localSheetId="0">#REF!</definedName>
    <definedName name="Net_profit">#REF!</definedName>
    <definedName name="PBC">#REF!</definedName>
    <definedName name="_xlnm.Print_Area" localSheetId="111">'ABR 2019'!$A$1:$C$42</definedName>
    <definedName name="_xlnm.Print_Area" localSheetId="112">'ABR 2019 CERs'!$A$1:$D$41</definedName>
    <definedName name="_xlnm.Print_Area" localSheetId="127">'APR 2019'!$A$1:$C$42</definedName>
    <definedName name="_xlnm.Print_Area" localSheetId="128">'APR 2019 CERs'!$A$1:$D$41</definedName>
    <definedName name="_xlnm.Print_Area" localSheetId="18">'Apr-2025'!$A$1:$M$54</definedName>
    <definedName name="_xlnm.Print_Area" localSheetId="119">'AUG 2019'!$A$1:$C$42</definedName>
    <definedName name="_xlnm.Print_Area" localSheetId="120">'AUG 2019 CERs'!$A$1:$D$41</definedName>
    <definedName name="_xlnm.Print_Area" localSheetId="136">'AUG 2019 CERs (2)'!$A$1:$D$47</definedName>
    <definedName name="_xlnm.Print_Area" localSheetId="10">'Aug-2024'!$A$1:$M$54</definedName>
    <definedName name="_xlnm.Print_Area" localSheetId="6">#REF!</definedName>
    <definedName name="_xlnm.Print_Area" localSheetId="30">'CERs ABR'!$A$1:$D$47</definedName>
    <definedName name="_xlnm.Print_Area" localSheetId="46">'CERs ABR 2019'!$A$1:$D$53</definedName>
    <definedName name="_xlnm.Print_Area" localSheetId="66">'CERs ABR 2019 (2)'!$A$1:$D$54</definedName>
    <definedName name="_xlnm.Print_Area" localSheetId="78">'CERs Abril 2019'!$A$1:$D$39</definedName>
    <definedName name="_xlnm.Print_Area" localSheetId="38">'CERs AGO'!$A$1:$D$55</definedName>
    <definedName name="_xlnm.Print_Area" localSheetId="104">'CERs AGO (2)'!$A$1:$D$47</definedName>
    <definedName name="_xlnm.Print_Area" localSheetId="74">'CERs AGO 2019'!$A$1:$D$56</definedName>
    <definedName name="_xlnm.Print_Area" localSheetId="86">'CERs Agosto 2019'!$A$1:$D$38</definedName>
    <definedName name="_xlnm.Print_Area" localSheetId="96">'CERs APR'!$A$1:$D$48</definedName>
    <definedName name="_xlnm.Print_Area" localSheetId="56">'CERs AUG '!$A$1:$D$54</definedName>
    <definedName name="_xlnm.Print_Area" localSheetId="54">'CERs AUG 2019'!$A$1:$D$53</definedName>
    <definedName name="_xlnm.Print_Area" localSheetId="88">'CERs DEC'!$A$1:$D$48</definedName>
    <definedName name="_xlnm.Print_Area" localSheetId="58">'CERs DEC 2018'!$A$1:$D$63</definedName>
    <definedName name="_xlnm.Print_Area" localSheetId="22">'CERs DIC'!$A$1:$D$48</definedName>
    <definedName name="_xlnm.Print_Area" localSheetId="40">'CERs ENE 2019'!$A$1:$D$52</definedName>
    <definedName name="_xlnm.Print_Area" localSheetId="60">'CERs ENE 2019 (2)'!$A$1:$D$53</definedName>
    <definedName name="_xlnm.Print_Area" localSheetId="26">'CERs FEB'!$A$1:$E$46</definedName>
    <definedName name="_xlnm.Print_Area" localSheetId="92">'CERs FEB (2)'!$A$1:$D$58</definedName>
    <definedName name="_xlnm.Print_Area" localSheetId="42">'CERs FEB 2019'!$A$1:$D$52</definedName>
    <definedName name="_xlnm.Print_Area" localSheetId="62">'CERs FEB 2019 (2)'!$A$1:$D$53</definedName>
    <definedName name="_xlnm.Print_Area" localSheetId="24">'CERs JAN'!$A$1:$D$47</definedName>
    <definedName name="_xlnm.Print_Area" localSheetId="90">'CERs JAN (2)'!$A$1:$D$48</definedName>
    <definedName name="_xlnm.Print_Area" localSheetId="36">'CERs JUL'!$A$1:$D$51</definedName>
    <definedName name="_xlnm.Print_Area" localSheetId="102">'CERs JUL (2)'!$A$1:$D$46</definedName>
    <definedName name="_xlnm.Print_Area" localSheetId="52">'CERs JUL 2019'!$A$1:$D$53</definedName>
    <definedName name="_xlnm.Print_Area" localSheetId="72">'CERs JUL 2019 (2)'!$A$1:$D$54</definedName>
    <definedName name="_xlnm.Print_Area" localSheetId="84">'CERs Julio 2019'!$A$1:$D$38</definedName>
    <definedName name="_xlnm.Print_Area" localSheetId="34">'CERs JUN'!$A$1:$D$52</definedName>
    <definedName name="_xlnm.Print_Area" localSheetId="100">'CERs JUN (2)'!$A$1:$D$47</definedName>
    <definedName name="_xlnm.Print_Area" localSheetId="50">'CERs JUN 2019'!$A$1:$D$53</definedName>
    <definedName name="_xlnm.Print_Area" localSheetId="70">'CERs JUN 2019 (2)'!$A$1:$D$54</definedName>
    <definedName name="_xlnm.Print_Area" localSheetId="82">'CERs Junio 2019'!$A$1:$D$36</definedName>
    <definedName name="_xlnm.Print_Area" localSheetId="28">'CERs MAR'!$A$1:$D$46</definedName>
    <definedName name="_xlnm.Print_Area" localSheetId="94">'CERs MAR (2)'!$A$1:$D$45</definedName>
    <definedName name="_xlnm.Print_Area" localSheetId="44">'CERs MAR 2019'!$A$1:$D$52</definedName>
    <definedName name="_xlnm.Print_Area" localSheetId="64">'CERs MAR 2019 (2)'!$A$1:$D$53</definedName>
    <definedName name="_xlnm.Print_Area" localSheetId="76">'CERs Marzo 2019'!$A$1:$D$39</definedName>
    <definedName name="_xlnm.Print_Area" localSheetId="32">'CERs MAY'!$A$1:$D$57</definedName>
    <definedName name="_xlnm.Print_Area" localSheetId="98">'CERs MAY (2)'!$A$1:$D$51</definedName>
    <definedName name="_xlnm.Print_Area" localSheetId="48">'CERs MAY 2019'!$A$1:$D$53</definedName>
    <definedName name="_xlnm.Print_Area" localSheetId="68">'CERs MAY 2019 (2)'!$A$1:$D$54</definedName>
    <definedName name="_xlnm.Print_Area" localSheetId="80">'CERs Mayo 2019'!$A$1:$D$40</definedName>
    <definedName name="_xlnm.Print_Area" localSheetId="20">'CERs NOV'!$A$1:$D$52</definedName>
    <definedName name="_xlnm.Print_Area" localSheetId="3">'CILT &amp; SUB Costs MAY24-APR25'!$A$1:$K$27</definedName>
    <definedName name="_xlnm.Print_Area" localSheetId="14">'Dec-2024'!$A$1:$M$54</definedName>
    <definedName name="_xlnm.Print_Area" localSheetId="137">'DIC 2019'!$A$1:$C$44</definedName>
    <definedName name="_xlnm.Print_Area" localSheetId="138">'DIC 2019 CERs'!$A$1:$D$41</definedName>
    <definedName name="_xlnm.Print_Area" localSheetId="105">'ENE 2019'!$A$1:$C$48</definedName>
    <definedName name="_xlnm.Print_Area" localSheetId="121">'ENE 2019 (2)'!$A$1:$C$48</definedName>
    <definedName name="_xlnm.Print_Area" localSheetId="106">'ENE 2019 CERs'!$A$1:$D$47</definedName>
    <definedName name="_xlnm.Print_Area" localSheetId="122">'ENE 2019CERs'!$A$1:$D$47</definedName>
    <definedName name="_xlnm.Print_Area" localSheetId="107">'FEB 2019'!$A$1:$C$48</definedName>
    <definedName name="_xlnm.Print_Area" localSheetId="123">'FEB 2019 (2)'!$A$1:$C$48</definedName>
    <definedName name="_xlnm.Print_Area" localSheetId="108">'FEB 2019 CERs'!$A$1:$D$47</definedName>
    <definedName name="_xlnm.Print_Area" localSheetId="124">'FEB 2019 CERs (2)'!$A$1:$D$47</definedName>
    <definedName name="_xlnm.Print_Area" localSheetId="16">'Feb-2025'!$A$1:$M$54</definedName>
    <definedName name="_xlnm.Print_Area" localSheetId="142">'HUMACAO-CERs DIC 2019'!$A$1:$D$54</definedName>
    <definedName name="_xlnm.Print_Area" localSheetId="141">'HUMACAO-NEO DIC 2019'!$A$1:$E$44</definedName>
    <definedName name="_xlnm.Print_Area" localSheetId="15">'Jan-2025'!$A$1:$M$54</definedName>
    <definedName name="_xlnm.Print_Area" localSheetId="117">'JUL 2019'!$A$1:$C$42</definedName>
    <definedName name="_xlnm.Print_Area" localSheetId="133">'JUL 2019 (2)'!$A$1:$C$48</definedName>
    <definedName name="_xlnm.Print_Area" localSheetId="134">'JUL 2019 CERs'!$A$1:$D$47</definedName>
    <definedName name="_xlnm.Print_Area" localSheetId="118">'JUL 2019CERs'!$A$1:$D$41</definedName>
    <definedName name="_xlnm.Print_Area" localSheetId="9">'Jul-2024'!$A$1:$M$51</definedName>
    <definedName name="_xlnm.Print_Area" localSheetId="115">'JUN 2019'!$A$1:$C$41</definedName>
    <definedName name="_xlnm.Print_Area" localSheetId="131">'JUN 2019 (2)'!$A$1:$C$47</definedName>
    <definedName name="_xlnm.Print_Area" localSheetId="116">'JUN 2019 CERs'!$A$1:$D$41</definedName>
    <definedName name="_xlnm.Print_Area" localSheetId="132">'JUN 2019 CERs (2)'!$A$1:$D$46</definedName>
    <definedName name="_xlnm.Print_Area" localSheetId="8">'Jun-2024'!$A$1:$M$53</definedName>
    <definedName name="_xlnm.Print_Area" localSheetId="109">'MAR 2019'!$A$1:$D$41</definedName>
    <definedName name="_xlnm.Print_Area" localSheetId="125">'MAR 2019 (2)'!$A$1:$C$42</definedName>
    <definedName name="_xlnm.Print_Area" localSheetId="126">'MAR 2019 CERs'!$A$1:$D$41</definedName>
    <definedName name="_xlnm.Print_Area" localSheetId="110">'MAR 2019 ERs'!$A$1:$E$42</definedName>
    <definedName name="_xlnm.Print_Area" localSheetId="17">'Mar-2025'!$A$1:$M$54</definedName>
    <definedName name="_xlnm.Print_Area" localSheetId="113">'MAY 2019'!$A$1:$C$42</definedName>
    <definedName name="_xlnm.Print_Area" localSheetId="129">'MAY 2019 (2)'!$A$1:$C$41</definedName>
    <definedName name="_xlnm.Print_Area" localSheetId="114">'MAY 2019 CERs'!$A$1:$D$41</definedName>
    <definedName name="_xlnm.Print_Area" localSheetId="130">'MAY 2019 CERs (2)'!$A$1:$D$40</definedName>
    <definedName name="_xlnm.Print_Area" localSheetId="7">'May-2024'!$A$1:$M$54</definedName>
    <definedName name="_xlnm.Print_Area" localSheetId="29">'NEO ABR'!$A$1:$E$49</definedName>
    <definedName name="_xlnm.Print_Area" localSheetId="45">'NEO ABR 2019'!$A$1:$D$45</definedName>
    <definedName name="_xlnm.Print_Area" localSheetId="65">'NEO ABR 2019 (2)'!$A$1:$D$45</definedName>
    <definedName name="_xlnm.Print_Area" localSheetId="37">'NEO AGO'!$A$1:$D$54</definedName>
    <definedName name="_xlnm.Print_Area" localSheetId="103">'NEO AGO (2)'!$A$1:$D$47</definedName>
    <definedName name="_xlnm.Print_Area" localSheetId="73">'NEO AGO 2019'!$A$1:$E$46</definedName>
    <definedName name="_xlnm.Print_Area" localSheetId="85">'NEO Agosto 2019'!$A$1:$D$37</definedName>
    <definedName name="_xlnm.Print_Area" localSheetId="95">'NEO APR'!$A$1:$D$49</definedName>
    <definedName name="_xlnm.Print_Area" localSheetId="55">'NEO AUG'!$A$1:$D$51</definedName>
    <definedName name="_xlnm.Print_Area" localSheetId="53">'NEO AUG 2019'!$A$1:$D$45</definedName>
    <definedName name="_xlnm.Print_Area" localSheetId="135">'NEO AUG 2019 (2)'!$A$1:$C$48</definedName>
    <definedName name="_xlnm.Print_Area" localSheetId="87">'NEO DEC'!$A$1:$D$49</definedName>
    <definedName name="_xlnm.Print_Area" localSheetId="57">'NEO DEC 2018'!$A$1:$E$44</definedName>
    <definedName name="_xlnm.Print_Area" localSheetId="21">'NEO DIC'!$A$1:$D$47</definedName>
    <definedName name="_xlnm.Print_Area" localSheetId="39">'NEO ENE 2019'!$A$1:$D$44</definedName>
    <definedName name="_xlnm.Print_Area" localSheetId="59">'NEO ENE 2019 (2)'!$A$1:$E$44</definedName>
    <definedName name="_xlnm.Print_Area" localSheetId="25">'NEO FEB'!$A$1:$E$46</definedName>
    <definedName name="_xlnm.Print_Area" localSheetId="91">'NEO FEB (2)'!$A$1:$D$58</definedName>
    <definedName name="_xlnm.Print_Area" localSheetId="41">'NEO FEB 2019'!$A$1:$D$44</definedName>
    <definedName name="_xlnm.Print_Area" localSheetId="61">'NEO FEB 2019 (2)'!$A$1:$E$44</definedName>
    <definedName name="_xlnm.Print_Area" localSheetId="23">'NEO JAN'!$A$1:$D$46</definedName>
    <definedName name="_xlnm.Print_Area" localSheetId="89">'NEO JAN (2)'!$A$1:$D$49</definedName>
    <definedName name="_xlnm.Print_Area" localSheetId="35">'NEO JUL'!$A$1:$D$50</definedName>
    <definedName name="_xlnm.Print_Area" localSheetId="101">'NEO JUL (2)'!$A$1:$D$46</definedName>
    <definedName name="_xlnm.Print_Area" localSheetId="51">'NEO JUL 2019'!$A$1:$D$45</definedName>
    <definedName name="_xlnm.Print_Area" localSheetId="71">'NEO JUL 2019 (2)'!$A$1:$E$44</definedName>
    <definedName name="_xlnm.Print_Area" localSheetId="83">'NEO Julio 2019'!$A$1:$E$33</definedName>
    <definedName name="_xlnm.Print_Area" localSheetId="33">'NEO JUN'!$A$1:$D$51</definedName>
    <definedName name="_xlnm.Print_Area" localSheetId="99">'NEO JUN (2)'!$A$1:$D$47</definedName>
    <definedName name="_xlnm.Print_Area" localSheetId="49">'NEO JUN 2019'!$A$1:$D$45</definedName>
    <definedName name="_xlnm.Print_Area" localSheetId="69">'NEO JUN 2019 (2)'!$A$1:$E$46</definedName>
    <definedName name="_xlnm.Print_Area" localSheetId="81">'NEO Junio 2019'!$A$2:$D$37</definedName>
    <definedName name="_xlnm.Print_Area" localSheetId="27">'NEO MAR'!$A$1:$D$48</definedName>
    <definedName name="_xlnm.Print_Area" localSheetId="93">'NEO MAR (2)'!$A$1:$D$47</definedName>
    <definedName name="_xlnm.Print_Area" localSheetId="43">'NEO MAR 2019'!$A$1:$D$44</definedName>
    <definedName name="_xlnm.Print_Area" localSheetId="63">'NEO MAR 2019 (2)'!$A$1:$D$44</definedName>
    <definedName name="_xlnm.Print_Area" localSheetId="75">'NEO Marzo 2019'!$A$1:$D$36</definedName>
    <definedName name="_xlnm.Print_Area" localSheetId="31">'NEO MAY'!$A$1:$D$46</definedName>
    <definedName name="_xlnm.Print_Area" localSheetId="97">'NEO MAY (2)'!$A$1:$D$51</definedName>
    <definedName name="_xlnm.Print_Area" localSheetId="47">'NEO MAY 2019'!$A$1:$D$45</definedName>
    <definedName name="_xlnm.Print_Area" localSheetId="67">'NEO MAY 2019 (2)'!$A$1:$E$44</definedName>
    <definedName name="_xlnm.Print_Area" localSheetId="79">'NEO Mayo 2019'!$A$1:$D$34</definedName>
    <definedName name="_xlnm.Print_Area" localSheetId="19">'NEO NOV'!$A$1:$E$48</definedName>
    <definedName name="_xlnm.Print_Area" localSheetId="13">'Nov-2024'!$A$1:$M$52</definedName>
    <definedName name="_xlnm.Print_Area" localSheetId="12">'Oct-2024'!$A$1:$M$54</definedName>
    <definedName name="_xlnm.Print_Area" localSheetId="1">#REF!</definedName>
    <definedName name="_xlnm.Print_Area" localSheetId="11">'Sep-2024'!$A$1:$M$54</definedName>
    <definedName name="_xlnm.Print_Area" localSheetId="0">#REF!</definedName>
    <definedName name="_xlnm.Print_Area" localSheetId="140">'TOA BAJA-CERs Diciembre 2019'!$A$1:$D$38</definedName>
    <definedName name="_xlnm.Print_Area" localSheetId="139">'TOA BAJA-NEO Diciembre 2019'!$A$1:$C$37</definedName>
    <definedName name="_xlnm.Print_Area">#REF!</definedName>
    <definedName name="PRINT_AREA_MI" localSheetId="18">#REF!</definedName>
    <definedName name="PRINT_AREA_MI" localSheetId="10">#REF!</definedName>
    <definedName name="PRINT_AREA_MI" localSheetId="6">#REF!</definedName>
    <definedName name="PRINT_AREA_MI" localSheetId="14">#REF!</definedName>
    <definedName name="PRINT_AREA_MI" localSheetId="16">#REF!</definedName>
    <definedName name="PRINT_AREA_MI" localSheetId="15">#REF!</definedName>
    <definedName name="PRINT_AREA_MI" localSheetId="9">#REF!</definedName>
    <definedName name="PRINT_AREA_MI" localSheetId="8">#REF!</definedName>
    <definedName name="PRINT_AREA_MI" localSheetId="17">#REF!</definedName>
    <definedName name="PRINT_AREA_MI" localSheetId="7">#REF!</definedName>
    <definedName name="PRINT_AREA_MI" localSheetId="13">#REF!</definedName>
    <definedName name="PRINT_AREA_MI" localSheetId="12">#REF!</definedName>
    <definedName name="PRINT_AREA_MI" localSheetId="11">#REF!</definedName>
    <definedName name="PRINT_AREA_MI" localSheetId="0">#REF!</definedName>
    <definedName name="PRINT_AREA_MI">#REF!</definedName>
    <definedName name="Sales_price_unit" localSheetId="18">#REF!</definedName>
    <definedName name="Sales_price_unit" localSheetId="10">#REF!</definedName>
    <definedName name="Sales_price_unit" localSheetId="6">#REF!</definedName>
    <definedName name="Sales_price_unit" localSheetId="9">#REF!</definedName>
    <definedName name="Sales_price_unit" localSheetId="8">#REF!</definedName>
    <definedName name="Sales_price_unit" localSheetId="17">#REF!</definedName>
    <definedName name="Sales_price_unit" localSheetId="7">#REF!</definedName>
    <definedName name="Sales_price_unit" localSheetId="13">#REF!</definedName>
    <definedName name="Sales_price_unit" localSheetId="12">#REF!</definedName>
    <definedName name="Sales_price_unit" localSheetId="11">#REF!</definedName>
    <definedName name="Sales_price_unit" localSheetId="0">#REF!</definedName>
    <definedName name="Sales_price_unit">#REF!</definedName>
    <definedName name="Sales_volume_units" localSheetId="18">#REF!</definedName>
    <definedName name="Sales_volume_units" localSheetId="10">#REF!</definedName>
    <definedName name="Sales_volume_units" localSheetId="6">#REF!</definedName>
    <definedName name="Sales_volume_units" localSheetId="9">#REF!</definedName>
    <definedName name="Sales_volume_units" localSheetId="8">#REF!</definedName>
    <definedName name="Sales_volume_units" localSheetId="17">#REF!</definedName>
    <definedName name="Sales_volume_units" localSheetId="7">#REF!</definedName>
    <definedName name="Sales_volume_units" localSheetId="13">#REF!</definedName>
    <definedName name="Sales_volume_units" localSheetId="12">#REF!</definedName>
    <definedName name="Sales_volume_units" localSheetId="11">#REF!</definedName>
    <definedName name="Sales_volume_units" localSheetId="0">#REF!</definedName>
    <definedName name="Sales_volume_units">#REF!</definedName>
    <definedName name="TemplatePrintArea" localSheetId="18">#REF!</definedName>
    <definedName name="TemplatePrintArea" localSheetId="10">#REF!</definedName>
    <definedName name="TemplatePrintArea" localSheetId="6">#REF!</definedName>
    <definedName name="TemplatePrintArea" localSheetId="9">#REF!</definedName>
    <definedName name="TemplatePrintArea" localSheetId="8">#REF!</definedName>
    <definedName name="TemplatePrintArea" localSheetId="17">#REF!</definedName>
    <definedName name="TemplatePrintArea" localSheetId="7">#REF!</definedName>
    <definedName name="TemplatePrintArea" localSheetId="13">#REF!</definedName>
    <definedName name="TemplatePrintArea" localSheetId="12">#REF!</definedName>
    <definedName name="TemplatePrintArea" localSheetId="11">#REF!</definedName>
    <definedName name="TemplatePrintArea" localSheetId="0">#REF!</definedName>
    <definedName name="TemplatePrintArea">#REF!</definedName>
    <definedName name="Total_fixed" localSheetId="18">#REF!</definedName>
    <definedName name="Total_fixed" localSheetId="10">#REF!</definedName>
    <definedName name="Total_fixed" localSheetId="6">#REF!</definedName>
    <definedName name="Total_fixed" localSheetId="9">#REF!</definedName>
    <definedName name="Total_fixed" localSheetId="8">#REF!</definedName>
    <definedName name="Total_fixed" localSheetId="17">#REF!</definedName>
    <definedName name="Total_fixed" localSheetId="7">#REF!</definedName>
    <definedName name="Total_fixed" localSheetId="13">#REF!</definedName>
    <definedName name="Total_fixed" localSheetId="12">#REF!</definedName>
    <definedName name="Total_fixed" localSheetId="11">#REF!</definedName>
    <definedName name="Total_fixed" localSheetId="0">#REF!</definedName>
    <definedName name="Total_fixed">#REF!</definedName>
    <definedName name="Total_Sales" localSheetId="18">#REF!</definedName>
    <definedName name="Total_Sales" localSheetId="10">#REF!</definedName>
    <definedName name="Total_Sales" localSheetId="6">#REF!</definedName>
    <definedName name="Total_Sales" localSheetId="9">#REF!</definedName>
    <definedName name="Total_Sales" localSheetId="8">#REF!</definedName>
    <definedName name="Total_Sales" localSheetId="17">#REF!</definedName>
    <definedName name="Total_Sales" localSheetId="7">#REF!</definedName>
    <definedName name="Total_Sales" localSheetId="13">#REF!</definedName>
    <definedName name="Total_Sales" localSheetId="12">#REF!</definedName>
    <definedName name="Total_Sales" localSheetId="11">#REF!</definedName>
    <definedName name="Total_Sales" localSheetId="0">#REF!</definedName>
    <definedName name="Total_Sales">#REF!</definedName>
    <definedName name="Total_variable" localSheetId="18">#REF!</definedName>
    <definedName name="Total_variable" localSheetId="10">#REF!</definedName>
    <definedName name="Total_variable" localSheetId="6">#REF!</definedName>
    <definedName name="Total_variable" localSheetId="9">#REF!</definedName>
    <definedName name="Total_variable" localSheetId="8">#REF!</definedName>
    <definedName name="Total_variable" localSheetId="17">#REF!</definedName>
    <definedName name="Total_variable" localSheetId="7">#REF!</definedName>
    <definedName name="Total_variable" localSheetId="13">#REF!</definedName>
    <definedName name="Total_variable" localSheetId="12">#REF!</definedName>
    <definedName name="Total_variable" localSheetId="11">#REF!</definedName>
    <definedName name="Total_variable" localSheetId="0">#REF!</definedName>
    <definedName name="Total_variable">#REF!</definedName>
    <definedName name="Unit_contrib_margin" localSheetId="18">#REF!</definedName>
    <definedName name="Unit_contrib_margin" localSheetId="10">#REF!</definedName>
    <definedName name="Unit_contrib_margin" localSheetId="6">#REF!</definedName>
    <definedName name="Unit_contrib_margin" localSheetId="9">#REF!</definedName>
    <definedName name="Unit_contrib_margin" localSheetId="8">#REF!</definedName>
    <definedName name="Unit_contrib_margin" localSheetId="17">#REF!</definedName>
    <definedName name="Unit_contrib_margin" localSheetId="7">#REF!</definedName>
    <definedName name="Unit_contrib_margin" localSheetId="13">#REF!</definedName>
    <definedName name="Unit_contrib_margin" localSheetId="12">#REF!</definedName>
    <definedName name="Unit_contrib_margin" localSheetId="11">#REF!</definedName>
    <definedName name="Unit_contrib_margin" localSheetId="0">#REF!</definedName>
    <definedName name="Unit_contrib_margin">#REF!</definedName>
    <definedName name="Variable_cost_unit" localSheetId="18">#REF!</definedName>
    <definedName name="Variable_cost_unit" localSheetId="10">#REF!</definedName>
    <definedName name="Variable_cost_unit" localSheetId="6">#REF!</definedName>
    <definedName name="Variable_cost_unit" localSheetId="9">#REF!</definedName>
    <definedName name="Variable_cost_unit" localSheetId="8">#REF!</definedName>
    <definedName name="Variable_cost_unit" localSheetId="17">#REF!</definedName>
    <definedName name="Variable_cost_unit" localSheetId="7">#REF!</definedName>
    <definedName name="Variable_cost_unit" localSheetId="13">#REF!</definedName>
    <definedName name="Variable_cost_unit" localSheetId="12">#REF!</definedName>
    <definedName name="Variable_cost_unit" localSheetId="11">#REF!</definedName>
    <definedName name="Variable_cost_unit" localSheetId="0">#REF!</definedName>
    <definedName name="Variable_cost_unit">#REF!</definedName>
    <definedName name="Variable_costs_unit" localSheetId="18">#REF!</definedName>
    <definedName name="Variable_costs_unit" localSheetId="10">#REF!</definedName>
    <definedName name="Variable_costs_unit" localSheetId="6">#REF!</definedName>
    <definedName name="Variable_costs_unit" localSheetId="9">#REF!</definedName>
    <definedName name="Variable_costs_unit" localSheetId="8">#REF!</definedName>
    <definedName name="Variable_costs_unit" localSheetId="17">#REF!</definedName>
    <definedName name="Variable_costs_unit" localSheetId="7">#REF!</definedName>
    <definedName name="Variable_costs_unit" localSheetId="13">#REF!</definedName>
    <definedName name="Variable_costs_unit" localSheetId="12">#REF!</definedName>
    <definedName name="Variable_costs_unit" localSheetId="11">#REF!</definedName>
    <definedName name="Variable_costs_unit" localSheetId="0">#REF!</definedName>
    <definedName name="Variable_costs_unit">#REF!</definedName>
    <definedName name="Variable_Unit_Cost" localSheetId="18">#REF!</definedName>
    <definedName name="Variable_Unit_Cost" localSheetId="10">#REF!</definedName>
    <definedName name="Variable_Unit_Cost" localSheetId="6">#REF!</definedName>
    <definedName name="Variable_Unit_Cost" localSheetId="9">#REF!</definedName>
    <definedName name="Variable_Unit_Cost" localSheetId="8">#REF!</definedName>
    <definedName name="Variable_Unit_Cost" localSheetId="17">#REF!</definedName>
    <definedName name="Variable_Unit_Cost" localSheetId="7">#REF!</definedName>
    <definedName name="Variable_Unit_Cost" localSheetId="13">#REF!</definedName>
    <definedName name="Variable_Unit_Cost" localSheetId="12">#REF!</definedName>
    <definedName name="Variable_Unit_Cost" localSheetId="11">#REF!</definedName>
    <definedName name="Variable_Unit_Cost" localSheetId="0">#REF!</definedName>
    <definedName name="Variable_Unit_Cost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329" l="1"/>
  <c r="D9" i="274"/>
  <c r="E9" i="274"/>
  <c r="F9" i="274"/>
  <c r="G9" i="274"/>
  <c r="H9" i="274"/>
  <c r="I9" i="274"/>
  <c r="J9" i="274"/>
  <c r="K9" i="274"/>
  <c r="L9" i="274"/>
  <c r="M9" i="274"/>
  <c r="N9" i="274"/>
  <c r="O9" i="274"/>
  <c r="C9" i="274"/>
  <c r="N8" i="274" l="1"/>
  <c r="M8" i="274"/>
  <c r="L8" i="274"/>
  <c r="K8" i="274"/>
  <c r="J8" i="274"/>
  <c r="I8" i="274"/>
  <c r="H8" i="274"/>
  <c r="G8" i="274"/>
  <c r="F8" i="274"/>
  <c r="E8" i="274"/>
  <c r="G35" i="262"/>
  <c r="O8" i="274" l="1"/>
  <c r="F5" i="327" l="1"/>
  <c r="F6" i="327"/>
  <c r="F7" i="327"/>
  <c r="F8" i="327"/>
  <c r="F9" i="327"/>
  <c r="F10" i="327"/>
  <c r="F11" i="327"/>
  <c r="F12" i="327"/>
  <c r="F13" i="327"/>
  <c r="F14" i="327"/>
  <c r="F15" i="327"/>
  <c r="F16" i="327"/>
  <c r="F17" i="327"/>
  <c r="F18" i="327"/>
  <c r="F19" i="327"/>
  <c r="F20" i="327"/>
  <c r="F21" i="327"/>
  <c r="F22" i="327"/>
  <c r="F23" i="327"/>
  <c r="F24" i="327"/>
  <c r="F25" i="327"/>
  <c r="F26" i="327"/>
  <c r="F27" i="327"/>
  <c r="F28" i="327"/>
  <c r="F29" i="327"/>
  <c r="F30" i="327"/>
  <c r="F31" i="327"/>
  <c r="F32" i="327"/>
  <c r="F33" i="327"/>
  <c r="F34" i="327"/>
  <c r="F35" i="327"/>
  <c r="F36" i="327"/>
  <c r="F37" i="327"/>
  <c r="F38" i="327"/>
  <c r="F39" i="327"/>
  <c r="F40" i="327"/>
  <c r="F41" i="327"/>
  <c r="F42" i="327"/>
  <c r="F43" i="327"/>
  <c r="F44" i="327"/>
  <c r="F45" i="327"/>
  <c r="F46" i="327"/>
  <c r="F47" i="327"/>
  <c r="F48" i="327"/>
  <c r="F49" i="327"/>
  <c r="F50" i="327"/>
  <c r="F51" i="327"/>
  <c r="F52" i="327"/>
  <c r="F53" i="327"/>
  <c r="F54" i="327"/>
  <c r="F55" i="327"/>
  <c r="F56" i="327"/>
  <c r="F57" i="327"/>
  <c r="F58" i="327"/>
  <c r="F59" i="327"/>
  <c r="F60" i="327"/>
  <c r="F61" i="327"/>
  <c r="F62" i="327"/>
  <c r="F63" i="327"/>
  <c r="F64" i="327"/>
  <c r="F65" i="327"/>
  <c r="F66" i="327"/>
  <c r="F67" i="327"/>
  <c r="F68" i="327"/>
  <c r="F69" i="327"/>
  <c r="F70" i="327"/>
  <c r="F71" i="327"/>
  <c r="F72" i="327"/>
  <c r="F73" i="327"/>
  <c r="F74" i="327"/>
  <c r="F75" i="327"/>
  <c r="F76" i="327"/>
  <c r="F77" i="327"/>
  <c r="F78" i="327"/>
  <c r="F79" i="327"/>
  <c r="F80" i="327"/>
  <c r="F81" i="327"/>
  <c r="F4" i="327"/>
  <c r="E82" i="327"/>
  <c r="N46" i="264"/>
  <c r="N35" i="264"/>
  <c r="N26" i="264"/>
  <c r="N14" i="264"/>
  <c r="N51" i="264" s="1"/>
  <c r="N46" i="265"/>
  <c r="N35" i="265"/>
  <c r="N26" i="265"/>
  <c r="N14" i="265"/>
  <c r="N46" i="255"/>
  <c r="N35" i="255"/>
  <c r="N26" i="255"/>
  <c r="N14" i="255"/>
  <c r="N52" i="264" l="1"/>
  <c r="N52" i="265"/>
  <c r="N52" i="255"/>
  <c r="B26" i="257" l="1"/>
  <c r="C26" i="257"/>
  <c r="D26" i="257"/>
  <c r="E26" i="257"/>
  <c r="F26" i="257"/>
  <c r="G26" i="257"/>
  <c r="H26" i="257"/>
  <c r="I26" i="257"/>
  <c r="J26" i="257"/>
  <c r="K26" i="257"/>
  <c r="L26" i="257"/>
  <c r="M26" i="257"/>
  <c r="N26" i="257"/>
  <c r="N46" i="37" l="1"/>
  <c r="N35" i="37"/>
  <c r="N26" i="37"/>
  <c r="N14" i="37"/>
  <c r="N46" i="24"/>
  <c r="N35" i="24"/>
  <c r="N26" i="24"/>
  <c r="N14" i="24"/>
  <c r="N52" i="37" l="1"/>
  <c r="N52" i="24"/>
  <c r="N46" i="257" l="1"/>
  <c r="N35" i="257"/>
  <c r="N14" i="257"/>
  <c r="N46" i="258"/>
  <c r="N35" i="258"/>
  <c r="N26" i="258"/>
  <c r="N14" i="258"/>
  <c r="N46" i="259"/>
  <c r="N35" i="259"/>
  <c r="N26" i="259"/>
  <c r="N14" i="259"/>
  <c r="N46" i="260"/>
  <c r="N35" i="260"/>
  <c r="N26" i="260"/>
  <c r="N14" i="260"/>
  <c r="N46" i="261"/>
  <c r="N35" i="261"/>
  <c r="N26" i="261"/>
  <c r="N14" i="261"/>
  <c r="B14" i="263"/>
  <c r="C14" i="263"/>
  <c r="D14" i="263"/>
  <c r="E14" i="263"/>
  <c r="F14" i="263"/>
  <c r="G14" i="263"/>
  <c r="H14" i="263"/>
  <c r="I14" i="263"/>
  <c r="J14" i="263"/>
  <c r="K14" i="263"/>
  <c r="L14" i="263"/>
  <c r="M14" i="263"/>
  <c r="F82" i="327"/>
  <c r="C82" i="327"/>
  <c r="D82" i="327"/>
  <c r="B82" i="327"/>
  <c r="N4" i="274"/>
  <c r="M4" i="274"/>
  <c r="L4" i="274"/>
  <c r="K4" i="274"/>
  <c r="J4" i="274"/>
  <c r="I4" i="274"/>
  <c r="H4" i="274"/>
  <c r="G4" i="274"/>
  <c r="F4" i="274"/>
  <c r="E4" i="274"/>
  <c r="D4" i="274"/>
  <c r="C4" i="274"/>
  <c r="L19" i="292"/>
  <c r="K19" i="292"/>
  <c r="J19" i="292"/>
  <c r="I19" i="292"/>
  <c r="N52" i="257" l="1"/>
  <c r="N52" i="258"/>
  <c r="N52" i="259"/>
  <c r="N52" i="260"/>
  <c r="N51" i="261"/>
  <c r="M4" i="27"/>
  <c r="L4" i="27"/>
  <c r="K4" i="27"/>
  <c r="J4" i="27"/>
  <c r="I4" i="27"/>
  <c r="H4" i="27"/>
  <c r="G4" i="27"/>
  <c r="F4" i="27"/>
  <c r="E4" i="27"/>
  <c r="D4" i="27"/>
  <c r="C4" i="27"/>
  <c r="B4" i="27"/>
  <c r="M46" i="262"/>
  <c r="L46" i="262"/>
  <c r="K46" i="262"/>
  <c r="J46" i="262"/>
  <c r="I46" i="262"/>
  <c r="H46" i="262"/>
  <c r="G46" i="262"/>
  <c r="F46" i="262"/>
  <c r="E46" i="262"/>
  <c r="D46" i="262"/>
  <c r="C46" i="262"/>
  <c r="B46" i="262"/>
  <c r="M35" i="262"/>
  <c r="L35" i="262"/>
  <c r="K35" i="262"/>
  <c r="J35" i="262"/>
  <c r="I35" i="262"/>
  <c r="H35" i="262"/>
  <c r="F35" i="262"/>
  <c r="E35" i="262"/>
  <c r="D35" i="262"/>
  <c r="C35" i="262"/>
  <c r="B35" i="262"/>
  <c r="M26" i="262"/>
  <c r="L26" i="262"/>
  <c r="K26" i="262"/>
  <c r="J26" i="262"/>
  <c r="I26" i="262"/>
  <c r="H26" i="262"/>
  <c r="G26" i="262"/>
  <c r="F26" i="262"/>
  <c r="E26" i="262"/>
  <c r="D26" i="262"/>
  <c r="C26" i="262"/>
  <c r="B26" i="262"/>
  <c r="M14" i="262"/>
  <c r="L14" i="262"/>
  <c r="K14" i="262"/>
  <c r="J14" i="262"/>
  <c r="I14" i="262"/>
  <c r="H14" i="262"/>
  <c r="G14" i="262"/>
  <c r="F14" i="262"/>
  <c r="E14" i="262"/>
  <c r="D14" i="262"/>
  <c r="C14" i="262"/>
  <c r="B14" i="262"/>
  <c r="M46" i="263" l="1"/>
  <c r="L46" i="263"/>
  <c r="K46" i="263"/>
  <c r="J46" i="263"/>
  <c r="I46" i="263"/>
  <c r="H46" i="263"/>
  <c r="G46" i="263"/>
  <c r="F46" i="263"/>
  <c r="E46" i="263"/>
  <c r="D46" i="263"/>
  <c r="C46" i="263"/>
  <c r="B46" i="263"/>
  <c r="M35" i="263"/>
  <c r="L35" i="263"/>
  <c r="K35" i="263"/>
  <c r="J35" i="263"/>
  <c r="I35" i="263"/>
  <c r="H35" i="263"/>
  <c r="G35" i="263"/>
  <c r="F35" i="263"/>
  <c r="E35" i="263"/>
  <c r="D35" i="263"/>
  <c r="C35" i="263"/>
  <c r="B35" i="263"/>
  <c r="M26" i="263"/>
  <c r="L26" i="263"/>
  <c r="K26" i="263"/>
  <c r="J26" i="263"/>
  <c r="I26" i="263"/>
  <c r="H26" i="263"/>
  <c r="G26" i="263"/>
  <c r="F26" i="263"/>
  <c r="E26" i="263"/>
  <c r="D26" i="263"/>
  <c r="C26" i="263"/>
  <c r="B26" i="263"/>
  <c r="M46" i="265" l="1"/>
  <c r="L46" i="265"/>
  <c r="K46" i="265"/>
  <c r="J46" i="265"/>
  <c r="I46" i="265"/>
  <c r="H46" i="265"/>
  <c r="G46" i="265"/>
  <c r="F46" i="265"/>
  <c r="E46" i="265"/>
  <c r="D46" i="265"/>
  <c r="C46" i="265"/>
  <c r="B46" i="265"/>
  <c r="M35" i="265"/>
  <c r="L35" i="265"/>
  <c r="K35" i="265"/>
  <c r="J35" i="265"/>
  <c r="I35" i="265"/>
  <c r="H35" i="265"/>
  <c r="G35" i="265"/>
  <c r="F35" i="265"/>
  <c r="E35" i="265"/>
  <c r="D35" i="265"/>
  <c r="C35" i="265"/>
  <c r="B35" i="265"/>
  <c r="M26" i="265"/>
  <c r="L26" i="265"/>
  <c r="K26" i="265"/>
  <c r="J26" i="265"/>
  <c r="I26" i="265"/>
  <c r="H26" i="265"/>
  <c r="G26" i="265"/>
  <c r="F26" i="265"/>
  <c r="E26" i="265"/>
  <c r="D26" i="265"/>
  <c r="C26" i="265"/>
  <c r="B26" i="265"/>
  <c r="M14" i="265"/>
  <c r="L14" i="265"/>
  <c r="K14" i="265"/>
  <c r="J14" i="265"/>
  <c r="I14" i="265"/>
  <c r="H14" i="265"/>
  <c r="G14" i="265"/>
  <c r="F14" i="265"/>
  <c r="E14" i="265"/>
  <c r="D14" i="265"/>
  <c r="C14" i="265"/>
  <c r="B14" i="265"/>
  <c r="M46" i="255" l="1"/>
  <c r="L46" i="255"/>
  <c r="K46" i="255"/>
  <c r="J46" i="255"/>
  <c r="I46" i="255"/>
  <c r="H46" i="255"/>
  <c r="G46" i="255"/>
  <c r="F46" i="255"/>
  <c r="E46" i="255"/>
  <c r="D46" i="255"/>
  <c r="C46" i="255"/>
  <c r="B46" i="255"/>
  <c r="M35" i="255"/>
  <c r="L35" i="255"/>
  <c r="K35" i="255"/>
  <c r="J35" i="255"/>
  <c r="I35" i="255"/>
  <c r="H35" i="255"/>
  <c r="G35" i="255"/>
  <c r="F35" i="255"/>
  <c r="E35" i="255"/>
  <c r="D35" i="255"/>
  <c r="C35" i="255"/>
  <c r="B35" i="255"/>
  <c r="M26" i="255"/>
  <c r="L26" i="255"/>
  <c r="K26" i="255"/>
  <c r="J26" i="255"/>
  <c r="I26" i="255"/>
  <c r="H26" i="255"/>
  <c r="G26" i="255"/>
  <c r="F26" i="255"/>
  <c r="E26" i="255"/>
  <c r="D26" i="255"/>
  <c r="C26" i="255"/>
  <c r="B26" i="255"/>
  <c r="M14" i="255"/>
  <c r="L14" i="255"/>
  <c r="K14" i="255"/>
  <c r="J14" i="255"/>
  <c r="I14" i="255"/>
  <c r="H14" i="255"/>
  <c r="G14" i="255"/>
  <c r="F14" i="255"/>
  <c r="E14" i="255"/>
  <c r="D14" i="255"/>
  <c r="C14" i="255"/>
  <c r="B14" i="255"/>
  <c r="M46" i="37" l="1"/>
  <c r="L46" i="37"/>
  <c r="K46" i="37"/>
  <c r="J46" i="37"/>
  <c r="I46" i="37"/>
  <c r="H46" i="37"/>
  <c r="G46" i="37"/>
  <c r="F46" i="37"/>
  <c r="E46" i="37"/>
  <c r="D46" i="37"/>
  <c r="C46" i="37"/>
  <c r="B46" i="37"/>
  <c r="M35" i="37"/>
  <c r="L35" i="37"/>
  <c r="K35" i="37"/>
  <c r="J35" i="37"/>
  <c r="I35" i="37"/>
  <c r="H35" i="37"/>
  <c r="G35" i="37"/>
  <c r="F35" i="37"/>
  <c r="E35" i="37"/>
  <c r="D35" i="37"/>
  <c r="C35" i="37"/>
  <c r="B35" i="37"/>
  <c r="M26" i="37"/>
  <c r="L26" i="37"/>
  <c r="K26" i="37"/>
  <c r="J26" i="37"/>
  <c r="I26" i="37"/>
  <c r="H26" i="37"/>
  <c r="G26" i="37"/>
  <c r="F26" i="37"/>
  <c r="E26" i="37"/>
  <c r="D26" i="37"/>
  <c r="C26" i="37"/>
  <c r="B26" i="37"/>
  <c r="M14" i="37"/>
  <c r="L14" i="37"/>
  <c r="K14" i="37"/>
  <c r="J14" i="37"/>
  <c r="I14" i="37"/>
  <c r="H14" i="37"/>
  <c r="G14" i="37"/>
  <c r="F14" i="37"/>
  <c r="E14" i="37"/>
  <c r="D14" i="37"/>
  <c r="C14" i="37"/>
  <c r="B14" i="37"/>
  <c r="M46" i="24" l="1"/>
  <c r="L46" i="24"/>
  <c r="K46" i="24"/>
  <c r="J46" i="24"/>
  <c r="I46" i="24"/>
  <c r="H46" i="24"/>
  <c r="G46" i="24"/>
  <c r="F46" i="24"/>
  <c r="E46" i="24"/>
  <c r="D46" i="24"/>
  <c r="C46" i="24"/>
  <c r="B46" i="24"/>
  <c r="M35" i="24"/>
  <c r="L35" i="24"/>
  <c r="K35" i="24"/>
  <c r="J35" i="24"/>
  <c r="I35" i="24"/>
  <c r="H35" i="24"/>
  <c r="G35" i="24"/>
  <c r="F35" i="24"/>
  <c r="E35" i="24"/>
  <c r="D35" i="24"/>
  <c r="C35" i="24"/>
  <c r="B35" i="24"/>
  <c r="M26" i="24"/>
  <c r="L26" i="24"/>
  <c r="K26" i="24"/>
  <c r="J26" i="24"/>
  <c r="I26" i="24"/>
  <c r="H26" i="24"/>
  <c r="G26" i="24"/>
  <c r="F26" i="24"/>
  <c r="E26" i="24"/>
  <c r="D26" i="24"/>
  <c r="C26" i="24"/>
  <c r="B26" i="24"/>
  <c r="M14" i="24"/>
  <c r="L14" i="24"/>
  <c r="K14" i="24"/>
  <c r="J14" i="24"/>
  <c r="I14" i="24"/>
  <c r="H14" i="24"/>
  <c r="G14" i="24"/>
  <c r="F14" i="24"/>
  <c r="E14" i="24"/>
  <c r="D14" i="24"/>
  <c r="C14" i="24"/>
  <c r="B14" i="24"/>
  <c r="M46" i="257" l="1"/>
  <c r="L46" i="257"/>
  <c r="K46" i="257"/>
  <c r="J46" i="257"/>
  <c r="I46" i="257"/>
  <c r="H46" i="257"/>
  <c r="G46" i="257"/>
  <c r="F46" i="257"/>
  <c r="E46" i="257"/>
  <c r="D46" i="257"/>
  <c r="C46" i="257"/>
  <c r="B46" i="257"/>
  <c r="M35" i="257"/>
  <c r="L35" i="257"/>
  <c r="K35" i="257"/>
  <c r="J35" i="257"/>
  <c r="I35" i="257"/>
  <c r="H35" i="257"/>
  <c r="G35" i="257"/>
  <c r="F35" i="257"/>
  <c r="E35" i="257"/>
  <c r="D35" i="257"/>
  <c r="C35" i="257"/>
  <c r="B35" i="257"/>
  <c r="M14" i="257"/>
  <c r="L14" i="257"/>
  <c r="K14" i="257"/>
  <c r="J14" i="257"/>
  <c r="I14" i="257"/>
  <c r="H14" i="257"/>
  <c r="G14" i="257"/>
  <c r="F14" i="257"/>
  <c r="E14" i="257"/>
  <c r="D14" i="257"/>
  <c r="C14" i="257"/>
  <c r="B14" i="257"/>
  <c r="K52" i="257" l="1"/>
  <c r="J52" i="257"/>
  <c r="C52" i="257"/>
  <c r="L52" i="257"/>
  <c r="H52" i="257"/>
  <c r="G52" i="257"/>
  <c r="E52" i="257"/>
  <c r="D52" i="257"/>
  <c r="B52" i="257"/>
  <c r="F52" i="257"/>
  <c r="I52" i="257"/>
  <c r="M52" i="257"/>
  <c r="M46" i="258"/>
  <c r="L46" i="258"/>
  <c r="K46" i="258"/>
  <c r="J46" i="258"/>
  <c r="I46" i="258"/>
  <c r="H46" i="258"/>
  <c r="G46" i="258"/>
  <c r="F46" i="258"/>
  <c r="E46" i="258"/>
  <c r="D46" i="258"/>
  <c r="C46" i="258"/>
  <c r="B46" i="258"/>
  <c r="M35" i="258"/>
  <c r="L35" i="258"/>
  <c r="K35" i="258"/>
  <c r="J35" i="258"/>
  <c r="I35" i="258"/>
  <c r="H35" i="258"/>
  <c r="G35" i="258"/>
  <c r="F35" i="258"/>
  <c r="E35" i="258"/>
  <c r="D35" i="258"/>
  <c r="C35" i="258"/>
  <c r="B35" i="258"/>
  <c r="M26" i="258"/>
  <c r="L26" i="258"/>
  <c r="K26" i="258"/>
  <c r="J26" i="258"/>
  <c r="I26" i="258"/>
  <c r="H26" i="258"/>
  <c r="G26" i="258"/>
  <c r="F26" i="258"/>
  <c r="E26" i="258"/>
  <c r="D26" i="258"/>
  <c r="C26" i="258"/>
  <c r="B26" i="258"/>
  <c r="M14" i="258"/>
  <c r="L14" i="258"/>
  <c r="K14" i="258"/>
  <c r="J14" i="258"/>
  <c r="I14" i="258"/>
  <c r="H14" i="258"/>
  <c r="G14" i="258"/>
  <c r="F14" i="258"/>
  <c r="E14" i="258"/>
  <c r="D14" i="258"/>
  <c r="C14" i="258"/>
  <c r="B14" i="258"/>
  <c r="M46" i="259" l="1"/>
  <c r="L46" i="259"/>
  <c r="K46" i="259"/>
  <c r="J46" i="259"/>
  <c r="I46" i="259"/>
  <c r="H46" i="259"/>
  <c r="G46" i="259"/>
  <c r="F46" i="259"/>
  <c r="E46" i="259"/>
  <c r="D46" i="259"/>
  <c r="C46" i="259"/>
  <c r="B46" i="259"/>
  <c r="M35" i="259"/>
  <c r="L35" i="259"/>
  <c r="K35" i="259"/>
  <c r="J35" i="259"/>
  <c r="I35" i="259"/>
  <c r="H35" i="259"/>
  <c r="G35" i="259"/>
  <c r="F35" i="259"/>
  <c r="E35" i="259"/>
  <c r="D35" i="259"/>
  <c r="C35" i="259"/>
  <c r="B35" i="259"/>
  <c r="M26" i="259"/>
  <c r="L26" i="259"/>
  <c r="K26" i="259"/>
  <c r="J26" i="259"/>
  <c r="I26" i="259"/>
  <c r="H26" i="259"/>
  <c r="G26" i="259"/>
  <c r="F26" i="259"/>
  <c r="E26" i="259"/>
  <c r="D26" i="259"/>
  <c r="C26" i="259"/>
  <c r="B26" i="259"/>
  <c r="M14" i="259"/>
  <c r="L14" i="259"/>
  <c r="K14" i="259"/>
  <c r="J14" i="259"/>
  <c r="I14" i="259"/>
  <c r="H14" i="259"/>
  <c r="G14" i="259"/>
  <c r="F14" i="259"/>
  <c r="E14" i="259"/>
  <c r="D14" i="259"/>
  <c r="C14" i="259"/>
  <c r="B14" i="259"/>
  <c r="M46" i="260" l="1"/>
  <c r="L46" i="260"/>
  <c r="K46" i="260"/>
  <c r="J46" i="260"/>
  <c r="I46" i="260"/>
  <c r="H46" i="260"/>
  <c r="G46" i="260"/>
  <c r="F46" i="260"/>
  <c r="E46" i="260"/>
  <c r="D46" i="260"/>
  <c r="C46" i="260"/>
  <c r="B46" i="260"/>
  <c r="M35" i="260"/>
  <c r="L35" i="260"/>
  <c r="K35" i="260"/>
  <c r="J35" i="260"/>
  <c r="I35" i="260"/>
  <c r="H35" i="260"/>
  <c r="G35" i="260"/>
  <c r="F35" i="260"/>
  <c r="E35" i="260"/>
  <c r="D35" i="260"/>
  <c r="C35" i="260"/>
  <c r="B35" i="260"/>
  <c r="M26" i="260"/>
  <c r="L26" i="260"/>
  <c r="K26" i="260"/>
  <c r="J26" i="260"/>
  <c r="I26" i="260"/>
  <c r="H26" i="260"/>
  <c r="G26" i="260"/>
  <c r="F26" i="260"/>
  <c r="E26" i="260"/>
  <c r="D26" i="260"/>
  <c r="C26" i="260"/>
  <c r="B26" i="260"/>
  <c r="M14" i="260"/>
  <c r="L14" i="260"/>
  <c r="K14" i="260"/>
  <c r="J14" i="260"/>
  <c r="I14" i="260"/>
  <c r="H14" i="260"/>
  <c r="G14" i="260"/>
  <c r="F14" i="260"/>
  <c r="E14" i="260"/>
  <c r="D14" i="260"/>
  <c r="C14" i="260"/>
  <c r="B14" i="260"/>
  <c r="M46" i="261" l="1"/>
  <c r="L46" i="261"/>
  <c r="K46" i="261"/>
  <c r="J46" i="261"/>
  <c r="I46" i="261"/>
  <c r="H46" i="261"/>
  <c r="G46" i="261"/>
  <c r="F46" i="261"/>
  <c r="E46" i="261"/>
  <c r="D46" i="261"/>
  <c r="C46" i="261"/>
  <c r="B46" i="261"/>
  <c r="M35" i="261"/>
  <c r="L35" i="261"/>
  <c r="K35" i="261"/>
  <c r="J35" i="261"/>
  <c r="I35" i="261"/>
  <c r="H35" i="261"/>
  <c r="G35" i="261"/>
  <c r="F35" i="261"/>
  <c r="E35" i="261"/>
  <c r="D35" i="261"/>
  <c r="C35" i="261"/>
  <c r="B35" i="261"/>
  <c r="M26" i="261"/>
  <c r="L26" i="261"/>
  <c r="K26" i="261"/>
  <c r="J26" i="261"/>
  <c r="I26" i="261"/>
  <c r="H26" i="261"/>
  <c r="G26" i="261"/>
  <c r="F26" i="261"/>
  <c r="E26" i="261"/>
  <c r="D26" i="261"/>
  <c r="C26" i="261"/>
  <c r="B26" i="261"/>
  <c r="M14" i="261"/>
  <c r="L14" i="261"/>
  <c r="K14" i="261"/>
  <c r="J14" i="261"/>
  <c r="I14" i="261"/>
  <c r="H14" i="261"/>
  <c r="G14" i="261"/>
  <c r="F14" i="261"/>
  <c r="E14" i="261"/>
  <c r="D14" i="261"/>
  <c r="C14" i="261"/>
  <c r="B14" i="261"/>
  <c r="M46" i="264" l="1"/>
  <c r="L46" i="264"/>
  <c r="K46" i="264"/>
  <c r="J46" i="264"/>
  <c r="I46" i="264"/>
  <c r="H46" i="264"/>
  <c r="G46" i="264"/>
  <c r="F46" i="264"/>
  <c r="E46" i="264"/>
  <c r="D46" i="264"/>
  <c r="C46" i="264"/>
  <c r="B46" i="264"/>
  <c r="M35" i="264"/>
  <c r="L35" i="264"/>
  <c r="K35" i="264"/>
  <c r="J35" i="264"/>
  <c r="I35" i="264"/>
  <c r="H35" i="264"/>
  <c r="G35" i="264"/>
  <c r="F35" i="264"/>
  <c r="E35" i="264"/>
  <c r="D35" i="264"/>
  <c r="C35" i="264"/>
  <c r="B35" i="264"/>
  <c r="M26" i="264"/>
  <c r="L26" i="264"/>
  <c r="K26" i="264"/>
  <c r="J26" i="264"/>
  <c r="I26" i="264"/>
  <c r="H26" i="264"/>
  <c r="G26" i="264"/>
  <c r="F26" i="264"/>
  <c r="E26" i="264"/>
  <c r="D26" i="264"/>
  <c r="C26" i="264"/>
  <c r="B26" i="264"/>
  <c r="M14" i="264"/>
  <c r="M51" i="264" s="1"/>
  <c r="L14" i="264"/>
  <c r="L51" i="264" s="1"/>
  <c r="K14" i="264"/>
  <c r="K51" i="264" s="1"/>
  <c r="J14" i="264"/>
  <c r="I14" i="264"/>
  <c r="H14" i="264"/>
  <c r="G14" i="264"/>
  <c r="F14" i="264"/>
  <c r="E14" i="264"/>
  <c r="E51" i="264" s="1"/>
  <c r="D14" i="264"/>
  <c r="D51" i="264" s="1"/>
  <c r="C14" i="264"/>
  <c r="C51" i="264" s="1"/>
  <c r="B14" i="264"/>
  <c r="I7" i="274"/>
  <c r="I6" i="274"/>
  <c r="I5" i="274"/>
  <c r="F51" i="264" l="1"/>
  <c r="I51" i="264"/>
  <c r="B51" i="264"/>
  <c r="J51" i="264"/>
  <c r="G51" i="264"/>
  <c r="H51" i="264"/>
  <c r="C19" i="292" l="1"/>
  <c r="M7" i="27" l="1"/>
  <c r="L7" i="27"/>
  <c r="K7" i="27"/>
  <c r="J7" i="27"/>
  <c r="I7" i="27"/>
  <c r="H7" i="27"/>
  <c r="G7" i="27"/>
  <c r="F7" i="27"/>
  <c r="E7" i="27"/>
  <c r="D7" i="27"/>
  <c r="C7" i="27"/>
  <c r="B7" i="27"/>
  <c r="M52" i="263"/>
  <c r="L52" i="263"/>
  <c r="C7" i="274" s="1"/>
  <c r="K52" i="263"/>
  <c r="C6" i="274" s="1"/>
  <c r="J52" i="263"/>
  <c r="C5" i="274" s="1"/>
  <c r="I52" i="263"/>
  <c r="H52" i="263"/>
  <c r="G52" i="263"/>
  <c r="F52" i="263"/>
  <c r="E52" i="263"/>
  <c r="D52" i="263"/>
  <c r="C52" i="263"/>
  <c r="B52" i="263"/>
  <c r="M52" i="262"/>
  <c r="L52" i="262"/>
  <c r="D7" i="274" s="1"/>
  <c r="K52" i="262"/>
  <c r="D6" i="274" s="1"/>
  <c r="J52" i="262"/>
  <c r="D5" i="274" s="1"/>
  <c r="I52" i="262"/>
  <c r="H52" i="262"/>
  <c r="G52" i="262"/>
  <c r="F52" i="262"/>
  <c r="E52" i="262"/>
  <c r="D52" i="262"/>
  <c r="C52" i="262"/>
  <c r="B52" i="262"/>
  <c r="M51" i="261"/>
  <c r="L51" i="261"/>
  <c r="E7" i="274" s="1"/>
  <c r="K51" i="261"/>
  <c r="E6" i="274" s="1"/>
  <c r="J51" i="261"/>
  <c r="E5" i="274" s="1"/>
  <c r="I51" i="261"/>
  <c r="H51" i="261"/>
  <c r="G51" i="261"/>
  <c r="F51" i="261"/>
  <c r="E51" i="261"/>
  <c r="D51" i="261"/>
  <c r="C51" i="261"/>
  <c r="B51" i="261"/>
  <c r="K52" i="260" l="1"/>
  <c r="F6" i="274" s="1"/>
  <c r="I52" i="260"/>
  <c r="C52" i="260"/>
  <c r="H52" i="260" l="1"/>
  <c r="B52" i="260"/>
  <c r="F52" i="260"/>
  <c r="J52" i="260"/>
  <c r="F5" i="274" s="1"/>
  <c r="M52" i="260"/>
  <c r="E52" i="260"/>
  <c r="L52" i="260"/>
  <c r="F7" i="274" s="1"/>
  <c r="D52" i="260"/>
  <c r="G52" i="260"/>
  <c r="F19" i="292" l="1"/>
  <c r="D19" i="292"/>
  <c r="E19" i="292"/>
  <c r="N24" i="27" l="1"/>
  <c r="N23" i="27"/>
  <c r="N22" i="27"/>
  <c r="N21" i="27"/>
  <c r="N20" i="27"/>
  <c r="N19" i="27"/>
  <c r="N18" i="27"/>
  <c r="L52" i="264"/>
  <c r="N7" i="274" s="1"/>
  <c r="K52" i="264"/>
  <c r="N6" i="274" s="1"/>
  <c r="J52" i="264"/>
  <c r="N5" i="274" s="1"/>
  <c r="I52" i="264"/>
  <c r="D52" i="264"/>
  <c r="C52" i="264"/>
  <c r="B52" i="264"/>
  <c r="E52" i="264" l="1"/>
  <c r="M52" i="264"/>
  <c r="F52" i="264"/>
  <c r="G52" i="264"/>
  <c r="H52" i="264"/>
  <c r="C52" i="265" l="1"/>
  <c r="D52" i="265"/>
  <c r="E52" i="265"/>
  <c r="F52" i="265"/>
  <c r="G52" i="265"/>
  <c r="M52" i="265"/>
  <c r="B52" i="265"/>
  <c r="J52" i="265"/>
  <c r="M5" i="274" s="1"/>
  <c r="L52" i="265"/>
  <c r="M7" i="274" s="1"/>
  <c r="H52" i="265"/>
  <c r="I52" i="265"/>
  <c r="K52" i="265"/>
  <c r="M6" i="274" s="1"/>
  <c r="K52" i="255"/>
  <c r="L6" i="274" s="1"/>
  <c r="C52" i="255"/>
  <c r="H52" i="255" l="1"/>
  <c r="I52" i="255"/>
  <c r="B52" i="255"/>
  <c r="J52" i="255"/>
  <c r="L5" i="274" s="1"/>
  <c r="D52" i="255"/>
  <c r="M52" i="255"/>
  <c r="F52" i="255"/>
  <c r="L52" i="255"/>
  <c r="L7" i="274" s="1"/>
  <c r="E52" i="255"/>
  <c r="G52" i="255"/>
  <c r="H52" i="37"/>
  <c r="D52" i="37" l="1"/>
  <c r="L52" i="37"/>
  <c r="K7" i="274" s="1"/>
  <c r="E52" i="37"/>
  <c r="F52" i="37"/>
  <c r="G52" i="37"/>
  <c r="M52" i="37"/>
  <c r="I52" i="37"/>
  <c r="B52" i="37"/>
  <c r="C52" i="37"/>
  <c r="K52" i="37"/>
  <c r="K6" i="274" s="1"/>
  <c r="J52" i="37"/>
  <c r="K5" i="274" s="1"/>
  <c r="D52" i="24" l="1"/>
  <c r="E52" i="24"/>
  <c r="F52" i="24"/>
  <c r="G52" i="24"/>
  <c r="H52" i="24"/>
  <c r="M52" i="24"/>
  <c r="B52" i="24"/>
  <c r="C52" i="24"/>
  <c r="K52" i="24"/>
  <c r="J6" i="274" s="1"/>
  <c r="I52" i="24"/>
  <c r="J52" i="24"/>
  <c r="J5" i="274" s="1"/>
  <c r="L52" i="24"/>
  <c r="J7" i="274" s="1"/>
  <c r="E52" i="258" l="1"/>
  <c r="D52" i="258"/>
  <c r="C52" i="258"/>
  <c r="B52" i="258"/>
  <c r="K52" i="258" l="1"/>
  <c r="H6" i="274" s="1"/>
  <c r="F52" i="258"/>
  <c r="M52" i="258"/>
  <c r="G52" i="258"/>
  <c r="J52" i="258"/>
  <c r="H5" i="274" s="1"/>
  <c r="H52" i="258"/>
  <c r="L52" i="258"/>
  <c r="H7" i="274" s="1"/>
  <c r="I52" i="258"/>
  <c r="C52" i="259"/>
  <c r="B52" i="259"/>
  <c r="I52" i="259" l="1"/>
  <c r="J52" i="259"/>
  <c r="G5" i="274" s="1"/>
  <c r="L52" i="259"/>
  <c r="G7" i="274" s="1"/>
  <c r="E52" i="259"/>
  <c r="M52" i="259"/>
  <c r="F52" i="259"/>
  <c r="K52" i="259"/>
  <c r="G6" i="274" s="1"/>
  <c r="D52" i="259"/>
  <c r="G52" i="259"/>
  <c r="H52" i="259"/>
  <c r="N15" i="27"/>
  <c r="N14" i="27"/>
  <c r="N13" i="27"/>
  <c r="N12" i="27"/>
  <c r="N11" i="27"/>
  <c r="N10" i="27"/>
  <c r="N9" i="27"/>
  <c r="M25" i="27"/>
  <c r="L25" i="27"/>
  <c r="K25" i="27"/>
  <c r="J25" i="27"/>
  <c r="I25" i="27"/>
  <c r="H25" i="27"/>
  <c r="G25" i="27"/>
  <c r="F25" i="27"/>
  <c r="E25" i="27"/>
  <c r="D25" i="27"/>
  <c r="C25" i="27"/>
  <c r="M16" i="27"/>
  <c r="L16" i="27"/>
  <c r="K16" i="27"/>
  <c r="J16" i="27"/>
  <c r="I16" i="27"/>
  <c r="H16" i="27"/>
  <c r="G16" i="27"/>
  <c r="F16" i="27"/>
  <c r="E16" i="27"/>
  <c r="D16" i="27"/>
  <c r="C16" i="27"/>
  <c r="O6" i="274" l="1"/>
  <c r="O5" i="274"/>
  <c r="O7" i="274"/>
  <c r="G26" i="27"/>
  <c r="M26" i="27"/>
  <c r="I26" i="27"/>
  <c r="D26" i="27"/>
  <c r="J26" i="27"/>
  <c r="C26" i="27"/>
  <c r="N25" i="27"/>
  <c r="N16" i="27"/>
  <c r="H26" i="27"/>
  <c r="E26" i="27"/>
  <c r="K26" i="27"/>
  <c r="F26" i="27"/>
  <c r="L26" i="27"/>
  <c r="N26" i="27" l="1"/>
  <c r="B17" i="248" l="1"/>
  <c r="G15" i="248"/>
  <c r="G14" i="248"/>
  <c r="B9" i="248"/>
  <c r="B8" i="248"/>
  <c r="B7" i="248"/>
  <c r="B24" i="248" s="1"/>
  <c r="A3" i="248"/>
  <c r="B19" i="247"/>
  <c r="B18" i="247"/>
  <c r="B15" i="247"/>
  <c r="B14" i="247"/>
  <c r="B8" i="247"/>
  <c r="B6" i="247"/>
  <c r="B25" i="247" s="1"/>
  <c r="A3" i="247"/>
  <c r="A49" i="240"/>
  <c r="B17" i="240"/>
  <c r="B9" i="240"/>
  <c r="B8" i="240"/>
  <c r="B7" i="240"/>
  <c r="B24" i="240" s="1"/>
  <c r="A3" i="240"/>
  <c r="B15" i="239"/>
  <c r="B14" i="239"/>
  <c r="B8" i="239"/>
  <c r="B6" i="239"/>
  <c r="B22" i="239" s="1"/>
  <c r="A3" i="239"/>
  <c r="B17" i="238"/>
  <c r="B9" i="238"/>
  <c r="B8" i="238"/>
  <c r="B7" i="238"/>
  <c r="B24" i="238" s="1"/>
  <c r="A3" i="238"/>
  <c r="B15" i="237"/>
  <c r="B14" i="237"/>
  <c r="B8" i="237"/>
  <c r="B6" i="237"/>
  <c r="B22" i="237" s="1"/>
  <c r="A3" i="237"/>
  <c r="B17" i="236"/>
  <c r="B9" i="236"/>
  <c r="B8" i="236"/>
  <c r="B7" i="236"/>
  <c r="B24" i="236" s="1"/>
  <c r="A3" i="236"/>
  <c r="B15" i="235"/>
  <c r="B14" i="235"/>
  <c r="B8" i="235"/>
  <c r="B6" i="235"/>
  <c r="B22" i="235" s="1"/>
  <c r="A3" i="235"/>
  <c r="B17" i="234"/>
  <c r="B9" i="234"/>
  <c r="B8" i="234"/>
  <c r="B7" i="234"/>
  <c r="B24" i="234" s="1"/>
  <c r="A3" i="234"/>
  <c r="B15" i="233"/>
  <c r="B14" i="233"/>
  <c r="B8" i="233"/>
  <c r="B6" i="233"/>
  <c r="B22" i="233" s="1"/>
  <c r="A3" i="233"/>
  <c r="B17" i="232"/>
  <c r="B9" i="232"/>
  <c r="B8" i="232"/>
  <c r="B7" i="232"/>
  <c r="B24" i="232" s="1"/>
  <c r="A3" i="232"/>
  <c r="B15" i="231"/>
  <c r="B14" i="231"/>
  <c r="B8" i="231"/>
  <c r="B6" i="231"/>
  <c r="B22" i="231" s="1"/>
  <c r="A3" i="231"/>
  <c r="B17" i="230"/>
  <c r="B9" i="230"/>
  <c r="B8" i="230"/>
  <c r="B7" i="230"/>
  <c r="B24" i="230" s="1"/>
  <c r="A3" i="230"/>
  <c r="B15" i="229"/>
  <c r="B14" i="229"/>
  <c r="B8" i="229"/>
  <c r="B6" i="229"/>
  <c r="B22" i="229" s="1"/>
  <c r="A3" i="229"/>
  <c r="B17" i="228"/>
  <c r="B9" i="228"/>
  <c r="B8" i="228"/>
  <c r="B7" i="228"/>
  <c r="B24" i="228" s="1"/>
  <c r="A3" i="228"/>
  <c r="B15" i="227"/>
  <c r="B14" i="227"/>
  <c r="B8" i="227"/>
  <c r="B6" i="227"/>
  <c r="B22" i="227" s="1"/>
  <c r="A3" i="227"/>
  <c r="B17" i="226"/>
  <c r="B14" i="226"/>
  <c r="B16" i="226" s="1"/>
  <c r="B9" i="226"/>
  <c r="B8" i="226"/>
  <c r="B7" i="226"/>
  <c r="B24" i="226" s="1"/>
  <c r="A3" i="226"/>
  <c r="B15" i="225"/>
  <c r="B14" i="225"/>
  <c r="B8" i="225"/>
  <c r="B6" i="225"/>
  <c r="B22" i="225" s="1"/>
  <c r="A3" i="225"/>
  <c r="B16" i="233" l="1"/>
  <c r="B19" i="233" s="1"/>
  <c r="B16" i="239"/>
  <c r="B19" i="239" s="1"/>
  <c r="G16" i="248"/>
  <c r="G19" i="248" s="1"/>
  <c r="B16" i="227"/>
  <c r="B19" i="227" s="1"/>
  <c r="B16" i="231"/>
  <c r="B19" i="231" s="1"/>
  <c r="B16" i="237"/>
  <c r="B19" i="237" s="1"/>
  <c r="B16" i="225"/>
  <c r="B19" i="225" s="1"/>
  <c r="B18" i="226"/>
  <c r="B21" i="226" s="1"/>
  <c r="B16" i="229"/>
  <c r="B19" i="229" s="1"/>
  <c r="B16" i="235"/>
  <c r="B19" i="235" s="1"/>
  <c r="B20" i="247"/>
  <c r="B16" i="247"/>
  <c r="B22" i="247" l="1"/>
  <c r="B14" i="228"/>
  <c r="B16" i="228" l="1"/>
  <c r="B18" i="228"/>
  <c r="B14" i="230"/>
  <c r="B21" i="228" l="1"/>
  <c r="B14" i="232"/>
  <c r="B16" i="230"/>
  <c r="B18" i="230"/>
  <c r="B21" i="230" l="1"/>
  <c r="B14" i="234"/>
  <c r="B16" i="232"/>
  <c r="B18" i="232"/>
  <c r="B16" i="234" l="1"/>
  <c r="B18" i="234"/>
  <c r="B14" i="236"/>
  <c r="B21" i="232"/>
  <c r="B16" i="236" l="1"/>
  <c r="B18" i="236"/>
  <c r="B14" i="238"/>
  <c r="B21" i="234"/>
  <c r="B16" i="238" l="1"/>
  <c r="B18" i="238"/>
  <c r="B14" i="240"/>
  <c r="B21" i="236"/>
  <c r="B16" i="240" l="1"/>
  <c r="B18" i="240"/>
  <c r="B21" i="238"/>
  <c r="B21" i="240" l="1"/>
  <c r="B14" i="248" l="1"/>
  <c r="B16" i="248" l="1"/>
  <c r="B18" i="248"/>
  <c r="B21" i="248" l="1"/>
  <c r="B17" i="217" l="1"/>
  <c r="B15" i="217"/>
  <c r="B9" i="217"/>
  <c r="B8" i="217"/>
  <c r="B7" i="217"/>
  <c r="B24" i="217" s="1"/>
  <c r="A3" i="217"/>
  <c r="B15" i="216"/>
  <c r="B14" i="216"/>
  <c r="B8" i="216"/>
  <c r="B6" i="216"/>
  <c r="B22" i="216" s="1"/>
  <c r="A3" i="216"/>
  <c r="B17" i="215"/>
  <c r="B15" i="215"/>
  <c r="B9" i="215"/>
  <c r="B8" i="215"/>
  <c r="B7" i="215"/>
  <c r="B24" i="215" s="1"/>
  <c r="A3" i="215"/>
  <c r="B15" i="214"/>
  <c r="B14" i="214"/>
  <c r="B8" i="214"/>
  <c r="B6" i="214"/>
  <c r="B22" i="214" s="1"/>
  <c r="A3" i="214"/>
  <c r="B17" i="213"/>
  <c r="B15" i="213"/>
  <c r="B9" i="213"/>
  <c r="B8" i="213"/>
  <c r="B7" i="213"/>
  <c r="B24" i="213" s="1"/>
  <c r="A3" i="213"/>
  <c r="B15" i="212"/>
  <c r="B14" i="212"/>
  <c r="B8" i="212"/>
  <c r="B6" i="212"/>
  <c r="B22" i="212" s="1"/>
  <c r="A3" i="212"/>
  <c r="B17" i="211"/>
  <c r="B15" i="211"/>
  <c r="B9" i="211"/>
  <c r="B8" i="211"/>
  <c r="B7" i="211"/>
  <c r="B24" i="211" s="1"/>
  <c r="A3" i="211"/>
  <c r="B15" i="210"/>
  <c r="B14" i="210"/>
  <c r="B8" i="210"/>
  <c r="B6" i="210"/>
  <c r="B22" i="210" s="1"/>
  <c r="A3" i="210"/>
  <c r="B17" i="209"/>
  <c r="B15" i="209"/>
  <c r="B9" i="209"/>
  <c r="B8" i="209"/>
  <c r="B7" i="209"/>
  <c r="B24" i="209" s="1"/>
  <c r="A3" i="209"/>
  <c r="B15" i="208"/>
  <c r="B14" i="208"/>
  <c r="B8" i="208"/>
  <c r="B6" i="208"/>
  <c r="B22" i="208" s="1"/>
  <c r="A3" i="208"/>
  <c r="B17" i="207"/>
  <c r="B15" i="207"/>
  <c r="B9" i="207"/>
  <c r="B8" i="207"/>
  <c r="B7" i="207"/>
  <c r="B24" i="207" s="1"/>
  <c r="A3" i="207"/>
  <c r="B15" i="206"/>
  <c r="B14" i="206"/>
  <c r="B8" i="206"/>
  <c r="B6" i="206"/>
  <c r="B22" i="206" s="1"/>
  <c r="A3" i="206"/>
  <c r="B17" i="205"/>
  <c r="B15" i="205"/>
  <c r="B9" i="205"/>
  <c r="B8" i="205"/>
  <c r="B7" i="205"/>
  <c r="B24" i="205" s="1"/>
  <c r="A3" i="205"/>
  <c r="B15" i="204"/>
  <c r="B14" i="204"/>
  <c r="B8" i="204"/>
  <c r="B6" i="204"/>
  <c r="B22" i="204" s="1"/>
  <c r="A3" i="204"/>
  <c r="B17" i="203"/>
  <c r="B15" i="203"/>
  <c r="B14" i="203"/>
  <c r="B9" i="203"/>
  <c r="B8" i="203"/>
  <c r="B7" i="203"/>
  <c r="B24" i="203" s="1"/>
  <c r="A3" i="203"/>
  <c r="B15" i="202"/>
  <c r="B14" i="202"/>
  <c r="B8" i="202"/>
  <c r="B6" i="202"/>
  <c r="B22" i="202" s="1"/>
  <c r="A3" i="202"/>
  <c r="B16" i="203" l="1"/>
  <c r="B16" i="208"/>
  <c r="B19" i="208" s="1"/>
  <c r="B16" i="212"/>
  <c r="B19" i="212" s="1"/>
  <c r="B16" i="202"/>
  <c r="B19" i="202" s="1"/>
  <c r="B16" i="214"/>
  <c r="B19" i="214" s="1"/>
  <c r="B16" i="204"/>
  <c r="B19" i="204" s="1"/>
  <c r="B18" i="203"/>
  <c r="B16" i="210"/>
  <c r="B19" i="210" s="1"/>
  <c r="B16" i="216"/>
  <c r="B19" i="216" s="1"/>
  <c r="B16" i="206"/>
  <c r="B19" i="206" s="1"/>
  <c r="B21" i="203" l="1"/>
  <c r="B14" i="205" l="1"/>
  <c r="B14" i="207" l="1"/>
  <c r="B18" i="205"/>
  <c r="B16" i="205"/>
  <c r="B21" i="205" l="1"/>
  <c r="B14" i="209"/>
  <c r="B16" i="207"/>
  <c r="B18" i="207"/>
  <c r="B21" i="207" l="1"/>
  <c r="B14" i="211"/>
  <c r="B18" i="209"/>
  <c r="B16" i="209"/>
  <c r="B21" i="209" l="1"/>
  <c r="B14" i="213"/>
  <c r="B18" i="211"/>
  <c r="B16" i="211"/>
  <c r="B21" i="211" l="1"/>
  <c r="B14" i="215"/>
  <c r="B16" i="213"/>
  <c r="B18" i="213"/>
  <c r="B14" i="217" l="1"/>
  <c r="B21" i="213"/>
  <c r="B18" i="215"/>
  <c r="B16" i="215"/>
  <c r="B21" i="215" l="1"/>
  <c r="B16" i="217"/>
  <c r="B18" i="217"/>
  <c r="B21" i="217" l="1"/>
  <c r="F23" i="187" l="1"/>
  <c r="B14" i="187"/>
  <c r="B16" i="187" s="1"/>
  <c r="B9" i="187"/>
  <c r="B8" i="187"/>
  <c r="B7" i="187"/>
  <c r="B27" i="187" s="1"/>
  <c r="A3" i="187"/>
  <c r="B15" i="186"/>
  <c r="B20" i="186" s="1"/>
  <c r="B22" i="186" s="1"/>
  <c r="B9" i="186"/>
  <c r="B7" i="186"/>
  <c r="B27" i="186" s="1"/>
  <c r="A3" i="186"/>
  <c r="B14" i="185"/>
  <c r="B16" i="185" s="1"/>
  <c r="B9" i="185"/>
  <c r="B8" i="185"/>
  <c r="B7" i="185"/>
  <c r="B27" i="185" s="1"/>
  <c r="A3" i="185"/>
  <c r="B15" i="184"/>
  <c r="B20" i="184" s="1"/>
  <c r="B22" i="184" s="1"/>
  <c r="B9" i="184"/>
  <c r="B7" i="184"/>
  <c r="B27" i="184" s="1"/>
  <c r="A3" i="184"/>
  <c r="B14" i="183"/>
  <c r="B16" i="183" s="1"/>
  <c r="B9" i="183"/>
  <c r="B8" i="183"/>
  <c r="B7" i="183"/>
  <c r="B27" i="183" s="1"/>
  <c r="A3" i="183"/>
  <c r="B15" i="182"/>
  <c r="B20" i="182" s="1"/>
  <c r="B22" i="182" s="1"/>
  <c r="B9" i="182"/>
  <c r="B7" i="182"/>
  <c r="B27" i="182" s="1"/>
  <c r="A3" i="182"/>
  <c r="B14" i="181"/>
  <c r="B16" i="181" s="1"/>
  <c r="B9" i="181"/>
  <c r="B8" i="181"/>
  <c r="B7" i="181"/>
  <c r="B27" i="181" s="1"/>
  <c r="A3" i="181"/>
  <c r="B15" i="180"/>
  <c r="B20" i="180" s="1"/>
  <c r="B22" i="180" s="1"/>
  <c r="B9" i="180"/>
  <c r="B7" i="180"/>
  <c r="B27" i="180" s="1"/>
  <c r="A3" i="180"/>
  <c r="B14" i="179"/>
  <c r="B16" i="179" s="1"/>
  <c r="B9" i="179"/>
  <c r="B8" i="179"/>
  <c r="B7" i="179"/>
  <c r="B27" i="179" s="1"/>
  <c r="A3" i="179"/>
  <c r="B15" i="178"/>
  <c r="B20" i="178" s="1"/>
  <c r="B22" i="178" s="1"/>
  <c r="B9" i="178"/>
  <c r="B7" i="178"/>
  <c r="B27" i="178" s="1"/>
  <c r="A3" i="178"/>
  <c r="F23" i="177"/>
  <c r="B14" i="177"/>
  <c r="B16" i="177" s="1"/>
  <c r="B9" i="177"/>
  <c r="B8" i="177"/>
  <c r="B7" i="177"/>
  <c r="B27" i="177" s="1"/>
  <c r="A3" i="177"/>
  <c r="B15" i="176"/>
  <c r="B20" i="176" s="1"/>
  <c r="B22" i="176" s="1"/>
  <c r="B9" i="176"/>
  <c r="B7" i="176"/>
  <c r="B27" i="176" s="1"/>
  <c r="A3" i="176"/>
  <c r="B14" i="175"/>
  <c r="B16" i="175" s="1"/>
  <c r="B9" i="175"/>
  <c r="B8" i="175"/>
  <c r="B7" i="175"/>
  <c r="B27" i="175" s="1"/>
  <c r="A3" i="175"/>
  <c r="B15" i="174"/>
  <c r="B20" i="174" s="1"/>
  <c r="B22" i="174" s="1"/>
  <c r="B9" i="174"/>
  <c r="B7" i="174"/>
  <c r="B27" i="174" s="1"/>
  <c r="A3" i="174"/>
  <c r="B13" i="173"/>
  <c r="B15" i="173" s="1"/>
  <c r="B8" i="173"/>
  <c r="B7" i="173"/>
  <c r="B6" i="173"/>
  <c r="B26" i="173" s="1"/>
  <c r="A3" i="173"/>
  <c r="B16" i="172"/>
  <c r="B15" i="172"/>
  <c r="B20" i="172" s="1"/>
  <c r="B22" i="172" s="1"/>
  <c r="B9" i="172"/>
  <c r="B7" i="172"/>
  <c r="B27" i="172" s="1"/>
  <c r="A3" i="172"/>
  <c r="B22" i="171"/>
  <c r="B18" i="171"/>
  <c r="B13" i="171"/>
  <c r="B15" i="171" s="1"/>
  <c r="B8" i="171"/>
  <c r="B7" i="171"/>
  <c r="B6" i="171"/>
  <c r="B28" i="171" s="1"/>
  <c r="A3" i="171"/>
  <c r="B18" i="170"/>
  <c r="B17" i="170"/>
  <c r="B14" i="170"/>
  <c r="B13" i="170"/>
  <c r="B22" i="170" s="1"/>
  <c r="B24" i="170" s="1"/>
  <c r="B8" i="170"/>
  <c r="B6" i="170"/>
  <c r="B28" i="170" s="1"/>
  <c r="A3" i="170"/>
  <c r="B20" i="187"/>
  <c r="B20" i="185"/>
  <c r="B20" i="183"/>
  <c r="B20" i="181"/>
  <c r="B20" i="179"/>
  <c r="B20" i="177"/>
  <c r="B20" i="175"/>
  <c r="B16" i="174"/>
  <c r="B19" i="173"/>
  <c r="B17" i="172" l="1"/>
  <c r="B24" i="172" s="1"/>
  <c r="B17" i="174"/>
  <c r="B24" i="174" s="1"/>
  <c r="B19" i="170"/>
  <c r="B15" i="170"/>
  <c r="B16" i="176"/>
  <c r="B17" i="176" s="1"/>
  <c r="B24" i="176" s="1"/>
  <c r="B26" i="170" l="1"/>
  <c r="B17" i="171"/>
  <c r="B19" i="171" s="1"/>
  <c r="B21" i="171"/>
  <c r="B23" i="171" s="1"/>
  <c r="B16" i="178" l="1"/>
  <c r="B17" i="178" s="1"/>
  <c r="B24" i="178" s="1"/>
  <c r="B19" i="181"/>
  <c r="B21" i="181" s="1"/>
  <c r="B25" i="181" s="1"/>
  <c r="B16" i="180"/>
  <c r="B17" i="180" s="1"/>
  <c r="B24" i="180" s="1"/>
  <c r="B26" i="171"/>
  <c r="B19" i="183"/>
  <c r="B21" i="183" s="1"/>
  <c r="B25" i="183" s="1"/>
  <c r="B18" i="173"/>
  <c r="B20" i="173" s="1"/>
  <c r="B24" i="173" s="1"/>
  <c r="B16" i="182" l="1"/>
  <c r="B17" i="182" s="1"/>
  <c r="B24" i="182" s="1"/>
  <c r="B19" i="175"/>
  <c r="B21" i="175" s="1"/>
  <c r="B25" i="175" s="1"/>
  <c r="B19" i="185"/>
  <c r="B21" i="185" s="1"/>
  <c r="B25" i="185" s="1"/>
  <c r="B16" i="184" l="1"/>
  <c r="B17" i="184" s="1"/>
  <c r="B24" i="184" s="1"/>
  <c r="B19" i="177"/>
  <c r="B21" i="177" s="1"/>
  <c r="B25" i="177" s="1"/>
  <c r="B19" i="179"/>
  <c r="B21" i="179" s="1"/>
  <c r="B25" i="179" s="1"/>
  <c r="B19" i="187"/>
  <c r="B21" i="187" s="1"/>
  <c r="B25" i="187" s="1"/>
  <c r="B16" i="186" l="1"/>
  <c r="B17" i="186" s="1"/>
  <c r="B24" i="186" s="1"/>
  <c r="B8" i="168" l="1"/>
  <c r="B7" i="168"/>
  <c r="A4" i="168"/>
  <c r="B13" i="167"/>
  <c r="B12" i="167"/>
  <c r="B8" i="167"/>
  <c r="B7" i="167"/>
  <c r="B18" i="167" s="1"/>
  <c r="A4" i="167"/>
  <c r="B8" i="160"/>
  <c r="B7" i="160"/>
  <c r="B21" i="160" s="1"/>
  <c r="A4" i="160"/>
  <c r="B13" i="159"/>
  <c r="B12" i="159"/>
  <c r="B8" i="159"/>
  <c r="B7" i="159"/>
  <c r="B18" i="159" s="1"/>
  <c r="A4" i="159"/>
  <c r="B8" i="158"/>
  <c r="B7" i="158"/>
  <c r="B21" i="158" s="1"/>
  <c r="A4" i="158"/>
  <c r="B13" i="157"/>
  <c r="B12" i="157"/>
  <c r="B8" i="157"/>
  <c r="B7" i="157"/>
  <c r="B18" i="157" s="1"/>
  <c r="A4" i="157"/>
  <c r="B8" i="156"/>
  <c r="B7" i="156"/>
  <c r="B21" i="156" s="1"/>
  <c r="A4" i="156"/>
  <c r="B13" i="155"/>
  <c r="B12" i="155"/>
  <c r="B8" i="155"/>
  <c r="B7" i="155"/>
  <c r="B18" i="155" s="1"/>
  <c r="A4" i="155"/>
  <c r="B8" i="154"/>
  <c r="B7" i="154"/>
  <c r="B21" i="154" s="1"/>
  <c r="A4" i="154"/>
  <c r="B13" i="153"/>
  <c r="B12" i="153"/>
  <c r="B8" i="153"/>
  <c r="B7" i="153"/>
  <c r="B18" i="153" s="1"/>
  <c r="A4" i="153"/>
  <c r="B8" i="152"/>
  <c r="B7" i="152"/>
  <c r="B21" i="152" s="1"/>
  <c r="A4" i="152"/>
  <c r="B13" i="151"/>
  <c r="B12" i="151"/>
  <c r="B8" i="151"/>
  <c r="B7" i="151"/>
  <c r="B18" i="151" s="1"/>
  <c r="A4" i="151"/>
  <c r="B8" i="150"/>
  <c r="B7" i="150"/>
  <c r="B21" i="150" s="1"/>
  <c r="A4" i="150"/>
  <c r="B13" i="149"/>
  <c r="B12" i="149"/>
  <c r="B8" i="149"/>
  <c r="B7" i="149"/>
  <c r="B18" i="149" s="1"/>
  <c r="A4" i="149"/>
  <c r="B15" i="149" l="1"/>
  <c r="B15" i="151"/>
  <c r="B15" i="157"/>
  <c r="B15" i="153"/>
  <c r="B15" i="159"/>
  <c r="B15" i="155"/>
  <c r="B15" i="167"/>
  <c r="B12" i="150" l="1"/>
  <c r="B15" i="150" s="1"/>
  <c r="B18" i="150" s="1"/>
  <c r="B12" i="152" l="1"/>
  <c r="B15" i="152" s="1"/>
  <c r="B18" i="152" s="1"/>
  <c r="B12" i="154" l="1"/>
  <c r="B15" i="154" s="1"/>
  <c r="B18" i="154" s="1"/>
  <c r="B12" i="156" l="1"/>
  <c r="B15" i="156" s="1"/>
  <c r="B18" i="156" s="1"/>
  <c r="B12" i="158" l="1"/>
  <c r="B15" i="158" s="1"/>
  <c r="B18" i="158" s="1"/>
  <c r="B12" i="160" l="1"/>
  <c r="B15" i="160" s="1"/>
  <c r="B18" i="160" s="1"/>
  <c r="B12" i="168" l="1"/>
  <c r="B15" i="168" s="1"/>
  <c r="B18" i="168" s="1"/>
  <c r="B25" i="140" l="1"/>
  <c r="B19" i="140"/>
  <c r="B18" i="140"/>
  <c r="B15" i="140"/>
  <c r="B14" i="140"/>
  <c r="B9" i="140"/>
  <c r="B8" i="140"/>
  <c r="B7" i="140"/>
  <c r="B34" i="140" s="1"/>
  <c r="A3" i="140"/>
  <c r="B15" i="139"/>
  <c r="B14" i="139"/>
  <c r="B19" i="139" s="1"/>
  <c r="B21" i="139" s="1"/>
  <c r="B8" i="139"/>
  <c r="B6" i="139"/>
  <c r="B26" i="139" s="1"/>
  <c r="A3" i="139"/>
  <c r="B25" i="132"/>
  <c r="B19" i="132"/>
  <c r="B18" i="132"/>
  <c r="B15" i="132"/>
  <c r="B14" i="132"/>
  <c r="B9" i="132"/>
  <c r="B8" i="132"/>
  <c r="B7" i="132"/>
  <c r="B34" i="132" s="1"/>
  <c r="A3" i="132"/>
  <c r="B15" i="131"/>
  <c r="B14" i="131"/>
  <c r="B19" i="131" s="1"/>
  <c r="B21" i="131" s="1"/>
  <c r="B8" i="131"/>
  <c r="B6" i="131"/>
  <c r="B26" i="131" s="1"/>
  <c r="A3" i="131"/>
  <c r="B25" i="130"/>
  <c r="B19" i="130"/>
  <c r="B18" i="130"/>
  <c r="B15" i="130"/>
  <c r="B14" i="130"/>
  <c r="B9" i="130"/>
  <c r="B8" i="130"/>
  <c r="B7" i="130"/>
  <c r="B34" i="130" s="1"/>
  <c r="A3" i="130"/>
  <c r="B15" i="129"/>
  <c r="B14" i="129"/>
  <c r="B19" i="129" s="1"/>
  <c r="B21" i="129" s="1"/>
  <c r="B8" i="129"/>
  <c r="B6" i="129"/>
  <c r="B26" i="129" s="1"/>
  <c r="A3" i="129"/>
  <c r="B25" i="128"/>
  <c r="B19" i="128"/>
  <c r="B18" i="128"/>
  <c r="B15" i="128"/>
  <c r="B14" i="128"/>
  <c r="B9" i="128"/>
  <c r="B8" i="128"/>
  <c r="B7" i="128"/>
  <c r="B34" i="128" s="1"/>
  <c r="A3" i="128"/>
  <c r="B15" i="127"/>
  <c r="B14" i="127"/>
  <c r="B19" i="127" s="1"/>
  <c r="B21" i="127" s="1"/>
  <c r="B8" i="127"/>
  <c r="B6" i="127"/>
  <c r="B26" i="127" s="1"/>
  <c r="A3" i="127"/>
  <c r="B25" i="126"/>
  <c r="B19" i="126"/>
  <c r="B18" i="126"/>
  <c r="B15" i="126"/>
  <c r="B14" i="126"/>
  <c r="B9" i="126"/>
  <c r="B8" i="126"/>
  <c r="B7" i="126"/>
  <c r="B34" i="126" s="1"/>
  <c r="A3" i="126"/>
  <c r="B15" i="125"/>
  <c r="B14" i="125"/>
  <c r="B19" i="125" s="1"/>
  <c r="B21" i="125" s="1"/>
  <c r="B8" i="125"/>
  <c r="B6" i="125"/>
  <c r="B26" i="125" s="1"/>
  <c r="A3" i="125"/>
  <c r="E25" i="124"/>
  <c r="B25" i="124"/>
  <c r="E24" i="124"/>
  <c r="B19" i="124"/>
  <c r="B18" i="124"/>
  <c r="B15" i="124"/>
  <c r="B14" i="124"/>
  <c r="B9" i="124"/>
  <c r="B8" i="124"/>
  <c r="B7" i="124"/>
  <c r="B34" i="124" s="1"/>
  <c r="A3" i="124"/>
  <c r="B15" i="123"/>
  <c r="B14" i="123"/>
  <c r="B19" i="123" s="1"/>
  <c r="B21" i="123" s="1"/>
  <c r="B8" i="123"/>
  <c r="B6" i="123"/>
  <c r="B26" i="123" s="1"/>
  <c r="A3" i="123"/>
  <c r="E25" i="122"/>
  <c r="B25" i="122"/>
  <c r="E24" i="122"/>
  <c r="B19" i="122"/>
  <c r="B18" i="122"/>
  <c r="B15" i="122"/>
  <c r="B14" i="122"/>
  <c r="B9" i="122"/>
  <c r="B8" i="122"/>
  <c r="B7" i="122"/>
  <c r="B34" i="122" s="1"/>
  <c r="A3" i="122"/>
  <c r="B15" i="121"/>
  <c r="B14" i="121"/>
  <c r="B19" i="121" s="1"/>
  <c r="B21" i="121" s="1"/>
  <c r="B8" i="121"/>
  <c r="B6" i="121"/>
  <c r="B26" i="121" s="1"/>
  <c r="A3" i="121"/>
  <c r="E25" i="120"/>
  <c r="B25" i="120"/>
  <c r="E24" i="120"/>
  <c r="B19" i="120"/>
  <c r="B18" i="120"/>
  <c r="B15" i="120"/>
  <c r="B14" i="120"/>
  <c r="B9" i="120"/>
  <c r="B8" i="120"/>
  <c r="B7" i="120"/>
  <c r="B34" i="120" s="1"/>
  <c r="A3" i="120"/>
  <c r="B15" i="119"/>
  <c r="B14" i="119"/>
  <c r="B19" i="119" s="1"/>
  <c r="B21" i="119" s="1"/>
  <c r="B8" i="119"/>
  <c r="B6" i="119"/>
  <c r="B26" i="119" s="1"/>
  <c r="A3" i="119"/>
  <c r="E25" i="118"/>
  <c r="B25" i="118"/>
  <c r="E24" i="118"/>
  <c r="B19" i="118"/>
  <c r="B18" i="118"/>
  <c r="B15" i="118"/>
  <c r="B14" i="118"/>
  <c r="B9" i="118"/>
  <c r="B8" i="118"/>
  <c r="B7" i="118"/>
  <c r="B34" i="118" s="1"/>
  <c r="A3" i="118"/>
  <c r="B15" i="117"/>
  <c r="B14" i="117"/>
  <c r="B19" i="117" s="1"/>
  <c r="B21" i="117" s="1"/>
  <c r="B8" i="117"/>
  <c r="B6" i="117"/>
  <c r="B26" i="117" s="1"/>
  <c r="A3" i="117"/>
  <c r="E25" i="116"/>
  <c r="B25" i="116"/>
  <c r="E24" i="116"/>
  <c r="B24" i="116"/>
  <c r="B28" i="116" s="1"/>
  <c r="B19" i="116"/>
  <c r="B18" i="116"/>
  <c r="B15" i="116"/>
  <c r="B14" i="116"/>
  <c r="B9" i="116"/>
  <c r="B8" i="116"/>
  <c r="B7" i="116"/>
  <c r="B34" i="116" s="1"/>
  <c r="A3" i="116"/>
  <c r="B15" i="115"/>
  <c r="B14" i="115"/>
  <c r="B19" i="115" s="1"/>
  <c r="B21" i="115" s="1"/>
  <c r="B8" i="115"/>
  <c r="B6" i="115"/>
  <c r="B26" i="115" s="1"/>
  <c r="A3" i="115"/>
  <c r="B16" i="132" l="1"/>
  <c r="B16" i="120"/>
  <c r="B16" i="116"/>
  <c r="B16" i="123"/>
  <c r="B23" i="123" s="1"/>
  <c r="E26" i="116"/>
  <c r="E29" i="116" s="1"/>
  <c r="B20" i="140"/>
  <c r="B16" i="121"/>
  <c r="B23" i="121" s="1"/>
  <c r="B16" i="122"/>
  <c r="B16" i="124"/>
  <c r="B20" i="128"/>
  <c r="B16" i="129"/>
  <c r="B23" i="129" s="1"/>
  <c r="B16" i="140"/>
  <c r="B16" i="118"/>
  <c r="B16" i="130"/>
  <c r="B16" i="125"/>
  <c r="B23" i="125" s="1"/>
  <c r="B20" i="130"/>
  <c r="E26" i="118"/>
  <c r="E29" i="118" s="1"/>
  <c r="B16" i="128"/>
  <c r="B20" i="118"/>
  <c r="B26" i="116"/>
  <c r="B31" i="116" s="1"/>
  <c r="B20" i="126"/>
  <c r="B16" i="139"/>
  <c r="B23" i="139" s="1"/>
  <c r="B20" i="116"/>
  <c r="B16" i="126"/>
  <c r="B16" i="117"/>
  <c r="B23" i="117" s="1"/>
  <c r="B16" i="119"/>
  <c r="B23" i="119" s="1"/>
  <c r="E26" i="120"/>
  <c r="E29" i="120" s="1"/>
  <c r="E26" i="122"/>
  <c r="E29" i="122" s="1"/>
  <c r="E26" i="124"/>
  <c r="E29" i="124" s="1"/>
  <c r="B20" i="132"/>
  <c r="B16" i="115"/>
  <c r="B23" i="115" s="1"/>
  <c r="B20" i="120"/>
  <c r="B20" i="122"/>
  <c r="B20" i="124"/>
  <c r="B16" i="127"/>
  <c r="B23" i="127" s="1"/>
  <c r="B16" i="131"/>
  <c r="B23" i="131" s="1"/>
  <c r="B24" i="118" l="1"/>
  <c r="B24" i="120" l="1"/>
  <c r="B28" i="118"/>
  <c r="B26" i="118"/>
  <c r="B31" i="118" l="1"/>
  <c r="B24" i="122"/>
  <c r="B28" i="120"/>
  <c r="B26" i="120"/>
  <c r="B28" i="122" l="1"/>
  <c r="B26" i="122"/>
  <c r="B24" i="124"/>
  <c r="B31" i="120"/>
  <c r="B31" i="122" l="1"/>
  <c r="B28" i="124"/>
  <c r="B26" i="124"/>
  <c r="B24" i="126"/>
  <c r="B31" i="124" l="1"/>
  <c r="B28" i="126"/>
  <c r="B26" i="126"/>
  <c r="B24" i="128"/>
  <c r="B31" i="126" l="1"/>
  <c r="B26" i="128"/>
  <c r="B28" i="128"/>
  <c r="B24" i="130"/>
  <c r="B28" i="130" l="1"/>
  <c r="B26" i="130"/>
  <c r="B24" i="132"/>
  <c r="B31" i="128"/>
  <c r="B31" i="130" l="1"/>
  <c r="B28" i="132"/>
  <c r="B26" i="132"/>
  <c r="B31" i="132" l="1"/>
  <c r="B24" i="140" l="1"/>
  <c r="B28" i="140" l="1"/>
  <c r="B26" i="140"/>
  <c r="B31" i="140" l="1"/>
  <c r="B18" i="107"/>
  <c r="B17" i="107"/>
  <c r="B14" i="107"/>
  <c r="B13" i="107"/>
  <c r="B8" i="107"/>
  <c r="B7" i="107"/>
  <c r="B6" i="107"/>
  <c r="B34" i="107" s="1"/>
  <c r="A3" i="107"/>
  <c r="B19" i="106"/>
  <c r="B18" i="106"/>
  <c r="B23" i="106" s="1"/>
  <c r="B25" i="106" s="1"/>
  <c r="B15" i="106"/>
  <c r="B14" i="106"/>
  <c r="B8" i="106"/>
  <c r="B6" i="106"/>
  <c r="B31" i="106" s="1"/>
  <c r="A3" i="106"/>
  <c r="B20" i="106" l="1"/>
  <c r="B19" i="107"/>
  <c r="B16" i="106"/>
  <c r="B15" i="107"/>
  <c r="B24" i="107" l="1"/>
  <c r="B26" i="107" l="1"/>
  <c r="B28" i="107"/>
  <c r="B31" i="107" l="1"/>
  <c r="B18" i="98" l="1"/>
  <c r="B17" i="98"/>
  <c r="B14" i="98"/>
  <c r="B13" i="98"/>
  <c r="B8" i="98"/>
  <c r="B7" i="98"/>
  <c r="B6" i="98"/>
  <c r="B33" i="98" s="1"/>
  <c r="A3" i="98"/>
  <c r="B15" i="97"/>
  <c r="B14" i="97"/>
  <c r="B19" i="97" s="1"/>
  <c r="B21" i="97" s="1"/>
  <c r="B8" i="97"/>
  <c r="B6" i="97"/>
  <c r="B25" i="97" s="1"/>
  <c r="A3" i="97"/>
  <c r="B18" i="96"/>
  <c r="B17" i="96"/>
  <c r="B14" i="96"/>
  <c r="B13" i="96"/>
  <c r="B8" i="96"/>
  <c r="B7" i="96"/>
  <c r="B6" i="96"/>
  <c r="B33" i="96" s="1"/>
  <c r="A3" i="96"/>
  <c r="B15" i="95"/>
  <c r="B14" i="95"/>
  <c r="B19" i="95" s="1"/>
  <c r="B21" i="95" s="1"/>
  <c r="B8" i="95"/>
  <c r="B6" i="95"/>
  <c r="B25" i="95" s="1"/>
  <c r="A3" i="95"/>
  <c r="B18" i="94"/>
  <c r="B17" i="94"/>
  <c r="B14" i="94"/>
  <c r="B13" i="94"/>
  <c r="B8" i="94"/>
  <c r="B7" i="94"/>
  <c r="B6" i="94"/>
  <c r="B33" i="94" s="1"/>
  <c r="A3" i="94"/>
  <c r="B15" i="93"/>
  <c r="B14" i="93"/>
  <c r="B19" i="93" s="1"/>
  <c r="B21" i="93" s="1"/>
  <c r="B8" i="93"/>
  <c r="B6" i="93"/>
  <c r="B25" i="93" s="1"/>
  <c r="A3" i="93"/>
  <c r="B18" i="92"/>
  <c r="B17" i="92"/>
  <c r="B14" i="92"/>
  <c r="B13" i="92"/>
  <c r="B8" i="92"/>
  <c r="B7" i="92"/>
  <c r="B6" i="92"/>
  <c r="B33" i="92" s="1"/>
  <c r="A3" i="92"/>
  <c r="B15" i="91"/>
  <c r="B14" i="91"/>
  <c r="B19" i="91" s="1"/>
  <c r="B21" i="91" s="1"/>
  <c r="B8" i="91"/>
  <c r="B6" i="91"/>
  <c r="B25" i="91" s="1"/>
  <c r="A3" i="91"/>
  <c r="B18" i="90"/>
  <c r="B17" i="90"/>
  <c r="B14" i="90"/>
  <c r="B13" i="90"/>
  <c r="B8" i="90"/>
  <c r="B7" i="90"/>
  <c r="B6" i="90"/>
  <c r="B33" i="90" s="1"/>
  <c r="A3" i="90"/>
  <c r="B15" i="89"/>
  <c r="B14" i="89"/>
  <c r="B19" i="89" s="1"/>
  <c r="B21" i="89" s="1"/>
  <c r="B8" i="89"/>
  <c r="B6" i="89"/>
  <c r="B25" i="89" s="1"/>
  <c r="A3" i="89"/>
  <c r="B18" i="88"/>
  <c r="B17" i="88"/>
  <c r="B14" i="88"/>
  <c r="B13" i="88"/>
  <c r="B8" i="88"/>
  <c r="B7" i="88"/>
  <c r="B6" i="88"/>
  <c r="B33" i="88" s="1"/>
  <c r="A3" i="88"/>
  <c r="B15" i="87"/>
  <c r="B14" i="87"/>
  <c r="B19" i="87" s="1"/>
  <c r="B21" i="87" s="1"/>
  <c r="B8" i="87"/>
  <c r="B6" i="87"/>
  <c r="B25" i="87" s="1"/>
  <c r="A3" i="87"/>
  <c r="B18" i="86"/>
  <c r="B17" i="86"/>
  <c r="B14" i="86"/>
  <c r="B13" i="86"/>
  <c r="B8" i="86"/>
  <c r="B7" i="86"/>
  <c r="B6" i="86"/>
  <c r="B33" i="86" s="1"/>
  <c r="A3" i="86"/>
  <c r="B15" i="85"/>
  <c r="B14" i="85"/>
  <c r="B19" i="85" s="1"/>
  <c r="B21" i="85" s="1"/>
  <c r="B8" i="85"/>
  <c r="B6" i="85"/>
  <c r="B25" i="85" s="1"/>
  <c r="A3" i="85"/>
  <c r="B24" i="84"/>
  <c r="B26" i="84" s="1"/>
  <c r="B18" i="84"/>
  <c r="B17" i="84"/>
  <c r="B14" i="84"/>
  <c r="B13" i="84"/>
  <c r="B8" i="84"/>
  <c r="B7" i="84"/>
  <c r="B6" i="84"/>
  <c r="B33" i="84" s="1"/>
  <c r="A3" i="84"/>
  <c r="B15" i="83"/>
  <c r="B14" i="83"/>
  <c r="B19" i="83" s="1"/>
  <c r="B21" i="83" s="1"/>
  <c r="B8" i="83"/>
  <c r="B6" i="83"/>
  <c r="B25" i="83" s="1"/>
  <c r="A3" i="83"/>
  <c r="B19" i="98" l="1"/>
  <c r="B15" i="96"/>
  <c r="B15" i="86"/>
  <c r="B15" i="84"/>
  <c r="B15" i="90"/>
  <c r="B15" i="88"/>
  <c r="B19" i="88"/>
  <c r="B15" i="92"/>
  <c r="B16" i="85"/>
  <c r="B23" i="85" s="1"/>
  <c r="B19" i="90"/>
  <c r="B15" i="94"/>
  <c r="B19" i="92"/>
  <c r="B16" i="87"/>
  <c r="B23" i="87" s="1"/>
  <c r="B19" i="94"/>
  <c r="B16" i="83"/>
  <c r="B23" i="83" s="1"/>
  <c r="B19" i="86"/>
  <c r="B16" i="97"/>
  <c r="B23" i="97" s="1"/>
  <c r="B15" i="98"/>
  <c r="B28" i="84"/>
  <c r="B31" i="84" s="1"/>
  <c r="B16" i="93"/>
  <c r="B23" i="93" s="1"/>
  <c r="B19" i="84"/>
  <c r="B16" i="89"/>
  <c r="B23" i="89" s="1"/>
  <c r="B16" i="95"/>
  <c r="B23" i="95" s="1"/>
  <c r="B16" i="91"/>
  <c r="B23" i="91" s="1"/>
  <c r="B19" i="96"/>
  <c r="B24" i="86" l="1"/>
  <c r="B26" i="86" s="1"/>
  <c r="B24" i="88"/>
  <c r="B28" i="86" l="1"/>
  <c r="B31" i="86" s="1"/>
  <c r="B24" i="90"/>
  <c r="B28" i="88"/>
  <c r="B26" i="88"/>
  <c r="B24" i="92" l="1"/>
  <c r="B28" i="90"/>
  <c r="B26" i="90"/>
  <c r="B31" i="88"/>
  <c r="B31" i="90" l="1"/>
  <c r="B28" i="92"/>
  <c r="B26" i="92"/>
  <c r="B24" i="94"/>
  <c r="B31" i="92" l="1"/>
  <c r="B28" i="94"/>
  <c r="B26" i="94"/>
  <c r="B31" i="94" s="1"/>
  <c r="B24" i="96"/>
  <c r="B24" i="98" l="1"/>
  <c r="B28" i="96"/>
  <c r="B26" i="96"/>
  <c r="B31" i="96" l="1"/>
  <c r="B26" i="98"/>
  <c r="B28" i="98"/>
  <c r="B31" i="98" l="1"/>
  <c r="B13" i="74" l="1"/>
  <c r="B8" i="74"/>
  <c r="B7" i="74"/>
  <c r="B6" i="74"/>
  <c r="B28" i="74" s="1"/>
  <c r="A3" i="74"/>
  <c r="B14" i="73"/>
  <c r="B19" i="73" s="1"/>
  <c r="B21" i="73" s="1"/>
  <c r="B8" i="73"/>
  <c r="B6" i="73"/>
  <c r="B27" i="73" s="1"/>
  <c r="A3" i="73"/>
  <c r="B14" i="72"/>
  <c r="B9" i="72"/>
  <c r="B8" i="72"/>
  <c r="B7" i="72"/>
  <c r="B29" i="72" s="1"/>
  <c r="A3" i="72"/>
  <c r="B15" i="71"/>
  <c r="B20" i="71" s="1"/>
  <c r="B22" i="71" s="1"/>
  <c r="B9" i="71"/>
  <c r="B7" i="71"/>
  <c r="B28" i="71" s="1"/>
  <c r="A3" i="71"/>
  <c r="B13" i="70"/>
  <c r="B8" i="70"/>
  <c r="B7" i="70"/>
  <c r="B6" i="70"/>
  <c r="B28" i="70" s="1"/>
  <c r="A3" i="70"/>
  <c r="B14" i="69"/>
  <c r="B19" i="69" s="1"/>
  <c r="B21" i="69" s="1"/>
  <c r="B8" i="69"/>
  <c r="B6" i="69"/>
  <c r="B27" i="69" s="1"/>
  <c r="A3" i="69"/>
  <c r="B13" i="68"/>
  <c r="B8" i="68"/>
  <c r="B7" i="68"/>
  <c r="B6" i="68"/>
  <c r="B28" i="68" s="1"/>
  <c r="A3" i="68"/>
  <c r="B14" i="67"/>
  <c r="B19" i="67" s="1"/>
  <c r="B21" i="67" s="1"/>
  <c r="B8" i="67"/>
  <c r="B6" i="67"/>
  <c r="B27" i="67" s="1"/>
  <c r="A3" i="67"/>
  <c r="B13" i="66"/>
  <c r="B8" i="66"/>
  <c r="B7" i="66"/>
  <c r="B6" i="66"/>
  <c r="B28" i="66" s="1"/>
  <c r="A3" i="66"/>
  <c r="B15" i="65"/>
  <c r="B20" i="65" s="1"/>
  <c r="B22" i="65" s="1"/>
  <c r="B9" i="65"/>
  <c r="B7" i="65"/>
  <c r="B28" i="65" s="1"/>
  <c r="A3" i="65"/>
  <c r="B13" i="64"/>
  <c r="B8" i="64"/>
  <c r="B7" i="64"/>
  <c r="B6" i="64"/>
  <c r="B28" i="64" s="1"/>
  <c r="A3" i="64"/>
  <c r="B15" i="63"/>
  <c r="B20" i="63" s="1"/>
  <c r="B22" i="63" s="1"/>
  <c r="B9" i="63"/>
  <c r="B7" i="63"/>
  <c r="B28" i="63" s="1"/>
  <c r="A3" i="63"/>
  <c r="B13" i="62"/>
  <c r="B8" i="62"/>
  <c r="B7" i="62"/>
  <c r="B6" i="62"/>
  <c r="B28" i="62" s="1"/>
  <c r="A3" i="62"/>
  <c r="B15" i="61"/>
  <c r="B20" i="61" s="1"/>
  <c r="B22" i="61" s="1"/>
  <c r="B9" i="61"/>
  <c r="B7" i="61"/>
  <c r="B28" i="61" s="1"/>
  <c r="A3" i="61"/>
  <c r="B22" i="60"/>
  <c r="B14" i="60"/>
  <c r="B9" i="60"/>
  <c r="B8" i="60"/>
  <c r="B7" i="60"/>
  <c r="B29" i="60" s="1"/>
  <c r="A3" i="60"/>
  <c r="B14" i="59"/>
  <c r="B19" i="59" s="1"/>
  <c r="B21" i="59" s="1"/>
  <c r="B8" i="59"/>
  <c r="B6" i="59"/>
  <c r="B27" i="59" s="1"/>
  <c r="A3" i="59"/>
  <c r="B14" i="58"/>
  <c r="B9" i="58"/>
  <c r="B8" i="58"/>
  <c r="B7" i="58"/>
  <c r="B29" i="58" s="1"/>
  <c r="A3" i="58"/>
  <c r="B15" i="57"/>
  <c r="B20" i="57" s="1"/>
  <c r="B22" i="57" s="1"/>
  <c r="B9" i="57"/>
  <c r="B7" i="57"/>
  <c r="B28" i="57" s="1"/>
  <c r="A3" i="57"/>
  <c r="B19" i="56"/>
  <c r="B18" i="56"/>
  <c r="B15" i="56"/>
  <c r="B14" i="56"/>
  <c r="B9" i="56"/>
  <c r="B8" i="56"/>
  <c r="B7" i="56"/>
  <c r="B34" i="56" s="1"/>
  <c r="A3" i="56"/>
  <c r="B19" i="55"/>
  <c r="B18" i="55"/>
  <c r="B15" i="55"/>
  <c r="B14" i="55"/>
  <c r="B23" i="55" s="1"/>
  <c r="B25" i="55" s="1"/>
  <c r="B8" i="55"/>
  <c r="B6" i="55"/>
  <c r="B30" i="55" s="1"/>
  <c r="A3" i="55"/>
  <c r="B15" i="72"/>
  <c r="B15" i="73"/>
  <c r="B16" i="73" s="1"/>
  <c r="B24" i="73" s="1"/>
  <c r="B15" i="69"/>
  <c r="B16" i="69" s="1"/>
  <c r="B24" i="69" s="1"/>
  <c r="B15" i="67"/>
  <c r="B16" i="65"/>
  <c r="B17" i="65" s="1"/>
  <c r="B25" i="65" s="1"/>
  <c r="B15" i="60"/>
  <c r="B16" i="61"/>
  <c r="B17" i="61" s="1"/>
  <c r="B25" i="61" s="1"/>
  <c r="B16" i="57"/>
  <c r="B16" i="72" l="1"/>
  <c r="B20" i="56"/>
  <c r="B17" i="57"/>
  <c r="B25" i="57" s="1"/>
  <c r="B20" i="55"/>
  <c r="B16" i="67"/>
  <c r="B24" i="67" s="1"/>
  <c r="B16" i="60"/>
  <c r="B16" i="56"/>
  <c r="B14" i="74"/>
  <c r="B15" i="74" s="1"/>
  <c r="B16" i="55"/>
  <c r="B15" i="59"/>
  <c r="B16" i="59" s="1"/>
  <c r="B24" i="59" s="1"/>
  <c r="B15" i="58"/>
  <c r="B16" i="58" s="1"/>
  <c r="B14" i="62"/>
  <c r="B15" i="62" s="1"/>
  <c r="B16" i="63"/>
  <c r="B17" i="63" s="1"/>
  <c r="B25" i="63" s="1"/>
  <c r="B14" i="64"/>
  <c r="B15" i="64" s="1"/>
  <c r="B14" i="66"/>
  <c r="B15" i="66" s="1"/>
  <c r="B14" i="68"/>
  <c r="B15" i="68" s="1"/>
  <c r="B14" i="70"/>
  <c r="B15" i="70" s="1"/>
  <c r="B16" i="71"/>
  <c r="B17" i="71" s="1"/>
  <c r="B25" i="71" s="1"/>
  <c r="B27" i="55" l="1"/>
  <c r="B24" i="56"/>
  <c r="B19" i="58" l="1"/>
  <c r="B28" i="56"/>
  <c r="B26" i="56"/>
  <c r="B31" i="56" l="1"/>
  <c r="B19" i="60"/>
  <c r="B21" i="58"/>
  <c r="B23" i="58"/>
  <c r="B21" i="60" l="1"/>
  <c r="B23" i="60"/>
  <c r="B18" i="62"/>
  <c r="B26" i="58"/>
  <c r="B26" i="60" l="1"/>
  <c r="B18" i="64"/>
  <c r="B22" i="62"/>
  <c r="B20" i="62"/>
  <c r="B25" i="62" l="1"/>
  <c r="B18" i="66"/>
  <c r="B22" i="64"/>
  <c r="B20" i="64"/>
  <c r="B18" i="68" l="1"/>
  <c r="B25" i="64"/>
  <c r="B20" i="66"/>
  <c r="B22" i="66"/>
  <c r="B22" i="68" l="1"/>
  <c r="B20" i="68"/>
  <c r="B18" i="70"/>
  <c r="B25" i="66"/>
  <c r="B25" i="68" l="1"/>
  <c r="B22" i="70"/>
  <c r="B20" i="70"/>
  <c r="B19" i="72"/>
  <c r="B25" i="70" l="1"/>
  <c r="B23" i="72"/>
  <c r="B21" i="72"/>
  <c r="B18" i="74"/>
  <c r="B26" i="72" l="1"/>
  <c r="B22" i="74"/>
  <c r="B20" i="74"/>
  <c r="B25" i="74" l="1"/>
  <c r="B25" i="27" l="1"/>
  <c r="B16" i="27"/>
  <c r="B26" i="27" l="1"/>
  <c r="N5" i="27" l="1"/>
  <c r="N6" i="27" l="1"/>
  <c r="N7" i="27" l="1"/>
</calcChain>
</file>

<file path=xl/sharedStrings.xml><?xml version="1.0" encoding="utf-8"?>
<sst xmlns="http://schemas.openxmlformats.org/spreadsheetml/2006/main" count="4344" uniqueCount="296">
  <si>
    <t>RECONCILIATION SUMMARY - CILT, SUBHH, SUBNHH, EE RIDERS (May 2024 to April 2025)</t>
  </si>
  <si>
    <t>Contribution in Lieu of Taxes (CILT)</t>
  </si>
  <si>
    <t>TOTAL</t>
  </si>
  <si>
    <t>Monthly Expense, CILT</t>
  </si>
  <si>
    <t>Prior Period Adjustments</t>
  </si>
  <si>
    <t>Adjustments by Customer Experience</t>
  </si>
  <si>
    <t xml:space="preserve"> </t>
  </si>
  <si>
    <t>CILT cost to be recovered</t>
  </si>
  <si>
    <t>CILT rider billed to customers</t>
  </si>
  <si>
    <t>Other Adjustments (Explain)</t>
  </si>
  <si>
    <t>Amount to recover or (reimburse), CILT Rider</t>
  </si>
  <si>
    <t>Subsidies (Help to Humans)</t>
  </si>
  <si>
    <t>Monthly Expense, HH Subsidies</t>
  </si>
  <si>
    <t>HH Subsidy cost to be recovered</t>
  </si>
  <si>
    <t>HH Subsidy rider billed to customers</t>
  </si>
  <si>
    <t>Amount to recover or (reimburse), HTH Subsidies Rider</t>
  </si>
  <si>
    <t>Subsidies (Non Help to Humans)</t>
  </si>
  <si>
    <t>Monthly Expense, NHH Subsidies</t>
  </si>
  <si>
    <t>NHH Subsidy cost to be recovered</t>
  </si>
  <si>
    <t>NHH Subsidy rider billed to customers</t>
  </si>
  <si>
    <t>Amount to recover or (reimburse), NHTH Subsidies Rider</t>
  </si>
  <si>
    <t>Energy Efficiency</t>
  </si>
  <si>
    <t>Monthly Energy Efficiency Revenue Forecasted</t>
  </si>
  <si>
    <t>Energy Efficiency rider billed to customers</t>
  </si>
  <si>
    <t>Amount to recover or (reimburse), Energy Efficiency Rider</t>
  </si>
  <si>
    <t>PUERTO RICO ELECTRIC POWER AUTHORITY</t>
  </si>
  <si>
    <t>CILT AND SUBSIDY RIDERS PRIOR PERIOD ADJUSTMENT ALLOCATIONS - AS PER PREB ORDER, FY2024 AND FY2025</t>
  </si>
  <si>
    <t>Allocation of Prior Period Adjustments Using Forecast Sales - CILT and SUBSIDY Riders</t>
  </si>
  <si>
    <t>Forecasted kWh</t>
  </si>
  <si>
    <t>CILT</t>
  </si>
  <si>
    <t>SUB-HH</t>
  </si>
  <si>
    <t>SUB-NHH</t>
  </si>
  <si>
    <t>CILT Rider Prior Period Adjustment per PREB</t>
  </si>
  <si>
    <t>SUB-HH Rider Prior Period Adjustment per PREB</t>
  </si>
  <si>
    <t>SUB-NHH Rider Prior Period Adjustment per PREB</t>
  </si>
  <si>
    <t>Address</t>
  </si>
  <si>
    <t>ValueType</t>
  </si>
  <si>
    <t>Value</t>
  </si>
  <si>
    <t>ConnectionName</t>
  </si>
  <si>
    <t>Cost of Subsidies and CILT</t>
  </si>
  <si>
    <t>Contribution in Lieu of Taxes</t>
  </si>
  <si>
    <t>Contributions in Lieu of Taxes (CILT)-Municipalities</t>
  </si>
  <si>
    <t>Adjustments from previous years</t>
  </si>
  <si>
    <t>Total Contribution in Lieu of Taxes</t>
  </si>
  <si>
    <t>Help to Humans Subsidies</t>
  </si>
  <si>
    <t>Municipal Public Lighting</t>
  </si>
  <si>
    <t>Life Preserving Equipment Discount</t>
  </si>
  <si>
    <t>Residential Service for Public Housing Projects (RH3)</t>
  </si>
  <si>
    <t>Lifeline Residential Service (LRS)</t>
  </si>
  <si>
    <t>Residential Fixed Rate for Public Housing  (RFR)</t>
  </si>
  <si>
    <t>Fuel Adjustment Subsidy (Residential)</t>
  </si>
  <si>
    <t>Contribution to Puerto Rico Energy Bureau</t>
  </si>
  <si>
    <t>Sub-Total Help to Humans Subsidies</t>
  </si>
  <si>
    <t>Non Help to Humans Subsidies</t>
  </si>
  <si>
    <t>Church and Social Welfare Organization Discount</t>
  </si>
  <si>
    <t>General Agricultural Service</t>
  </si>
  <si>
    <t>Hotel Discount</t>
  </si>
  <si>
    <t>Credits for Rural Acueduts</t>
  </si>
  <si>
    <t>Downtown Commerce Subsidy</t>
  </si>
  <si>
    <t>Common Areas for Condominiums</t>
  </si>
  <si>
    <t>Irrigation District</t>
  </si>
  <si>
    <t>Sub-Total Non Help to Humans Subsidies</t>
  </si>
  <si>
    <t xml:space="preserve">Total of Subsidies </t>
  </si>
  <si>
    <t>CILT Billing Adjustments by Municipality</t>
  </si>
  <si>
    <t xml:space="preserve"> Municipio</t>
  </si>
  <si>
    <t>Ajustes CELI 2021 ($)</t>
  </si>
  <si>
    <t>Ajustes CELI 2022 ($)</t>
  </si>
  <si>
    <t>Ajustes CELI 2023 ($)</t>
  </si>
  <si>
    <t>Ajustes CELI 2024 ($)</t>
  </si>
  <si>
    <t>Total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</si>
  <si>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</si>
  <si>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</si>
  <si>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</si>
  <si>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</si>
  <si>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</si>
  <si>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</si>
  <si>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</si>
  <si>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</si>
  <si>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</si>
  <si>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</si>
  <si>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</si>
  <si>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</si>
  <si>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</si>
  <si>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</si>
  <si>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</si>
  <si>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</si>
  <si>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</si>
  <si>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</si>
  <si>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</si>
  <si>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</si>
  <si>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</si>
  <si>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</si>
  <si>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</si>
  <si>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</si>
  <si>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</si>
  <si>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</si>
  <si>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</si>
  <si>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</si>
  <si>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</si>
  <si>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</si>
  <si>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</si>
  <si>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</si>
  <si>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</si>
  <si>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</si>
  <si>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</si>
  <si>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</si>
  <si>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</si>
  <si>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</si>
  <si>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</si>
  <si>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</si>
  <si>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</si>
  <si>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</si>
  <si>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</si>
  <si>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</si>
  <si>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</si>
  <si>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</si>
  <si>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</si>
  <si>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</si>
  <si>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</si>
  <si>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</si>
  <si>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</si>
  <si>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</si>
  <si>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</si>
  <si>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</si>
  <si>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</si>
  <si>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</si>
  <si>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</si>
  <si>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</si>
  <si>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</si>
  <si>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</si>
  <si>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Rio Grande</t>
  </si>
  <si>
    <t>Sabana Grande</t>
  </si>
  <si>
    <t>Salinas</t>
  </si>
  <si>
    <t>San Germán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</si>
  <si>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</si>
  <si>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</si>
  <si>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</si>
  <si>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</si>
  <si>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</si>
  <si>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</si>
  <si>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</si>
  <si>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</si>
  <si>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</si>
  <si>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</si>
  <si>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</si>
  <si>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</si>
  <si>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</si>
  <si>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</si>
  <si>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Energy Efficiency-REVENUE FORECAST</t>
  </si>
  <si>
    <t>Jul 2024</t>
  </si>
  <si>
    <t>Aug 2024</t>
  </si>
  <si>
    <t>Sep 2024</t>
  </si>
  <si>
    <t>Oct 2024</t>
  </si>
  <si>
    <t>Nov 2024</t>
  </si>
  <si>
    <t>Dec 2024</t>
  </si>
  <si>
    <t>Jan 2025</t>
  </si>
  <si>
    <t>Feb 2025</t>
  </si>
  <si>
    <t>Mar 2025</t>
  </si>
  <si>
    <t>Apr 2025</t>
  </si>
  <si>
    <t>Forecasted Revenues</t>
  </si>
  <si>
    <t>Data from FORECAST SPREADSHEET</t>
  </si>
  <si>
    <t>CILT AND SUBSIDY RIDERS BILLINGS SUMMARY</t>
  </si>
  <si>
    <t>SUBSIDIES HTH</t>
  </si>
  <si>
    <t>SUBSIDIES NHTH</t>
  </si>
  <si>
    <t>Net Billed Sales</t>
  </si>
  <si>
    <t>Residential</t>
  </si>
  <si>
    <t>Active Clients</t>
  </si>
  <si>
    <t>Service Agreements</t>
  </si>
  <si>
    <t>Consumption (kWh)</t>
  </si>
  <si>
    <t>Total Revenues</t>
  </si>
  <si>
    <t>Base Rate</t>
  </si>
  <si>
    <t>Provisional Rate</t>
  </si>
  <si>
    <t>Fuel</t>
  </si>
  <si>
    <t>Purchased Power</t>
  </si>
  <si>
    <t>CILT Rider</t>
  </si>
  <si>
    <t>HTH Subsidies Rider</t>
  </si>
  <si>
    <t>NHTH Subsidies Rider</t>
  </si>
  <si>
    <t>True Up</t>
  </si>
  <si>
    <t>Hurto</t>
  </si>
  <si>
    <t>Commercial</t>
  </si>
  <si>
    <r>
      <t>060</t>
    </r>
    <r>
      <rPr>
        <b/>
        <i/>
        <vertAlign val="superscript"/>
        <sz val="11"/>
        <rFont val="Calibri"/>
        <family val="2"/>
      </rPr>
      <t>2</t>
    </r>
  </si>
  <si>
    <t>070</t>
  </si>
  <si>
    <t>071</t>
  </si>
  <si>
    <t>080</t>
  </si>
  <si>
    <t>082</t>
  </si>
  <si>
    <t>213</t>
  </si>
  <si>
    <t>Industrial</t>
  </si>
  <si>
    <t>333</t>
  </si>
  <si>
    <t>Public Lighting</t>
  </si>
  <si>
    <r>
      <t>002-041</t>
    </r>
    <r>
      <rPr>
        <b/>
        <vertAlign val="superscript"/>
        <sz val="11"/>
        <rFont val="Calibri"/>
        <family val="2"/>
      </rPr>
      <t>1</t>
    </r>
  </si>
  <si>
    <r>
      <t>072</t>
    </r>
    <r>
      <rPr>
        <b/>
        <vertAlign val="superscript"/>
        <sz val="11"/>
        <rFont val="Calibri"/>
        <family val="2"/>
      </rPr>
      <t>1</t>
    </r>
  </si>
  <si>
    <r>
      <t>073</t>
    </r>
    <r>
      <rPr>
        <b/>
        <vertAlign val="superscript"/>
        <sz val="11"/>
        <rFont val="Calibri"/>
        <family val="2"/>
      </rPr>
      <t>1</t>
    </r>
  </si>
  <si>
    <r>
      <t>050-056</t>
    </r>
    <r>
      <rPr>
        <b/>
        <i/>
        <vertAlign val="superscript"/>
        <sz val="11"/>
        <rFont val="Calibri"/>
        <family val="2"/>
      </rPr>
      <t>1</t>
    </r>
  </si>
  <si>
    <t>Other Public Authorities</t>
  </si>
  <si>
    <t>Agricultural</t>
  </si>
  <si>
    <t>GRAND TOTAL</t>
  </si>
  <si>
    <r>
      <t>1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Servicios No Medidos</t>
    </r>
    <r>
      <rPr>
        <sz val="11"/>
        <rFont val="Calibri"/>
        <family val="2"/>
      </rPr>
      <t>-Los clientes no se contabilizan porque ya estan incluidos en la tarifa 112.</t>
    </r>
  </si>
  <si>
    <t>Energy Efficiency Rider</t>
  </si>
  <si>
    <t xml:space="preserve"> -   </t>
  </si>
  <si>
    <t>Huerto</t>
  </si>
  <si>
    <t xml:space="preserve">                        -  </t>
  </si>
  <si>
    <t xml:space="preserve">                    -  </t>
  </si>
  <si>
    <t xml:space="preserve">                         -  </t>
  </si>
  <si>
    <t xml:space="preserve">                             -  </t>
  </si>
  <si>
    <t xml:space="preserve"> $-   </t>
  </si>
  <si>
    <t>Purchased Power (NEO) Invoice Verification</t>
  </si>
  <si>
    <t>AES ILUMINA, INC.</t>
  </si>
  <si>
    <t>Meter Reading Period</t>
  </si>
  <si>
    <t>Date of Last Reading</t>
  </si>
  <si>
    <t>Data Input</t>
  </si>
  <si>
    <t>Billing Period</t>
  </si>
  <si>
    <t>Reference</t>
  </si>
  <si>
    <t>Days in Billing Period</t>
  </si>
  <si>
    <t>Capacity Factor</t>
  </si>
  <si>
    <t>Energy Payment</t>
  </si>
  <si>
    <t>Net Electrical Output (NEO) in kWh</t>
  </si>
  <si>
    <t>Energy Purchase Price (EPP) in $/kWh</t>
  </si>
  <si>
    <t>Energy Payment (EP) in US$</t>
  </si>
  <si>
    <t>Green Credits Payments</t>
  </si>
  <si>
    <t>Net Electrical Output (NEO)</t>
  </si>
  <si>
    <t xml:space="preserve"> kWh</t>
  </si>
  <si>
    <t>Green Credit Purchase Price (GCPP) in $/kWh</t>
  </si>
  <si>
    <t>Green Credits Payment (GCP) in $</t>
  </si>
  <si>
    <t>Total Payment in US$:</t>
  </si>
  <si>
    <t>Payment Due Date:</t>
  </si>
  <si>
    <t>Preparado por y Certificado Correcto:</t>
  </si>
  <si>
    <t xml:space="preserve">Miguel F. Irizarry Silvestrini, Gerente de Estudios </t>
  </si>
  <si>
    <t>Departamento Proyectos de Energía Renovable</t>
  </si>
  <si>
    <t>Aprobado:</t>
  </si>
  <si>
    <t>Mary C. Zapata Acosta, Jefa</t>
  </si>
  <si>
    <t>División de Planificación y Estudios</t>
  </si>
  <si>
    <t>Purchased Power (CERs) Invoice Verification</t>
  </si>
  <si>
    <t>Meter Reading Period Start Date</t>
  </si>
  <si>
    <t>Green Credits Payment</t>
  </si>
  <si>
    <t>Renewable Energy Certificates</t>
  </si>
  <si>
    <t>Green Credit Purchase Price (GCPP) in $/MWh</t>
  </si>
  <si>
    <t>Fee per REC transferred</t>
  </si>
  <si>
    <t>Transfer cost</t>
  </si>
  <si>
    <t xml:space="preserve">AES Ilumina, Inc. </t>
  </si>
  <si>
    <t>AES Ilumina, Inc.</t>
  </si>
  <si>
    <t>Miguel F. Irizarry Silvestrini</t>
  </si>
  <si>
    <t xml:space="preserve">Gerente de Estudios </t>
  </si>
  <si>
    <t>Efran Paredes Maisonet</t>
  </si>
  <si>
    <t>Director</t>
  </si>
  <si>
    <t>Planificación y Protección Ambiental</t>
  </si>
  <si>
    <t>Alfonso Baretty Huertas</t>
  </si>
  <si>
    <t>Jefe Interino</t>
  </si>
  <si>
    <t xml:space="preserve">Coto Laurel Solar Farm, Inc. </t>
  </si>
  <si>
    <t>Miguel F. Irizarry Silvestrini, Gerente de Estudios</t>
  </si>
  <si>
    <t>Gerente de Estudios</t>
  </si>
  <si>
    <t>Superintendente Interino</t>
  </si>
  <si>
    <t>Horizon Energy, LLC</t>
  </si>
  <si>
    <t>Humacao Solar Project, LLC</t>
  </si>
  <si>
    <t>gen mes (kWh)/(capma x hora)</t>
  </si>
  <si>
    <t>Mary C. Zapata Acosta, Jefa Interina</t>
  </si>
  <si>
    <t>Fracciones CERS  Mes Corriente</t>
  </si>
  <si>
    <t>Fracciones CERs  Sobrante Mes Pasado</t>
  </si>
  <si>
    <t>CERs Acumulados para usarse en este mes si mayor de 1</t>
  </si>
  <si>
    <t>Acumulado para próximo mes</t>
  </si>
  <si>
    <t>Linda Torres Galarza, Ingeniero Supervisor</t>
  </si>
  <si>
    <t xml:space="preserve">Recomendado: </t>
  </si>
  <si>
    <t>Abner Anazagasty Medina, Superintendente</t>
  </si>
  <si>
    <t xml:space="preserve">Efran Paredes Maisonet, Jefe </t>
  </si>
  <si>
    <t>Landfill Gas Technologies of Fajardo, LLC (Toa Baja)</t>
  </si>
  <si>
    <t>Energy Energy Payment (EP) in US$</t>
  </si>
  <si>
    <t>Depto.Proyectos de Energía Renovable</t>
  </si>
  <si>
    <t>Renewable Energy Certificates (RECs or Green Credits) Invoice Verification</t>
  </si>
  <si>
    <t>*</t>
  </si>
  <si>
    <t>**Fee per REC transferred</t>
  </si>
  <si>
    <t xml:space="preserve">Mary C. Zapata Acosta, Jefa </t>
  </si>
  <si>
    <t>* LFGT shall convey to PREPA the Green Credits generated by the Facility at no additional cost to PREPA.</t>
  </si>
  <si>
    <t>** The transfer of the Green Credits is at the expense of PREPA.</t>
  </si>
  <si>
    <t xml:space="preserve">Gerente Departamento </t>
  </si>
  <si>
    <t>Proyectos de Energía Renovable</t>
  </si>
  <si>
    <t>Pattern Santa Isabel, LLC.</t>
  </si>
  <si>
    <t>Oriana Energy, LLC</t>
  </si>
  <si>
    <t>Miguel Irizarry Silvestrini</t>
  </si>
  <si>
    <t xml:space="preserve">Departamento Proyectos de Energía </t>
  </si>
  <si>
    <t>Renovable</t>
  </si>
  <si>
    <t>Recomendado:</t>
  </si>
  <si>
    <t>Abner Anazagasty Medina</t>
  </si>
  <si>
    <t>Superintendente</t>
  </si>
  <si>
    <t xml:space="preserve">Jefe de División </t>
  </si>
  <si>
    <t>Planificación y Estudios</t>
  </si>
  <si>
    <t>Miguel Irizarry Silvestrini, Gerente de Estudios</t>
  </si>
  <si>
    <t xml:space="preserve">Departamento Proyectos de Energía Renovable </t>
  </si>
  <si>
    <t>San Fermín Solar Farm, LLC</t>
  </si>
  <si>
    <t>Gerente de Estudios Interino</t>
  </si>
  <si>
    <t>Seller received meter readings for Billing Period 2</t>
  </si>
  <si>
    <t>Seller shall provide written invoice</t>
  </si>
  <si>
    <t>Planning submit verification to Finance</t>
  </si>
  <si>
    <t xml:space="preserve">PREPA shall pay </t>
  </si>
  <si>
    <t>Total Payment in US$*:</t>
  </si>
  <si>
    <t>*Payment of Transfer Fees to the North American Renewables Registry</t>
  </si>
  <si>
    <t>Efran Paredes Maisontet</t>
  </si>
  <si>
    <t xml:space="preserve">Director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</si>
</sst>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#,##0.000"/>
    <numFmt numFmtId="167" formatCode="&quot;$&quot;#,##0.000_);[Red]\(&quot;$&quot;#,##0.000\)"/>
    <numFmt numFmtId="168" formatCode="0.0%"/>
    <numFmt numFmtId="169" formatCode="[$-409]mmmm\-yy;@"/>
    <numFmt numFmtId="170" formatCode="_(* #,##0.000_);_(* \(#,##0.000\);_(* &quot;-&quot;??_);_(@_)"/>
    <numFmt numFmtId="171" formatCode="&quot;$&quot;#,##0.0000000"/>
    <numFmt numFmtId="172" formatCode="&quot;$&quot;#,##0.00"/>
    <numFmt numFmtId="173" formatCode="d\-mmm\-yyyy"/>
    <numFmt numFmtId="174" formatCode="&quot;$&quot;#,##0.00;[Red]&quot;$&quot;#,##0.00"/>
    <numFmt numFmtId="175" formatCode="0.000000%"/>
    <numFmt numFmtId="176" formatCode="_(* #,##0.0_);_(* \(#,##0.0\);_(* &quot;-&quot;??_);_(@_)"/>
    <numFmt numFmtId="177" formatCode="&quot;$&quot;#,##0.000"/>
    <numFmt numFmtId="178" formatCode="&quot;$&quot;#,##0.0000"/>
    <numFmt numFmtId="179" formatCode="&quot;$&quot;#,##0.000000"/>
    <numFmt numFmtId="180" formatCode="#,##0.0000"/>
    <numFmt numFmtId="181" formatCode="[$-409]d\-mmm\-yy;@"/>
    <numFmt numFmtId="182" formatCode="[$-409]d\-mmm\-yyyy;@"/>
    <numFmt numFmtId="183" formatCode="#,##0.0000000"/>
    <numFmt numFmtId="184" formatCode="0.0000000"/>
    <numFmt numFmtId="185" formatCode="#,##0.000000"/>
    <numFmt numFmtId="186" formatCode="&quot;$&quot;#,##0.00000"/>
    <numFmt numFmtId="187" formatCode="0.00000"/>
    <numFmt numFmtId="188" formatCode="#,##0.00000"/>
    <numFmt numFmtId="189" formatCode="[$-409]mmmm\ d\,\ yyyy;@"/>
    <numFmt numFmtId="190" formatCode="_-&quot;$&quot;* #,##0.00_-;\-&quot;$&quot;* #,##0.00_-;_-&quot;$&quot;* &quot;-&quot;??_-;_-@_-"/>
    <numFmt numFmtId="191" formatCode="_-* #,##0.00_-;\-* #,##0.00_-;_-* &quot;-&quot;??_-;_-@_-"/>
    <numFmt numFmtId="192" formatCode="_([$$-409]* #,##0.00_);_([$$-409]* \(#,##0.00\);_([$$-409]* &quot;-&quot;??_);_(@_)"/>
    <numFmt numFmtId="193" formatCode="mmm\ yyyy"/>
    <numFmt numFmtId="194" formatCode="\ #,##0;\(#,##0\);\-"/>
    <numFmt numFmtId="195" formatCode="_(&quot;$&quot;* #,##0_);_(&quot;$&quot;* \(#,##0\);_(&quot;$&quot;* &quot;-&quot;??_);_(@_)"/>
  </numFmts>
  <fonts count="90">
    <font>
      <sz val="10"/>
      <color theme="1" tint="0.14990691854609822"/>
      <name val="Sylfaen"/>
      <family val="1"/>
      <scheme val="minor"/>
    </font>
    <font>
      <sz val="11"/>
      <color theme="1"/>
      <name val="Calibri"/>
      <family val="2"/>
    </font>
    <font>
      <sz val="12"/>
      <color theme="1"/>
      <name val="Arial"/>
      <family val="2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36"/>
      <color theme="4" tint="-0.24994659260841701"/>
      <name val="Sylfaen"/>
      <family val="2"/>
      <scheme val="major"/>
    </font>
    <font>
      <sz val="16"/>
      <color theme="3"/>
      <name val="Sylfaen"/>
      <family val="2"/>
      <scheme val="major"/>
    </font>
    <font>
      <b/>
      <sz val="11"/>
      <color theme="3"/>
      <name val="Sylfaen"/>
      <family val="2"/>
      <scheme val="major"/>
    </font>
    <font>
      <sz val="10"/>
      <color theme="1" tint="0.14990691854609822"/>
      <name val="Sylfaen"/>
      <family val="1"/>
      <scheme val="minor"/>
    </font>
    <font>
      <sz val="10"/>
      <name val="Arial"/>
      <family val="2"/>
    </font>
    <font>
      <sz val="12"/>
      <name val="Arial"/>
      <family val="2"/>
    </font>
    <font>
      <sz val="11"/>
      <color rgb="FF000000"/>
      <name val="Sylfaen"/>
      <family val="2"/>
      <scheme val="minor"/>
    </font>
    <font>
      <b/>
      <sz val="14"/>
      <name val="Calibri"/>
      <family val="2"/>
    </font>
    <font>
      <b/>
      <sz val="12"/>
      <name val="Calibri"/>
      <family val="2"/>
    </font>
    <font>
      <sz val="10"/>
      <color theme="1" tint="0.14990691854609822"/>
      <name val="Calibri"/>
      <family val="2"/>
    </font>
    <font>
      <sz val="11"/>
      <color theme="1"/>
      <name val="Calibri"/>
      <family val="2"/>
    </font>
    <font>
      <b/>
      <sz val="16"/>
      <color rgb="FF000000"/>
      <name val="Calibri"/>
      <family val="2"/>
    </font>
    <font>
      <sz val="9"/>
      <color theme="1" tint="0.14990691854609822"/>
      <name val="Calibri"/>
      <family val="2"/>
    </font>
    <font>
      <b/>
      <u/>
      <sz val="12"/>
      <color theme="1" tint="0.14990691854609822"/>
      <name val="Calibri"/>
      <family val="2"/>
    </font>
    <font>
      <b/>
      <sz val="11"/>
      <color theme="1" tint="0.14990691854609822"/>
      <name val="Calibri"/>
      <family val="2"/>
    </font>
    <font>
      <b/>
      <sz val="11"/>
      <color theme="1"/>
      <name val="Calibri"/>
      <family val="2"/>
    </font>
    <font>
      <sz val="10"/>
      <name val="Calibri"/>
      <family val="2"/>
    </font>
    <font>
      <b/>
      <sz val="10"/>
      <color theme="1" tint="0.14990691854609822"/>
      <name val="Calibri"/>
      <family val="2"/>
    </font>
    <font>
      <sz val="11"/>
      <color theme="1" tint="0.14990691854609822"/>
      <name val="Calibri"/>
      <family val="2"/>
    </font>
    <font>
      <b/>
      <sz val="9"/>
      <color theme="1" tint="0.1499069185460982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vertAlign val="superscript"/>
      <sz val="11"/>
      <name val="Calibri"/>
      <family val="2"/>
    </font>
    <font>
      <u val="singleAccounting"/>
      <sz val="10"/>
      <name val="Calibri"/>
      <family val="2"/>
    </font>
    <font>
      <b/>
      <sz val="11"/>
      <color rgb="FFFF0000"/>
      <name val="Calibri"/>
      <family val="2"/>
    </font>
    <font>
      <sz val="12"/>
      <color theme="1"/>
      <name val="Arial"/>
      <family val="2"/>
    </font>
    <font>
      <b/>
      <i/>
      <sz val="14"/>
      <name val="Calibri"/>
      <family val="2"/>
    </font>
    <font>
      <b/>
      <i/>
      <sz val="11"/>
      <name val="Calibri"/>
      <family val="2"/>
    </font>
    <font>
      <vertAlign val="superscript"/>
      <sz val="11"/>
      <name val="Calibri"/>
      <family val="2"/>
    </font>
    <font>
      <b/>
      <i/>
      <vertAlign val="superscript"/>
      <sz val="11"/>
      <name val="Calibri"/>
      <family val="2"/>
    </font>
    <font>
      <b/>
      <sz val="10"/>
      <name val="Arial"/>
      <family val="2"/>
    </font>
    <font>
      <sz val="11"/>
      <color theme="0"/>
      <name val="Sylfaen"/>
      <family val="2"/>
      <scheme val="minor"/>
    </font>
    <font>
      <sz val="12"/>
      <color theme="0"/>
      <name val="Sylfaen"/>
      <family val="2"/>
      <scheme val="minor"/>
    </font>
    <font>
      <sz val="12"/>
      <color theme="1"/>
      <name val="Sylfaen"/>
      <family val="2"/>
      <scheme val="minor"/>
    </font>
    <font>
      <b/>
      <sz val="16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rgb="FFFF0000"/>
      <name val="Arial"/>
      <family val="2"/>
    </font>
    <font>
      <sz val="12"/>
      <color indexed="10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sz val="12"/>
      <color theme="3" tint="-0.249977111117893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Sylfaen"/>
      <family val="2"/>
      <scheme val="minor"/>
    </font>
    <font>
      <b/>
      <sz val="13"/>
      <name val="Arial"/>
      <family val="2"/>
    </font>
    <font>
      <sz val="9"/>
      <color theme="1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name val="Arial"/>
      <family val="2"/>
    </font>
    <font>
      <b/>
      <sz val="11"/>
      <color theme="1"/>
      <name val="Sylfaen"/>
      <family val="2"/>
      <scheme val="minor"/>
    </font>
    <font>
      <u/>
      <sz val="11"/>
      <color theme="1" tint="0.14990691854609822"/>
      <name val="Calibri"/>
      <family val="2"/>
    </font>
    <font>
      <i/>
      <sz val="11"/>
      <color theme="1" tint="0.14990691854609822"/>
      <name val="Calibri"/>
      <family val="2"/>
    </font>
    <font>
      <u val="singleAccounting"/>
      <sz val="11"/>
      <color theme="1" tint="0.14990691854609822"/>
      <name val="Calibri"/>
      <family val="2"/>
    </font>
    <font>
      <b/>
      <sz val="22"/>
      <name val="Calibri"/>
      <family val="2"/>
    </font>
    <font>
      <b/>
      <u/>
      <sz val="16"/>
      <color theme="1" tint="0.14990691854609822"/>
      <name val="Calibri"/>
      <family val="2"/>
    </font>
    <font>
      <u val="singleAccounting"/>
      <sz val="9"/>
      <color theme="1" tint="0.14990691854609822"/>
      <name val="Calibri"/>
      <family val="2"/>
    </font>
    <font>
      <b/>
      <u/>
      <sz val="12"/>
      <color theme="0" tint="-4.9989318521683403E-2"/>
      <name val="Calibri"/>
      <family val="2"/>
    </font>
    <font>
      <u/>
      <sz val="11"/>
      <name val="Calibri"/>
      <family val="2"/>
    </font>
    <font>
      <sz val="11"/>
      <color rgb="FF0000FF"/>
      <name val="Calibri"/>
      <family val="2"/>
    </font>
    <font>
      <u val="singleAccounting"/>
      <sz val="11"/>
      <color rgb="FF0000FF"/>
      <name val="Calibri"/>
      <family val="2"/>
    </font>
    <font>
      <sz val="10"/>
      <color rgb="FF008000"/>
      <name val="Calibri"/>
      <family val="2"/>
    </font>
    <font>
      <u val="singleAccounting"/>
      <sz val="10"/>
      <color rgb="FF008000"/>
      <name val="Calibri"/>
      <family val="2"/>
    </font>
    <font>
      <b/>
      <sz val="22"/>
      <color theme="0"/>
      <name val="Calibri"/>
      <family val="2"/>
    </font>
    <font>
      <sz val="10"/>
      <color theme="1"/>
      <name val="Sylfaen"/>
      <family val="1"/>
      <scheme val="minor"/>
    </font>
    <font>
      <sz val="11"/>
      <name val="Aptos Narrow"/>
    </font>
    <font>
      <b/>
      <sz val="11"/>
      <name val="Aptos Narrow"/>
      <family val="2"/>
    </font>
    <font>
      <b/>
      <sz val="14"/>
      <name val="Aptos Narrow"/>
      <family val="2"/>
    </font>
    <font>
      <b/>
      <sz val="12"/>
      <color theme="0"/>
      <name val="Calibri"/>
      <family val="2"/>
    </font>
    <font>
      <b/>
      <u/>
      <sz val="10"/>
      <color theme="1" tint="0.14990691854609822"/>
      <name val="Calibri"/>
      <family val="2"/>
    </font>
    <font>
      <b/>
      <u/>
      <sz val="11"/>
      <color theme="1" tint="0.14990691854609822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rgb="FFF7F79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4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ck">
        <color theme="4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59">
    <xf numFmtId="0" fontId="0" fillId="0" borderId="0"/>
    <xf numFmtId="0" fontId="13" fillId="0" borderId="2" applyNumberFormat="0" applyFill="0" applyProtection="0">
      <alignment vertical="center"/>
    </xf>
    <xf numFmtId="0" fontId="14" fillId="0" borderId="0" applyNumberFormat="0" applyFill="0" applyProtection="0"/>
    <xf numFmtId="0" fontId="15" fillId="0" borderId="1" applyNumberFormat="0" applyFill="0" applyAlignment="0" applyProtection="0"/>
    <xf numFmtId="0" fontId="15" fillId="0" borderId="0" applyNumberFormat="0" applyFill="0" applyBorder="0" applyAlignment="0" applyProtection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8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2" fillId="0" borderId="0"/>
    <xf numFmtId="44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0" fontId="19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0" fillId="0" borderId="0"/>
    <xf numFmtId="0" fontId="38" fillId="0" borderId="0"/>
    <xf numFmtId="43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37" fontId="18" fillId="0" borderId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190" fontId="17" fillId="0" borderId="0" applyFont="0" applyFill="0" applyBorder="0" applyAlignment="0" applyProtection="0"/>
    <xf numFmtId="191" fontId="17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17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84" fillId="0" borderId="0"/>
  </cellStyleXfs>
  <cellXfs count="406">
    <xf numFmtId="0" fontId="0" fillId="0" borderId="0" xfId="0"/>
    <xf numFmtId="0" fontId="22" fillId="0" borderId="0" xfId="0" applyFont="1"/>
    <xf numFmtId="0" fontId="25" fillId="0" borderId="0" xfId="0" applyFont="1"/>
    <xf numFmtId="0" fontId="25" fillId="2" borderId="0" xfId="0" applyFont="1" applyFill="1"/>
    <xf numFmtId="0" fontId="31" fillId="0" borderId="0" xfId="0" applyFont="1"/>
    <xf numFmtId="0" fontId="31" fillId="5" borderId="0" xfId="0" applyFont="1" applyFill="1"/>
    <xf numFmtId="43" fontId="31" fillId="0" borderId="0" xfId="5" applyFont="1"/>
    <xf numFmtId="0" fontId="39" fillId="7" borderId="0" xfId="23" applyFont="1" applyFill="1" applyAlignment="1">
      <alignment horizontal="left"/>
    </xf>
    <xf numFmtId="0" fontId="23" fillId="7" borderId="0" xfId="23" applyFont="1" applyFill="1"/>
    <xf numFmtId="0" fontId="40" fillId="7" borderId="0" xfId="24" applyNumberFormat="1" applyFont="1" applyFill="1"/>
    <xf numFmtId="4" fontId="23" fillId="7" borderId="0" xfId="23" applyNumberFormat="1" applyFont="1" applyFill="1"/>
    <xf numFmtId="0" fontId="40" fillId="7" borderId="0" xfId="24" applyNumberFormat="1" applyFont="1" applyFill="1" applyAlignment="1">
      <alignment horizontal="right"/>
    </xf>
    <xf numFmtId="49" fontId="40" fillId="7" borderId="0" xfId="24" applyNumberFormat="1" applyFont="1" applyFill="1" applyAlignment="1">
      <alignment horizontal="right"/>
    </xf>
    <xf numFmtId="0" fontId="34" fillId="7" borderId="0" xfId="24" applyNumberFormat="1" applyFont="1" applyFill="1" applyAlignment="1">
      <alignment horizontal="right"/>
    </xf>
    <xf numFmtId="0" fontId="41" fillId="7" borderId="0" xfId="23" applyFont="1" applyFill="1"/>
    <xf numFmtId="0" fontId="33" fillId="7" borderId="0" xfId="23" applyFont="1" applyFill="1"/>
    <xf numFmtId="0" fontId="34" fillId="7" borderId="0" xfId="23" applyFont="1" applyFill="1" applyAlignment="1">
      <alignment horizontal="center"/>
    </xf>
    <xf numFmtId="164" fontId="31" fillId="7" borderId="0" xfId="24" applyNumberFormat="1" applyFont="1" applyFill="1"/>
    <xf numFmtId="0" fontId="37" fillId="7" borderId="0" xfId="23" applyFont="1" applyFill="1" applyAlignment="1">
      <alignment horizontal="center"/>
    </xf>
    <xf numFmtId="164" fontId="31" fillId="7" borderId="0" xfId="24" applyNumberFormat="1" applyFont="1" applyFill="1" applyAlignment="1">
      <alignment horizontal="right"/>
    </xf>
    <xf numFmtId="164" fontId="40" fillId="7" borderId="0" xfId="23" applyNumberFormat="1" applyFont="1" applyFill="1" applyAlignment="1">
      <alignment horizontal="center"/>
    </xf>
    <xf numFmtId="38" fontId="31" fillId="7" borderId="0" xfId="24" applyNumberFormat="1" applyFont="1" applyFill="1"/>
    <xf numFmtId="0" fontId="23" fillId="8" borderId="0" xfId="23" applyFont="1" applyFill="1"/>
    <xf numFmtId="165" fontId="31" fillId="7" borderId="0" xfId="24" applyNumberFormat="1" applyFont="1" applyFill="1"/>
    <xf numFmtId="38" fontId="28" fillId="7" borderId="0" xfId="24" applyNumberFormat="1" applyFont="1" applyFill="1"/>
    <xf numFmtId="4" fontId="28" fillId="7" borderId="9" xfId="24" applyNumberFormat="1" applyFont="1" applyFill="1" applyBorder="1" applyAlignment="1">
      <alignment horizontal="center" wrapText="1" shrinkToFit="1"/>
    </xf>
    <xf numFmtId="0" fontId="34" fillId="7" borderId="13" xfId="23" applyFont="1" applyFill="1" applyBorder="1" applyAlignment="1">
      <alignment horizontal="center"/>
    </xf>
    <xf numFmtId="0" fontId="33" fillId="7" borderId="12" xfId="23" applyFont="1" applyFill="1" applyBorder="1" applyAlignment="1">
      <alignment wrapText="1"/>
    </xf>
    <xf numFmtId="0" fontId="33" fillId="7" borderId="12" xfId="23" applyFont="1" applyFill="1" applyBorder="1"/>
    <xf numFmtId="0" fontId="33" fillId="7" borderId="14" xfId="23" applyFont="1" applyFill="1" applyBorder="1"/>
    <xf numFmtId="37" fontId="33" fillId="0" borderId="13" xfId="23" applyNumberFormat="1" applyFont="1" applyBorder="1" applyAlignment="1">
      <alignment horizontal="right"/>
    </xf>
    <xf numFmtId="44" fontId="34" fillId="7" borderId="18" xfId="6" applyFont="1" applyFill="1" applyBorder="1"/>
    <xf numFmtId="0" fontId="33" fillId="2" borderId="0" xfId="23" applyFont="1" applyFill="1"/>
    <xf numFmtId="0" fontId="7" fillId="0" borderId="0" xfId="35"/>
    <xf numFmtId="0" fontId="46" fillId="0" borderId="0" xfId="35" applyFont="1"/>
    <xf numFmtId="0" fontId="47" fillId="0" borderId="0" xfId="35" applyFont="1"/>
    <xf numFmtId="0" fontId="18" fillId="0" borderId="0" xfId="35" applyFont="1"/>
    <xf numFmtId="0" fontId="49" fillId="0" borderId="0" xfId="35" applyFont="1" applyAlignment="1">
      <alignment horizontal="center"/>
    </xf>
    <xf numFmtId="0" fontId="38" fillId="0" borderId="0" xfId="35" applyFont="1"/>
    <xf numFmtId="0" fontId="50" fillId="0" borderId="0" xfId="35" applyFont="1"/>
    <xf numFmtId="169" fontId="18" fillId="0" borderId="0" xfId="35" applyNumberFormat="1" applyFont="1" applyAlignment="1">
      <alignment horizontal="right"/>
    </xf>
    <xf numFmtId="14" fontId="51" fillId="0" borderId="0" xfId="35" applyNumberFormat="1" applyFont="1"/>
    <xf numFmtId="1" fontId="52" fillId="0" borderId="0" xfId="35" applyNumberFormat="1" applyFont="1"/>
    <xf numFmtId="1" fontId="18" fillId="0" borderId="0" xfId="35" applyNumberFormat="1" applyFont="1"/>
    <xf numFmtId="0" fontId="48" fillId="0" borderId="0" xfId="35" applyFont="1" applyAlignment="1">
      <alignment vertical="center"/>
    </xf>
    <xf numFmtId="172" fontId="50" fillId="0" borderId="0" xfId="35" applyNumberFormat="1" applyFont="1"/>
    <xf numFmtId="0" fontId="48" fillId="0" borderId="0" xfId="35" applyFont="1"/>
    <xf numFmtId="172" fontId="53" fillId="0" borderId="0" xfId="35" applyNumberFormat="1" applyFont="1"/>
    <xf numFmtId="0" fontId="48" fillId="0" borderId="0" xfId="35" applyFont="1" applyAlignment="1">
      <alignment horizontal="right"/>
    </xf>
    <xf numFmtId="0" fontId="18" fillId="0" borderId="0" xfId="35" applyFont="1" applyAlignment="1">
      <alignment horizontal="right"/>
    </xf>
    <xf numFmtId="0" fontId="54" fillId="0" borderId="0" xfId="35" applyFont="1"/>
    <xf numFmtId="172" fontId="54" fillId="0" borderId="0" xfId="35" applyNumberFormat="1" applyFont="1"/>
    <xf numFmtId="0" fontId="55" fillId="0" borderId="0" xfId="35" applyFont="1" applyAlignment="1">
      <alignment horizontal="right"/>
    </xf>
    <xf numFmtId="174" fontId="54" fillId="0" borderId="0" xfId="35" applyNumberFormat="1" applyFont="1"/>
    <xf numFmtId="172" fontId="56" fillId="0" borderId="0" xfId="35" applyNumberFormat="1" applyFont="1"/>
    <xf numFmtId="0" fontId="56" fillId="0" borderId="0" xfId="35" applyFont="1"/>
    <xf numFmtId="0" fontId="45" fillId="0" borderId="0" xfId="35" applyFont="1"/>
    <xf numFmtId="0" fontId="57" fillId="0" borderId="0" xfId="35" applyFont="1"/>
    <xf numFmtId="0" fontId="44" fillId="0" borderId="0" xfId="35" applyFont="1"/>
    <xf numFmtId="14" fontId="58" fillId="0" borderId="0" xfId="35" applyNumberFormat="1" applyFont="1"/>
    <xf numFmtId="14" fontId="7" fillId="0" borderId="0" xfId="35" applyNumberFormat="1"/>
    <xf numFmtId="172" fontId="46" fillId="0" borderId="0" xfId="35" applyNumberFormat="1" applyFont="1"/>
    <xf numFmtId="4" fontId="46" fillId="0" borderId="0" xfId="35" applyNumberFormat="1" applyFont="1"/>
    <xf numFmtId="0" fontId="55" fillId="0" borderId="0" xfId="35" applyFont="1"/>
    <xf numFmtId="0" fontId="17" fillId="0" borderId="0" xfId="35" applyFont="1"/>
    <xf numFmtId="168" fontId="60" fillId="0" borderId="0" xfId="35" applyNumberFormat="1" applyFont="1"/>
    <xf numFmtId="0" fontId="60" fillId="0" borderId="0" xfId="35" applyFont="1"/>
    <xf numFmtId="4" fontId="60" fillId="0" borderId="0" xfId="35" applyNumberFormat="1" applyFont="1"/>
    <xf numFmtId="172" fontId="7" fillId="0" borderId="0" xfId="35" applyNumberFormat="1"/>
    <xf numFmtId="4" fontId="7" fillId="0" borderId="0" xfId="35" applyNumberFormat="1"/>
    <xf numFmtId="172" fontId="60" fillId="0" borderId="0" xfId="35" applyNumberFormat="1" applyFont="1"/>
    <xf numFmtId="4" fontId="60" fillId="0" borderId="0" xfId="38" applyNumberFormat="1" applyFont="1" applyFill="1"/>
    <xf numFmtId="0" fontId="43" fillId="0" borderId="0" xfId="35" applyFont="1"/>
    <xf numFmtId="0" fontId="60" fillId="0" borderId="0" xfId="35" applyFont="1" applyAlignment="1">
      <alignment horizontal="right"/>
    </xf>
    <xf numFmtId="180" fontId="60" fillId="0" borderId="0" xfId="35" applyNumberFormat="1" applyFont="1"/>
    <xf numFmtId="172" fontId="61" fillId="0" borderId="0" xfId="35" applyNumberFormat="1" applyFont="1"/>
    <xf numFmtId="172" fontId="60" fillId="0" borderId="0" xfId="35" applyNumberFormat="1" applyFont="1" applyAlignment="1">
      <alignment horizontal="right"/>
    </xf>
    <xf numFmtId="0" fontId="17" fillId="0" borderId="0" xfId="35" applyFont="1" applyAlignment="1">
      <alignment horizontal="right"/>
    </xf>
    <xf numFmtId="178" fontId="60" fillId="0" borderId="0" xfId="35" applyNumberFormat="1" applyFont="1"/>
    <xf numFmtId="0" fontId="43" fillId="0" borderId="0" xfId="35" applyFont="1" applyAlignment="1">
      <alignment horizontal="right"/>
    </xf>
    <xf numFmtId="175" fontId="60" fillId="0" borderId="0" xfId="36" applyNumberFormat="1" applyFont="1" applyFill="1"/>
    <xf numFmtId="0" fontId="59" fillId="0" borderId="0" xfId="35" applyFont="1"/>
    <xf numFmtId="173" fontId="60" fillId="0" borderId="0" xfId="35" applyNumberFormat="1" applyFont="1"/>
    <xf numFmtId="174" fontId="60" fillId="0" borderId="0" xfId="35" applyNumberFormat="1" applyFont="1"/>
    <xf numFmtId="0" fontId="62" fillId="0" borderId="0" xfId="35" applyFont="1"/>
    <xf numFmtId="169" fontId="51" fillId="0" borderId="0" xfId="35" applyNumberFormat="1" applyFont="1" applyAlignment="1">
      <alignment horizontal="right"/>
    </xf>
    <xf numFmtId="1" fontId="52" fillId="0" borderId="0" xfId="35" applyNumberFormat="1" applyFont="1" applyAlignment="1">
      <alignment horizontal="right"/>
    </xf>
    <xf numFmtId="0" fontId="48" fillId="0" borderId="0" xfId="35" applyFont="1" applyAlignment="1">
      <alignment vertical="top"/>
    </xf>
    <xf numFmtId="0" fontId="50" fillId="0" borderId="0" xfId="35" applyFont="1" applyAlignment="1">
      <alignment vertical="top"/>
    </xf>
    <xf numFmtId="0" fontId="46" fillId="0" borderId="0" xfId="35" applyFont="1" applyAlignment="1">
      <alignment vertical="top"/>
    </xf>
    <xf numFmtId="0" fontId="65" fillId="0" borderId="0" xfId="35" applyFont="1"/>
    <xf numFmtId="14" fontId="60" fillId="0" borderId="0" xfId="35" applyNumberFormat="1" applyFont="1"/>
    <xf numFmtId="0" fontId="66" fillId="0" borderId="0" xfId="35" applyFont="1"/>
    <xf numFmtId="172" fontId="66" fillId="0" borderId="0" xfId="35" applyNumberFormat="1" applyFont="1"/>
    <xf numFmtId="4" fontId="66" fillId="0" borderId="0" xfId="35" applyNumberFormat="1" applyFont="1"/>
    <xf numFmtId="183" fontId="66" fillId="0" borderId="0" xfId="35" applyNumberFormat="1" applyFont="1"/>
    <xf numFmtId="184" fontId="66" fillId="0" borderId="0" xfId="35" applyNumberFormat="1" applyFont="1"/>
    <xf numFmtId="185" fontId="46" fillId="0" borderId="0" xfId="35" applyNumberFormat="1" applyFont="1"/>
    <xf numFmtId="172" fontId="18" fillId="0" borderId="0" xfId="35" applyNumberFormat="1" applyFont="1"/>
    <xf numFmtId="1" fontId="51" fillId="0" borderId="0" xfId="35" applyNumberFormat="1" applyFont="1"/>
    <xf numFmtId="170" fontId="51" fillId="0" borderId="0" xfId="35" applyNumberFormat="1" applyFont="1"/>
    <xf numFmtId="3" fontId="51" fillId="0" borderId="0" xfId="35" applyNumberFormat="1" applyFont="1"/>
    <xf numFmtId="182" fontId="17" fillId="0" borderId="0" xfId="35" applyNumberFormat="1" applyFont="1"/>
    <xf numFmtId="1" fontId="18" fillId="0" borderId="0" xfId="35" applyNumberFormat="1" applyFont="1" applyAlignment="1">
      <alignment horizontal="right"/>
    </xf>
    <xf numFmtId="166" fontId="60" fillId="0" borderId="0" xfId="35" applyNumberFormat="1" applyFont="1"/>
    <xf numFmtId="0" fontId="64" fillId="0" borderId="0" xfId="35" applyFont="1"/>
    <xf numFmtId="1" fontId="51" fillId="0" borderId="0" xfId="35" applyNumberFormat="1" applyFont="1" applyAlignment="1">
      <alignment horizontal="right"/>
    </xf>
    <xf numFmtId="4" fontId="67" fillId="0" borderId="0" xfId="35" applyNumberFormat="1" applyFont="1"/>
    <xf numFmtId="14" fontId="46" fillId="0" borderId="0" xfId="35" applyNumberFormat="1" applyFont="1"/>
    <xf numFmtId="0" fontId="59" fillId="0" borderId="0" xfId="35" applyFont="1" applyAlignment="1">
      <alignment horizontal="right"/>
    </xf>
    <xf numFmtId="188" fontId="46" fillId="0" borderId="0" xfId="35" applyNumberFormat="1" applyFont="1"/>
    <xf numFmtId="0" fontId="6" fillId="0" borderId="0" xfId="39"/>
    <xf numFmtId="0" fontId="46" fillId="0" borderId="0" xfId="39" applyFont="1"/>
    <xf numFmtId="4" fontId="6" fillId="0" borderId="0" xfId="39" applyNumberFormat="1"/>
    <xf numFmtId="0" fontId="55" fillId="0" borderId="0" xfId="39" applyFont="1"/>
    <xf numFmtId="0" fontId="63" fillId="0" borderId="0" xfId="39" applyFont="1"/>
    <xf numFmtId="0" fontId="48" fillId="0" borderId="0" xfId="39" applyFont="1" applyAlignment="1">
      <alignment horizontal="center"/>
    </xf>
    <xf numFmtId="189" fontId="59" fillId="0" borderId="0" xfId="39" applyNumberFormat="1" applyFont="1"/>
    <xf numFmtId="0" fontId="68" fillId="0" borderId="0" xfId="39" applyFont="1"/>
    <xf numFmtId="0" fontId="49" fillId="0" borderId="0" xfId="39" applyFont="1" applyAlignment="1">
      <alignment horizontal="center"/>
    </xf>
    <xf numFmtId="0" fontId="50" fillId="0" borderId="0" xfId="39" applyFont="1"/>
    <xf numFmtId="0" fontId="18" fillId="0" borderId="0" xfId="39" applyFont="1"/>
    <xf numFmtId="169" fontId="18" fillId="0" borderId="0" xfId="39" applyNumberFormat="1" applyFont="1" applyAlignment="1">
      <alignment horizontal="right"/>
    </xf>
    <xf numFmtId="14" fontId="51" fillId="0" borderId="0" xfId="39" applyNumberFormat="1" applyFont="1"/>
    <xf numFmtId="1" fontId="52" fillId="0" borderId="0" xfId="39" applyNumberFormat="1" applyFont="1" applyAlignment="1">
      <alignment horizontal="right" vertical="center"/>
    </xf>
    <xf numFmtId="1" fontId="18" fillId="0" borderId="0" xfId="39" applyNumberFormat="1" applyFont="1"/>
    <xf numFmtId="0" fontId="48" fillId="0" borderId="0" xfId="39" applyFont="1" applyAlignment="1">
      <alignment vertical="top"/>
    </xf>
    <xf numFmtId="172" fontId="6" fillId="0" borderId="0" xfId="39" applyNumberFormat="1"/>
    <xf numFmtId="172" fontId="50" fillId="0" borderId="0" xfId="39" applyNumberFormat="1" applyFont="1"/>
    <xf numFmtId="172" fontId="53" fillId="0" borderId="0" xfId="39" applyNumberFormat="1" applyFont="1"/>
    <xf numFmtId="0" fontId="48" fillId="0" borderId="0" xfId="39" applyFont="1" applyAlignment="1">
      <alignment horizontal="right"/>
    </xf>
    <xf numFmtId="0" fontId="18" fillId="0" borderId="0" xfId="39" applyFont="1" applyAlignment="1">
      <alignment horizontal="right"/>
    </xf>
    <xf numFmtId="172" fontId="56" fillId="0" borderId="0" xfId="39" applyNumberFormat="1" applyFont="1"/>
    <xf numFmtId="0" fontId="56" fillId="0" borderId="0" xfId="39" applyFont="1"/>
    <xf numFmtId="0" fontId="45" fillId="0" borderId="0" xfId="39" applyFont="1"/>
    <xf numFmtId="0" fontId="48" fillId="0" borderId="0" xfId="39" applyFont="1"/>
    <xf numFmtId="14" fontId="46" fillId="0" borderId="0" xfId="39" applyNumberFormat="1" applyFont="1"/>
    <xf numFmtId="0" fontId="59" fillId="0" borderId="0" xfId="39" applyFont="1" applyAlignment="1">
      <alignment horizontal="center"/>
    </xf>
    <xf numFmtId="0" fontId="68" fillId="0" borderId="0" xfId="39" applyFont="1" applyAlignment="1">
      <alignment horizontal="center"/>
    </xf>
    <xf numFmtId="0" fontId="43" fillId="0" borderId="0" xfId="39" applyFont="1" applyAlignment="1">
      <alignment horizontal="center"/>
    </xf>
    <xf numFmtId="0" fontId="60" fillId="0" borderId="0" xfId="39" applyFont="1"/>
    <xf numFmtId="172" fontId="60" fillId="0" borderId="0" xfId="39" applyNumberFormat="1" applyFont="1"/>
    <xf numFmtId="175" fontId="60" fillId="0" borderId="0" xfId="40" applyNumberFormat="1" applyFont="1" applyFill="1"/>
    <xf numFmtId="0" fontId="57" fillId="0" borderId="0" xfId="39" applyFont="1"/>
    <xf numFmtId="14" fontId="58" fillId="0" borderId="0" xfId="39" applyNumberFormat="1" applyFont="1"/>
    <xf numFmtId="14" fontId="6" fillId="0" borderId="0" xfId="39" applyNumberFormat="1"/>
    <xf numFmtId="0" fontId="40" fillId="7" borderId="21" xfId="23" applyFont="1" applyFill="1" applyBorder="1"/>
    <xf numFmtId="164" fontId="28" fillId="7" borderId="21" xfId="24" applyNumberFormat="1" applyFont="1" applyFill="1" applyBorder="1" applyAlignment="1">
      <alignment horizontal="center" wrapText="1"/>
    </xf>
    <xf numFmtId="164" fontId="28" fillId="7" borderId="21" xfId="24" applyNumberFormat="1" applyFont="1" applyFill="1" applyBorder="1" applyAlignment="1">
      <alignment horizontal="center" wrapText="1" shrinkToFit="1"/>
    </xf>
    <xf numFmtId="4" fontId="28" fillId="7" borderId="21" xfId="24" applyNumberFormat="1" applyFont="1" applyFill="1" applyBorder="1" applyAlignment="1">
      <alignment horizontal="center" wrapText="1" shrinkToFit="1"/>
    </xf>
    <xf numFmtId="0" fontId="34" fillId="7" borderId="22" xfId="24" applyNumberFormat="1" applyFont="1" applyFill="1" applyBorder="1" applyAlignment="1">
      <alignment horizontal="right"/>
    </xf>
    <xf numFmtId="164" fontId="28" fillId="7" borderId="22" xfId="24" applyNumberFormat="1" applyFont="1" applyFill="1" applyBorder="1"/>
    <xf numFmtId="44" fontId="28" fillId="7" borderId="22" xfId="6" applyFont="1" applyFill="1" applyBorder="1"/>
    <xf numFmtId="38" fontId="28" fillId="7" borderId="22" xfId="24" applyNumberFormat="1" applyFont="1" applyFill="1" applyBorder="1"/>
    <xf numFmtId="0" fontId="40" fillId="7" borderId="19" xfId="24" applyNumberFormat="1" applyFont="1" applyFill="1" applyBorder="1"/>
    <xf numFmtId="164" fontId="31" fillId="7" borderId="19" xfId="24" applyNumberFormat="1" applyFont="1" applyFill="1" applyBorder="1"/>
    <xf numFmtId="38" fontId="31" fillId="7" borderId="19" xfId="24" applyNumberFormat="1" applyFont="1" applyFill="1" applyBorder="1"/>
    <xf numFmtId="0" fontId="40" fillId="7" borderId="20" xfId="24" applyNumberFormat="1" applyFont="1" applyFill="1" applyBorder="1"/>
    <xf numFmtId="0" fontId="34" fillId="7" borderId="21" xfId="24" applyNumberFormat="1" applyFont="1" applyFill="1" applyBorder="1" applyAlignment="1">
      <alignment horizontal="right"/>
    </xf>
    <xf numFmtId="3" fontId="28" fillId="7" borderId="21" xfId="24" applyNumberFormat="1" applyFont="1" applyFill="1" applyBorder="1"/>
    <xf numFmtId="44" fontId="28" fillId="7" borderId="21" xfId="6" applyFont="1" applyFill="1" applyBorder="1"/>
    <xf numFmtId="44" fontId="33" fillId="7" borderId="0" xfId="23" applyNumberFormat="1" applyFont="1" applyFill="1"/>
    <xf numFmtId="44" fontId="33" fillId="0" borderId="13" xfId="6" applyFont="1" applyFill="1" applyBorder="1"/>
    <xf numFmtId="43" fontId="33" fillId="0" borderId="13" xfId="5" applyFont="1" applyFill="1" applyBorder="1"/>
    <xf numFmtId="43" fontId="33" fillId="0" borderId="13" xfId="5" applyFont="1" applyFill="1" applyBorder="1" applyAlignment="1" applyProtection="1">
      <alignment horizontal="right"/>
    </xf>
    <xf numFmtId="44" fontId="34" fillId="0" borderId="18" xfId="6" applyFont="1" applyFill="1" applyBorder="1"/>
    <xf numFmtId="0" fontId="34" fillId="7" borderId="17" xfId="23" applyFont="1" applyFill="1" applyBorder="1" applyAlignment="1">
      <alignment horizontal="left"/>
    </xf>
    <xf numFmtId="0" fontId="21" fillId="3" borderId="12" xfId="23" applyFont="1" applyFill="1" applyBorder="1" applyAlignment="1">
      <alignment horizontal="left"/>
    </xf>
    <xf numFmtId="0" fontId="34" fillId="7" borderId="16" xfId="23" applyFont="1" applyFill="1" applyBorder="1" applyAlignment="1">
      <alignment horizontal="left"/>
    </xf>
    <xf numFmtId="43" fontId="33" fillId="7" borderId="0" xfId="23" applyNumberFormat="1" applyFont="1" applyFill="1"/>
    <xf numFmtId="0" fontId="21" fillId="3" borderId="23" xfId="23" applyFont="1" applyFill="1" applyBorder="1" applyAlignment="1">
      <alignment horizontal="left"/>
    </xf>
    <xf numFmtId="0" fontId="33" fillId="7" borderId="6" xfId="23" applyFont="1" applyFill="1" applyBorder="1" applyAlignment="1">
      <alignment wrapText="1"/>
    </xf>
    <xf numFmtId="44" fontId="33" fillId="0" borderId="7" xfId="6" applyFont="1" applyFill="1" applyBorder="1"/>
    <xf numFmtId="0" fontId="34" fillId="7" borderId="25" xfId="23" applyFont="1" applyFill="1" applyBorder="1" applyAlignment="1">
      <alignment horizontal="left"/>
    </xf>
    <xf numFmtId="44" fontId="34" fillId="7" borderId="26" xfId="6" applyFont="1" applyFill="1" applyBorder="1" applyAlignment="1">
      <alignment horizontal="right"/>
    </xf>
    <xf numFmtId="0" fontId="34" fillId="7" borderId="27" xfId="23" applyFont="1" applyFill="1" applyBorder="1"/>
    <xf numFmtId="0" fontId="69" fillId="6" borderId="3" xfId="0" applyFont="1" applyFill="1" applyBorder="1"/>
    <xf numFmtId="0" fontId="31" fillId="6" borderId="4" xfId="0" applyFont="1" applyFill="1" applyBorder="1"/>
    <xf numFmtId="0" fontId="31" fillId="6" borderId="5" xfId="0" applyFont="1" applyFill="1" applyBorder="1"/>
    <xf numFmtId="17" fontId="71" fillId="6" borderId="6" xfId="0" applyNumberFormat="1" applyFont="1" applyFill="1" applyBorder="1"/>
    <xf numFmtId="0" fontId="70" fillId="6" borderId="0" xfId="0" applyFont="1" applyFill="1" applyAlignment="1">
      <alignment horizontal="center"/>
    </xf>
    <xf numFmtId="0" fontId="70" fillId="6" borderId="7" xfId="0" applyFont="1" applyFill="1" applyBorder="1" applyAlignment="1">
      <alignment horizontal="center"/>
    </xf>
    <xf numFmtId="17" fontId="31" fillId="6" borderId="6" xfId="0" applyNumberFormat="1" applyFont="1" applyFill="1" applyBorder="1"/>
    <xf numFmtId="44" fontId="31" fillId="6" borderId="0" xfId="0" applyNumberFormat="1" applyFont="1" applyFill="1"/>
    <xf numFmtId="44" fontId="31" fillId="6" borderId="7" xfId="0" applyNumberFormat="1" applyFont="1" applyFill="1" applyBorder="1"/>
    <xf numFmtId="43" fontId="31" fillId="6" borderId="0" xfId="5" applyFont="1" applyFill="1" applyBorder="1"/>
    <xf numFmtId="43" fontId="72" fillId="6" borderId="0" xfId="5" applyFont="1" applyFill="1" applyBorder="1"/>
    <xf numFmtId="0" fontId="31" fillId="6" borderId="6" xfId="0" applyFont="1" applyFill="1" applyBorder="1" applyAlignment="1">
      <alignment horizontal="right"/>
    </xf>
    <xf numFmtId="164" fontId="31" fillId="6" borderId="0" xfId="0" applyNumberFormat="1" applyFont="1" applyFill="1"/>
    <xf numFmtId="0" fontId="31" fillId="6" borderId="6" xfId="0" applyFont="1" applyFill="1" applyBorder="1"/>
    <xf numFmtId="0" fontId="31" fillId="6" borderId="0" xfId="0" applyFont="1" applyFill="1"/>
    <xf numFmtId="0" fontId="31" fillId="6" borderId="7" xfId="0" applyFont="1" applyFill="1" applyBorder="1"/>
    <xf numFmtId="0" fontId="31" fillId="6" borderId="8" xfId="0" applyFont="1" applyFill="1" applyBorder="1"/>
    <xf numFmtId="0" fontId="31" fillId="6" borderId="9" xfId="0" applyFont="1" applyFill="1" applyBorder="1"/>
    <xf numFmtId="43" fontId="31" fillId="6" borderId="9" xfId="5" applyFont="1" applyFill="1" applyBorder="1"/>
    <xf numFmtId="0" fontId="31" fillId="6" borderId="10" xfId="0" applyFont="1" applyFill="1" applyBorder="1"/>
    <xf numFmtId="44" fontId="25" fillId="7" borderId="7" xfId="6" applyFont="1" applyFill="1" applyBorder="1"/>
    <xf numFmtId="43" fontId="25" fillId="7" borderId="7" xfId="5" applyFont="1" applyFill="1" applyBorder="1"/>
    <xf numFmtId="43" fontId="75" fillId="7" borderId="7" xfId="5" applyFont="1" applyFill="1" applyBorder="1"/>
    <xf numFmtId="0" fontId="32" fillId="0" borderId="8" xfId="0" applyFont="1" applyBorder="1" applyAlignment="1">
      <alignment horizontal="center"/>
    </xf>
    <xf numFmtId="44" fontId="32" fillId="7" borderId="9" xfId="6" applyFont="1" applyFill="1" applyBorder="1"/>
    <xf numFmtId="17" fontId="30" fillId="7" borderId="4" xfId="0" applyNumberFormat="1" applyFont="1" applyFill="1" applyBorder="1" applyAlignment="1">
      <alignment horizontal="center"/>
    </xf>
    <xf numFmtId="0" fontId="27" fillId="7" borderId="5" xfId="0" applyFont="1" applyFill="1" applyBorder="1" applyAlignment="1">
      <alignment horizontal="center"/>
    </xf>
    <xf numFmtId="0" fontId="31" fillId="7" borderId="6" xfId="0" applyFont="1" applyFill="1" applyBorder="1"/>
    <xf numFmtId="44" fontId="29" fillId="7" borderId="7" xfId="6" applyFont="1" applyFill="1" applyBorder="1"/>
    <xf numFmtId="0" fontId="31" fillId="7" borderId="6" xfId="0" applyFont="1" applyFill="1" applyBorder="1" applyAlignment="1">
      <alignment horizontal="left"/>
    </xf>
    <xf numFmtId="43" fontId="36" fillId="7" borderId="7" xfId="5" applyFont="1" applyFill="1" applyBorder="1"/>
    <xf numFmtId="0" fontId="31" fillId="7" borderId="0" xfId="0" applyFont="1" applyFill="1"/>
    <xf numFmtId="0" fontId="25" fillId="7" borderId="3" xfId="0" applyFont="1" applyFill="1" applyBorder="1"/>
    <xf numFmtId="0" fontId="30" fillId="7" borderId="6" xfId="0" applyFont="1" applyFill="1" applyBorder="1" applyAlignment="1">
      <alignment horizontal="center"/>
    </xf>
    <xf numFmtId="49" fontId="25" fillId="0" borderId="0" xfId="0" applyNumberFormat="1" applyFont="1"/>
    <xf numFmtId="0" fontId="26" fillId="0" borderId="0" xfId="0" applyFont="1"/>
    <xf numFmtId="17" fontId="77" fillId="0" borderId="24" xfId="23" applyNumberFormat="1" applyFont="1" applyBorder="1" applyAlignment="1">
      <alignment horizontal="center"/>
    </xf>
    <xf numFmtId="164" fontId="78" fillId="6" borderId="0" xfId="5" applyNumberFormat="1" applyFont="1" applyFill="1" applyBorder="1"/>
    <xf numFmtId="164" fontId="79" fillId="6" borderId="0" xfId="5" applyNumberFormat="1" applyFont="1" applyFill="1" applyBorder="1"/>
    <xf numFmtId="44" fontId="80" fillId="7" borderId="0" xfId="6" applyFont="1" applyFill="1" applyBorder="1"/>
    <xf numFmtId="43" fontId="80" fillId="7" borderId="0" xfId="5" applyFont="1" applyFill="1" applyBorder="1"/>
    <xf numFmtId="43" fontId="81" fillId="7" borderId="0" xfId="5" applyFont="1" applyFill="1" applyBorder="1"/>
    <xf numFmtId="43" fontId="29" fillId="0" borderId="7" xfId="5" applyFont="1" applyFill="1" applyBorder="1"/>
    <xf numFmtId="0" fontId="2" fillId="0" borderId="0" xfId="35" applyFont="1"/>
    <xf numFmtId="168" fontId="2" fillId="0" borderId="0" xfId="35" applyNumberFormat="1" applyFont="1"/>
    <xf numFmtId="4" fontId="2" fillId="0" borderId="0" xfId="35" applyNumberFormat="1" applyFont="1"/>
    <xf numFmtId="0" fontId="2" fillId="0" borderId="0" xfId="35" applyFont="1" applyAlignment="1">
      <alignment horizontal="right"/>
    </xf>
    <xf numFmtId="170" fontId="2" fillId="0" borderId="0" xfId="35" applyNumberFormat="1" applyFont="1"/>
    <xf numFmtId="171" fontId="2" fillId="0" borderId="0" xfId="35" applyNumberFormat="1" applyFont="1"/>
    <xf numFmtId="172" fontId="2" fillId="0" borderId="0" xfId="35" applyNumberFormat="1" applyFont="1"/>
    <xf numFmtId="170" fontId="2" fillId="0" borderId="0" xfId="35" applyNumberFormat="1" applyFont="1" applyAlignment="1">
      <alignment horizontal="right"/>
    </xf>
    <xf numFmtId="172" fontId="2" fillId="0" borderId="0" xfId="35" applyNumberFormat="1" applyFont="1" applyAlignment="1">
      <alignment horizontal="right"/>
    </xf>
    <xf numFmtId="166" fontId="2" fillId="0" borderId="0" xfId="35" applyNumberFormat="1" applyFont="1"/>
    <xf numFmtId="4" fontId="2" fillId="0" borderId="0" xfId="38" applyNumberFormat="1" applyFont="1" applyFill="1"/>
    <xf numFmtId="173" fontId="2" fillId="0" borderId="0" xfId="35" applyNumberFormat="1" applyFont="1"/>
    <xf numFmtId="175" fontId="2" fillId="0" borderId="0" xfId="36" applyNumberFormat="1" applyFont="1" applyFill="1"/>
    <xf numFmtId="176" fontId="2" fillId="0" borderId="0" xfId="35" applyNumberFormat="1" applyFont="1"/>
    <xf numFmtId="177" fontId="2" fillId="0" borderId="0" xfId="35" applyNumberFormat="1" applyFont="1"/>
    <xf numFmtId="3" fontId="2" fillId="0" borderId="0" xfId="35" applyNumberFormat="1" applyFont="1"/>
    <xf numFmtId="8" fontId="2" fillId="0" borderId="0" xfId="35" applyNumberFormat="1" applyFont="1"/>
    <xf numFmtId="178" fontId="2" fillId="0" borderId="0" xfId="35" applyNumberFormat="1" applyFont="1"/>
    <xf numFmtId="174" fontId="2" fillId="0" borderId="0" xfId="35" applyNumberFormat="1" applyFont="1"/>
    <xf numFmtId="179" fontId="2" fillId="0" borderId="0" xfId="35" applyNumberFormat="1" applyFont="1"/>
    <xf numFmtId="180" fontId="2" fillId="0" borderId="0" xfId="35" applyNumberFormat="1" applyFont="1"/>
    <xf numFmtId="4" fontId="2" fillId="0" borderId="0" xfId="35" applyNumberFormat="1" applyFont="1" applyAlignment="1">
      <alignment vertical="top"/>
    </xf>
    <xf numFmtId="0" fontId="2" fillId="0" borderId="0" xfId="35" applyFont="1" applyAlignment="1">
      <alignment vertical="top"/>
    </xf>
    <xf numFmtId="44" fontId="2" fillId="0" borderId="0" xfId="38" applyFont="1" applyFill="1"/>
    <xf numFmtId="3" fontId="2" fillId="0" borderId="0" xfId="35" applyNumberFormat="1" applyFont="1" applyAlignment="1">
      <alignment horizontal="center"/>
    </xf>
    <xf numFmtId="186" fontId="2" fillId="0" borderId="0" xfId="35" applyNumberFormat="1" applyFont="1"/>
    <xf numFmtId="187" fontId="2" fillId="0" borderId="0" xfId="35" applyNumberFormat="1" applyFont="1"/>
    <xf numFmtId="14" fontId="2" fillId="0" borderId="0" xfId="35" applyNumberFormat="1" applyFont="1"/>
    <xf numFmtId="0" fontId="2" fillId="0" borderId="0" xfId="39" applyFont="1"/>
    <xf numFmtId="168" fontId="2" fillId="0" borderId="0" xfId="39" applyNumberFormat="1" applyFont="1"/>
    <xf numFmtId="4" fontId="2" fillId="0" borderId="0" xfId="39" applyNumberFormat="1" applyFont="1"/>
    <xf numFmtId="0" fontId="2" fillId="0" borderId="0" xfId="39" applyFont="1" applyAlignment="1">
      <alignment horizontal="right"/>
    </xf>
    <xf numFmtId="170" fontId="2" fillId="0" borderId="0" xfId="39" applyNumberFormat="1" applyFont="1"/>
    <xf numFmtId="177" fontId="2" fillId="0" borderId="0" xfId="39" applyNumberFormat="1" applyFont="1"/>
    <xf numFmtId="172" fontId="2" fillId="0" borderId="0" xfId="39" applyNumberFormat="1" applyFont="1"/>
    <xf numFmtId="172" fontId="2" fillId="0" borderId="0" xfId="39" applyNumberFormat="1" applyFont="1" applyAlignment="1">
      <alignment horizontal="right"/>
    </xf>
    <xf numFmtId="173" fontId="2" fillId="0" borderId="0" xfId="39" applyNumberFormat="1" applyFont="1"/>
    <xf numFmtId="174" fontId="2" fillId="0" borderId="0" xfId="39" applyNumberFormat="1" applyFont="1"/>
    <xf numFmtId="175" fontId="2" fillId="0" borderId="0" xfId="40" applyNumberFormat="1" applyFont="1" applyFill="1"/>
    <xf numFmtId="0" fontId="2" fillId="0" borderId="0" xfId="39" applyFont="1" applyAlignment="1">
      <alignment horizontal="left"/>
    </xf>
    <xf numFmtId="3" fontId="2" fillId="0" borderId="0" xfId="39" applyNumberFormat="1" applyFont="1"/>
    <xf numFmtId="167" fontId="2" fillId="0" borderId="0" xfId="39" applyNumberFormat="1" applyFont="1"/>
    <xf numFmtId="8" fontId="2" fillId="0" borderId="0" xfId="39" applyNumberFormat="1" applyFont="1"/>
    <xf numFmtId="4" fontId="2" fillId="0" borderId="0" xfId="41" applyNumberFormat="1" applyFont="1" applyFill="1"/>
    <xf numFmtId="178" fontId="2" fillId="0" borderId="0" xfId="39" applyNumberFormat="1" applyFont="1"/>
    <xf numFmtId="8" fontId="78" fillId="0" borderId="13" xfId="6" applyNumberFormat="1" applyFont="1" applyFill="1" applyBorder="1" applyAlignment="1" applyProtection="1">
      <alignment horizontal="right"/>
    </xf>
    <xf numFmtId="44" fontId="78" fillId="0" borderId="13" xfId="6" applyFont="1" applyFill="1" applyBorder="1"/>
    <xf numFmtId="44" fontId="34" fillId="0" borderId="13" xfId="23" applyNumberFormat="1" applyFont="1" applyBorder="1" applyAlignment="1">
      <alignment horizontal="center"/>
    </xf>
    <xf numFmtId="0" fontId="34" fillId="0" borderId="13" xfId="23" applyFont="1" applyBorder="1" applyAlignment="1">
      <alignment horizontal="center"/>
    </xf>
    <xf numFmtId="8" fontId="78" fillId="0" borderId="13" xfId="6" applyNumberFormat="1" applyFont="1" applyFill="1" applyBorder="1"/>
    <xf numFmtId="43" fontId="78" fillId="0" borderId="13" xfId="5" applyFont="1" applyFill="1" applyBorder="1"/>
    <xf numFmtId="43" fontId="33" fillId="0" borderId="15" xfId="5" applyFont="1" applyFill="1" applyBorder="1" applyAlignment="1" applyProtection="1">
      <alignment horizontal="right"/>
    </xf>
    <xf numFmtId="43" fontId="78" fillId="0" borderId="13" xfId="5" applyFont="1" applyFill="1" applyBorder="1" applyAlignment="1" applyProtection="1">
      <alignment horizontal="right"/>
    </xf>
    <xf numFmtId="0" fontId="73" fillId="7" borderId="0" xfId="56" applyFont="1" applyFill="1" applyAlignment="1">
      <alignment vertical="center"/>
    </xf>
    <xf numFmtId="0" fontId="82" fillId="10" borderId="0" xfId="56" applyFont="1" applyFill="1" applyAlignment="1">
      <alignment vertical="center"/>
    </xf>
    <xf numFmtId="8" fontId="31" fillId="6" borderId="0" xfId="6" applyNumberFormat="1" applyFont="1" applyFill="1" applyBorder="1"/>
    <xf numFmtId="8" fontId="31" fillId="11" borderId="0" xfId="0" applyNumberFormat="1" applyFont="1" applyFill="1"/>
    <xf numFmtId="8" fontId="31" fillId="11" borderId="7" xfId="0" applyNumberFormat="1" applyFont="1" applyFill="1" applyBorder="1"/>
    <xf numFmtId="43" fontId="31" fillId="11" borderId="0" xfId="5" applyFont="1" applyFill="1" applyBorder="1"/>
    <xf numFmtId="43" fontId="31" fillId="11" borderId="7" xfId="5" applyFont="1" applyFill="1" applyBorder="1"/>
    <xf numFmtId="43" fontId="72" fillId="11" borderId="0" xfId="5" applyFont="1" applyFill="1" applyBorder="1"/>
    <xf numFmtId="43" fontId="72" fillId="11" borderId="7" xfId="5" applyFont="1" applyFill="1" applyBorder="1"/>
    <xf numFmtId="0" fontId="69" fillId="6" borderId="28" xfId="0" applyFont="1" applyFill="1" applyBorder="1"/>
    <xf numFmtId="0" fontId="31" fillId="6" borderId="29" xfId="0" applyFont="1" applyFill="1" applyBorder="1"/>
    <xf numFmtId="0" fontId="31" fillId="6" borderId="30" xfId="0" applyFont="1" applyFill="1" applyBorder="1"/>
    <xf numFmtId="17" fontId="71" fillId="6" borderId="31" xfId="0" applyNumberFormat="1" applyFont="1" applyFill="1" applyBorder="1"/>
    <xf numFmtId="0" fontId="70" fillId="6" borderId="32" xfId="0" applyFont="1" applyFill="1" applyBorder="1" applyAlignment="1">
      <alignment horizontal="center"/>
    </xf>
    <xf numFmtId="17" fontId="31" fillId="6" borderId="31" xfId="0" applyNumberFormat="1" applyFont="1" applyFill="1" applyBorder="1"/>
    <xf numFmtId="44" fontId="31" fillId="6" borderId="32" xfId="0" applyNumberFormat="1" applyFont="1" applyFill="1" applyBorder="1"/>
    <xf numFmtId="43" fontId="31" fillId="6" borderId="0" xfId="0" applyNumberFormat="1" applyFont="1" applyFill="1"/>
    <xf numFmtId="43" fontId="31" fillId="6" borderId="32" xfId="0" applyNumberFormat="1" applyFont="1" applyFill="1" applyBorder="1"/>
    <xf numFmtId="43" fontId="72" fillId="6" borderId="32" xfId="5" applyFont="1" applyFill="1" applyBorder="1"/>
    <xf numFmtId="0" fontId="31" fillId="6" borderId="31" xfId="0" applyFont="1" applyFill="1" applyBorder="1" applyAlignment="1">
      <alignment horizontal="right"/>
    </xf>
    <xf numFmtId="0" fontId="31" fillId="6" borderId="31" xfId="0" applyFont="1" applyFill="1" applyBorder="1"/>
    <xf numFmtId="0" fontId="31" fillId="6" borderId="32" xfId="0" applyFont="1" applyFill="1" applyBorder="1"/>
    <xf numFmtId="0" fontId="31" fillId="6" borderId="33" xfId="0" applyFont="1" applyFill="1" applyBorder="1"/>
    <xf numFmtId="0" fontId="31" fillId="6" borderId="34" xfId="0" applyFont="1" applyFill="1" applyBorder="1"/>
    <xf numFmtId="0" fontId="31" fillId="6" borderId="35" xfId="0" applyFont="1" applyFill="1" applyBorder="1"/>
    <xf numFmtId="44" fontId="31" fillId="6" borderId="0" xfId="6" applyFont="1" applyFill="1" applyBorder="1" applyAlignment="1">
      <alignment horizontal="right"/>
    </xf>
    <xf numFmtId="43" fontId="31" fillId="6" borderId="0" xfId="5" applyFont="1" applyFill="1" applyBorder="1" applyAlignment="1">
      <alignment horizontal="right"/>
    </xf>
    <xf numFmtId="43" fontId="31" fillId="6" borderId="34" xfId="5" applyFont="1" applyFill="1" applyBorder="1" applyAlignment="1">
      <alignment horizontal="right"/>
    </xf>
    <xf numFmtId="164" fontId="78" fillId="6" borderId="0" xfId="5" applyNumberFormat="1" applyFont="1" applyFill="1" applyBorder="1" applyAlignment="1">
      <alignment horizontal="right"/>
    </xf>
    <xf numFmtId="164" fontId="79" fillId="6" borderId="0" xfId="5" applyNumberFormat="1" applyFont="1" applyFill="1" applyBorder="1" applyAlignment="1">
      <alignment horizontal="right"/>
    </xf>
    <xf numFmtId="0" fontId="2" fillId="7" borderId="0" xfId="55" applyFill="1"/>
    <xf numFmtId="0" fontId="83" fillId="7" borderId="0" xfId="0" applyFont="1" applyFill="1"/>
    <xf numFmtId="187" fontId="2" fillId="7" borderId="0" xfId="55" applyNumberFormat="1" applyFill="1"/>
    <xf numFmtId="3" fontId="2" fillId="7" borderId="0" xfId="55" applyNumberFormat="1" applyFill="1"/>
    <xf numFmtId="43" fontId="2" fillId="7" borderId="0" xfId="5" applyFont="1" applyFill="1" applyBorder="1" applyAlignment="1">
      <alignment horizontal="right"/>
    </xf>
    <xf numFmtId="0" fontId="53" fillId="7" borderId="0" xfId="55" applyFont="1" applyFill="1"/>
    <xf numFmtId="0" fontId="2" fillId="7" borderId="0" xfId="55" applyFill="1" applyAlignment="1">
      <alignment horizontal="center"/>
    </xf>
    <xf numFmtId="0" fontId="53" fillId="12" borderId="0" xfId="55" applyFont="1" applyFill="1" applyAlignment="1">
      <alignment horizontal="center"/>
    </xf>
    <xf numFmtId="0" fontId="2" fillId="12" borderId="0" xfId="55" applyFill="1" applyAlignment="1">
      <alignment horizontal="center"/>
    </xf>
    <xf numFmtId="43" fontId="2" fillId="12" borderId="0" xfId="5" applyFont="1" applyFill="1" applyBorder="1" applyAlignment="1">
      <alignment horizontal="right"/>
    </xf>
    <xf numFmtId="44" fontId="53" fillId="7" borderId="0" xfId="6" applyFont="1" applyFill="1" applyBorder="1" applyAlignment="1">
      <alignment horizontal="right"/>
    </xf>
    <xf numFmtId="43" fontId="72" fillId="0" borderId="0" xfId="5" applyFont="1"/>
    <xf numFmtId="43" fontId="31" fillId="0" borderId="0" xfId="0" applyNumberFormat="1" applyFont="1"/>
    <xf numFmtId="43" fontId="2" fillId="12" borderId="9" xfId="5" applyFont="1" applyFill="1" applyBorder="1" applyAlignment="1">
      <alignment horizontal="right"/>
    </xf>
    <xf numFmtId="0" fontId="53" fillId="12" borderId="9" xfId="55" applyFont="1" applyFill="1" applyBorder="1" applyAlignment="1">
      <alignment horizontal="center" wrapText="1"/>
    </xf>
    <xf numFmtId="164" fontId="31" fillId="13" borderId="0" xfId="24" applyNumberFormat="1" applyFont="1" applyFill="1"/>
    <xf numFmtId="44" fontId="31" fillId="13" borderId="0" xfId="6" applyFont="1" applyFill="1"/>
    <xf numFmtId="43" fontId="31" fillId="13" borderId="0" xfId="24" applyFont="1" applyFill="1"/>
    <xf numFmtId="40" fontId="31" fillId="13" borderId="0" xfId="24" applyNumberFormat="1" applyFont="1" applyFill="1"/>
    <xf numFmtId="8" fontId="31" fillId="13" borderId="0" xfId="6" applyNumberFormat="1" applyFont="1" applyFill="1"/>
    <xf numFmtId="164" fontId="33" fillId="13" borderId="0" xfId="24" applyNumberFormat="1" applyFont="1" applyFill="1"/>
    <xf numFmtId="164" fontId="34" fillId="13" borderId="0" xfId="24" applyNumberFormat="1" applyFont="1" applyFill="1"/>
    <xf numFmtId="164" fontId="28" fillId="13" borderId="20" xfId="24" applyNumberFormat="1" applyFont="1" applyFill="1" applyBorder="1"/>
    <xf numFmtId="17" fontId="24" fillId="13" borderId="11" xfId="19" applyNumberFormat="1" applyFont="1" applyFill="1" applyBorder="1" applyAlignment="1">
      <alignment horizontal="center" vertical="center"/>
    </xf>
    <xf numFmtId="192" fontId="31" fillId="13" borderId="0" xfId="24" applyNumberFormat="1" applyFont="1" applyFill="1"/>
    <xf numFmtId="40" fontId="1" fillId="13" borderId="0" xfId="24" applyNumberFormat="1" applyFont="1" applyFill="1"/>
    <xf numFmtId="4" fontId="1" fillId="7" borderId="0" xfId="23" applyNumberFormat="1" applyFont="1" applyFill="1"/>
    <xf numFmtId="0" fontId="1" fillId="7" borderId="0" xfId="23" applyFont="1" applyFill="1"/>
    <xf numFmtId="44" fontId="1" fillId="13" borderId="0" xfId="6" applyFont="1" applyFill="1"/>
    <xf numFmtId="43" fontId="1" fillId="7" borderId="0" xfId="23" applyNumberFormat="1" applyFont="1" applyFill="1"/>
    <xf numFmtId="43" fontId="1" fillId="13" borderId="0" xfId="24" applyFont="1" applyFill="1"/>
    <xf numFmtId="164" fontId="1" fillId="7" borderId="0" xfId="24" applyNumberFormat="1" applyFont="1" applyFill="1"/>
    <xf numFmtId="8" fontId="1" fillId="13" borderId="0" xfId="6" applyNumberFormat="1" applyFont="1" applyFill="1"/>
    <xf numFmtId="164" fontId="1" fillId="13" borderId="0" xfId="24" applyNumberFormat="1" applyFont="1" applyFill="1"/>
    <xf numFmtId="164" fontId="1" fillId="7" borderId="19" xfId="24" applyNumberFormat="1" applyFont="1" applyFill="1" applyBorder="1"/>
    <xf numFmtId="38" fontId="1" fillId="8" borderId="0" xfId="23" applyNumberFormat="1" applyFont="1" applyFill="1"/>
    <xf numFmtId="0" fontId="1" fillId="8" borderId="0" xfId="23" applyFont="1" applyFill="1"/>
    <xf numFmtId="0" fontId="84" fillId="0" borderId="0" xfId="58"/>
    <xf numFmtId="194" fontId="84" fillId="0" borderId="0" xfId="58" applyNumberFormat="1"/>
    <xf numFmtId="0" fontId="86" fillId="0" borderId="0" xfId="58" applyFont="1"/>
    <xf numFmtId="0" fontId="27" fillId="12" borderId="8" xfId="0" applyFont="1" applyFill="1" applyBorder="1" applyAlignment="1">
      <alignment horizontal="left" wrapText="1"/>
    </xf>
    <xf numFmtId="44" fontId="27" fillId="12" borderId="9" xfId="0" applyNumberFormat="1" applyFont="1" applyFill="1" applyBorder="1" applyAlignment="1">
      <alignment vertical="center"/>
    </xf>
    <xf numFmtId="44" fontId="27" fillId="12" borderId="10" xfId="0" applyNumberFormat="1" applyFont="1" applyFill="1" applyBorder="1" applyAlignment="1">
      <alignment vertical="center"/>
    </xf>
    <xf numFmtId="0" fontId="27" fillId="7" borderId="0" xfId="0" applyFont="1" applyFill="1" applyAlignment="1">
      <alignment horizontal="center"/>
    </xf>
    <xf numFmtId="44" fontId="31" fillId="7" borderId="0" xfId="0" applyNumberFormat="1" applyFont="1" applyFill="1"/>
    <xf numFmtId="44" fontId="71" fillId="7" borderId="0" xfId="0" applyNumberFormat="1" applyFont="1" applyFill="1"/>
    <xf numFmtId="43" fontId="31" fillId="7" borderId="0" xfId="5" applyFont="1" applyFill="1"/>
    <xf numFmtId="44" fontId="29" fillId="7" borderId="0" xfId="6" applyFont="1" applyFill="1" applyBorder="1"/>
    <xf numFmtId="43" fontId="29" fillId="7" borderId="0" xfId="5" applyFont="1" applyFill="1" applyBorder="1"/>
    <xf numFmtId="43" fontId="36" fillId="7" borderId="0" xfId="5" applyFont="1" applyFill="1" applyBorder="1"/>
    <xf numFmtId="44" fontId="29" fillId="7" borderId="0" xfId="0" applyNumberFormat="1" applyFont="1" applyFill="1"/>
    <xf numFmtId="44" fontId="36" fillId="7" borderId="0" xfId="6" applyFont="1" applyFill="1" applyBorder="1"/>
    <xf numFmtId="44" fontId="34" fillId="12" borderId="9" xfId="0" applyNumberFormat="1" applyFont="1" applyFill="1" applyBorder="1" applyAlignment="1">
      <alignment vertical="center"/>
    </xf>
    <xf numFmtId="44" fontId="34" fillId="12" borderId="10" xfId="0" applyNumberFormat="1" applyFont="1" applyFill="1" applyBorder="1" applyAlignment="1">
      <alignment vertical="center"/>
    </xf>
    <xf numFmtId="44" fontId="36" fillId="7" borderId="7" xfId="6" applyFont="1" applyFill="1" applyBorder="1"/>
    <xf numFmtId="0" fontId="87" fillId="4" borderId="3" xfId="0" applyFont="1" applyFill="1" applyBorder="1"/>
    <xf numFmtId="17" fontId="88" fillId="7" borderId="4" xfId="0" applyNumberFormat="1" applyFont="1" applyFill="1" applyBorder="1" applyAlignment="1">
      <alignment horizontal="center"/>
    </xf>
    <xf numFmtId="0" fontId="89" fillId="7" borderId="5" xfId="0" applyFont="1" applyFill="1" applyBorder="1" applyAlignment="1">
      <alignment horizontal="center"/>
    </xf>
    <xf numFmtId="44" fontId="25" fillId="0" borderId="0" xfId="0" applyNumberFormat="1" applyFont="1"/>
    <xf numFmtId="43" fontId="33" fillId="7" borderId="0" xfId="5" applyFont="1" applyFill="1"/>
    <xf numFmtId="0" fontId="74" fillId="7" borderId="0" xfId="0" applyFont="1" applyFill="1" applyAlignment="1">
      <alignment horizontal="left"/>
    </xf>
    <xf numFmtId="0" fontId="18" fillId="0" borderId="0" xfId="35" applyFont="1" applyAlignment="1">
      <alignment horizontal="center"/>
    </xf>
    <xf numFmtId="0" fontId="55" fillId="0" borderId="0" xfId="35" applyFont="1" applyAlignment="1">
      <alignment horizontal="center"/>
    </xf>
    <xf numFmtId="0" fontId="59" fillId="0" borderId="0" xfId="35" applyFont="1" applyAlignment="1">
      <alignment horizontal="center"/>
    </xf>
    <xf numFmtId="0" fontId="17" fillId="0" borderId="0" xfId="35" applyFont="1" applyAlignment="1">
      <alignment horizontal="center"/>
    </xf>
    <xf numFmtId="0" fontId="48" fillId="0" borderId="0" xfId="35" applyFont="1" applyAlignment="1">
      <alignment horizontal="center"/>
    </xf>
    <xf numFmtId="0" fontId="18" fillId="0" borderId="0" xfId="35" applyFont="1" applyAlignment="1">
      <alignment horizontal="left"/>
    </xf>
    <xf numFmtId="0" fontId="43" fillId="0" borderId="0" xfId="35" applyFont="1" applyAlignment="1">
      <alignment horizontal="center"/>
    </xf>
    <xf numFmtId="0" fontId="85" fillId="14" borderId="40" xfId="58" applyFont="1" applyFill="1" applyBorder="1" applyAlignment="1">
      <alignment vertical="top"/>
    </xf>
    <xf numFmtId="193" fontId="85" fillId="14" borderId="41" xfId="58" applyNumberFormat="1" applyFont="1" applyFill="1" applyBorder="1" applyAlignment="1">
      <alignment horizontal="left" vertical="top"/>
    </xf>
    <xf numFmtId="0" fontId="85" fillId="14" borderId="42" xfId="58" applyFont="1" applyFill="1" applyBorder="1" applyAlignment="1">
      <alignment horizontal="left" vertical="top"/>
    </xf>
    <xf numFmtId="0" fontId="85" fillId="15" borderId="38" xfId="58" applyFont="1" applyFill="1" applyBorder="1"/>
    <xf numFmtId="195" fontId="85" fillId="15" borderId="36" xfId="6" applyNumberFormat="1" applyFont="1" applyFill="1" applyBorder="1"/>
    <xf numFmtId="195" fontId="85" fillId="15" borderId="37" xfId="6" applyNumberFormat="1" applyFont="1" applyFill="1" applyBorder="1"/>
    <xf numFmtId="195" fontId="85" fillId="15" borderId="39" xfId="6" applyNumberFormat="1" applyFont="1" applyFill="1" applyBorder="1"/>
    <xf numFmtId="0" fontId="74" fillId="7" borderId="0" xfId="0" applyFont="1" applyFill="1" applyAlignment="1">
      <alignment horizontal="left"/>
    </xf>
    <xf numFmtId="0" fontId="20" fillId="0" borderId="0" xfId="9" applyFont="1" applyAlignment="1">
      <alignment horizontal="center"/>
    </xf>
    <xf numFmtId="0" fontId="21" fillId="7" borderId="0" xfId="23" applyFont="1" applyFill="1" applyAlignment="1">
      <alignment horizontal="center" vertical="center"/>
    </xf>
    <xf numFmtId="0" fontId="76" fillId="9" borderId="0" xfId="0" applyFont="1" applyFill="1" applyAlignment="1">
      <alignment horizontal="left"/>
    </xf>
    <xf numFmtId="0" fontId="47" fillId="0" borderId="0" xfId="35" applyFont="1" applyAlignment="1">
      <alignment horizontal="center"/>
    </xf>
    <xf numFmtId="14" fontId="2" fillId="0" borderId="0" xfId="35" applyNumberFormat="1" applyFont="1" applyAlignment="1">
      <alignment horizontal="center"/>
    </xf>
    <xf numFmtId="0" fontId="2" fillId="0" borderId="0" xfId="35" applyFont="1" applyAlignment="1">
      <alignment horizontal="center"/>
    </xf>
    <xf numFmtId="14" fontId="18" fillId="0" borderId="0" xfId="35" applyNumberFormat="1" applyFont="1" applyAlignment="1">
      <alignment horizontal="center"/>
    </xf>
    <xf numFmtId="0" fontId="18" fillId="0" borderId="0" xfId="35" applyFont="1" applyAlignment="1">
      <alignment horizontal="center"/>
    </xf>
    <xf numFmtId="0" fontId="55" fillId="0" borderId="0" xfId="35" applyFont="1" applyAlignment="1">
      <alignment horizontal="center"/>
    </xf>
    <xf numFmtId="14" fontId="59" fillId="0" borderId="0" xfId="35" applyNumberFormat="1" applyFont="1" applyAlignment="1">
      <alignment horizontal="center"/>
    </xf>
    <xf numFmtId="0" fontId="59" fillId="0" borderId="0" xfId="35" applyFont="1" applyAlignment="1">
      <alignment horizontal="center"/>
    </xf>
    <xf numFmtId="181" fontId="18" fillId="0" borderId="0" xfId="35" applyNumberFormat="1" applyFont="1" applyAlignment="1">
      <alignment horizontal="center"/>
    </xf>
    <xf numFmtId="182" fontId="18" fillId="0" borderId="0" xfId="35" applyNumberFormat="1" applyFont="1" applyAlignment="1">
      <alignment horizontal="center"/>
    </xf>
    <xf numFmtId="0" fontId="63" fillId="0" borderId="0" xfId="35" applyFont="1" applyAlignment="1">
      <alignment horizontal="center"/>
    </xf>
    <xf numFmtId="14" fontId="17" fillId="0" borderId="0" xfId="35" applyNumberFormat="1" applyFont="1" applyAlignment="1">
      <alignment horizontal="center"/>
    </xf>
    <xf numFmtId="0" fontId="17" fillId="0" borderId="0" xfId="35" applyFont="1" applyAlignment="1">
      <alignment horizontal="center"/>
    </xf>
    <xf numFmtId="15" fontId="18" fillId="0" borderId="0" xfId="35" applyNumberFormat="1" applyFont="1" applyAlignment="1">
      <alignment horizontal="center"/>
    </xf>
    <xf numFmtId="14" fontId="51" fillId="0" borderId="0" xfId="35" applyNumberFormat="1" applyFont="1" applyAlignment="1">
      <alignment horizontal="center"/>
    </xf>
    <xf numFmtId="0" fontId="51" fillId="0" borderId="0" xfId="35" applyFont="1" applyAlignment="1">
      <alignment horizontal="center"/>
    </xf>
    <xf numFmtId="0" fontId="48" fillId="0" borderId="0" xfId="35" applyFont="1" applyAlignment="1">
      <alignment horizontal="center"/>
    </xf>
    <xf numFmtId="0" fontId="60" fillId="0" borderId="0" xfId="35" applyFont="1" applyAlignment="1">
      <alignment horizontal="left" wrapText="1"/>
    </xf>
    <xf numFmtId="182" fontId="17" fillId="0" borderId="0" xfId="35" applyNumberFormat="1" applyFont="1" applyAlignment="1">
      <alignment horizontal="center"/>
    </xf>
    <xf numFmtId="0" fontId="18" fillId="0" borderId="0" xfId="35" applyFont="1" applyAlignment="1">
      <alignment horizontal="left"/>
    </xf>
    <xf numFmtId="15" fontId="59" fillId="0" borderId="0" xfId="35" applyNumberFormat="1" applyFont="1" applyAlignment="1">
      <alignment horizontal="center"/>
    </xf>
    <xf numFmtId="0" fontId="55" fillId="0" borderId="0" xfId="39" applyFont="1" applyAlignment="1">
      <alignment horizontal="center"/>
    </xf>
    <xf numFmtId="189" fontId="59" fillId="0" borderId="0" xfId="39" quotePrefix="1" applyNumberFormat="1" applyFont="1" applyAlignment="1">
      <alignment horizontal="center"/>
    </xf>
    <xf numFmtId="189" fontId="59" fillId="0" borderId="0" xfId="39" applyNumberFormat="1" applyFont="1" applyAlignment="1">
      <alignment horizontal="center"/>
    </xf>
    <xf numFmtId="0" fontId="43" fillId="0" borderId="0" xfId="35" applyFont="1" applyAlignment="1">
      <alignment horizontal="center"/>
    </xf>
  </cellXfs>
  <cellStyles count="59">
    <cellStyle name="Comma" xfId="5" builtinId="3"/>
    <cellStyle name="Comma 10" xfId="51" xr:uid="{00000000-0005-0000-0000-000001000000}"/>
    <cellStyle name="Comma 11" xfId="57" xr:uid="{00000000-0005-0000-0000-000002000000}"/>
    <cellStyle name="Comma 2" xfId="8" xr:uid="{00000000-0005-0000-0000-000003000000}"/>
    <cellStyle name="Comma 2 2" xfId="20" xr:uid="{00000000-0005-0000-0000-000004000000}"/>
    <cellStyle name="Comma 3" xfId="10" xr:uid="{00000000-0005-0000-0000-000005000000}"/>
    <cellStyle name="Comma 4" xfId="17" xr:uid="{00000000-0005-0000-0000-000006000000}"/>
    <cellStyle name="Comma 5" xfId="24" xr:uid="{00000000-0005-0000-0000-000007000000}"/>
    <cellStyle name="Comma 6" xfId="29" xr:uid="{00000000-0005-0000-0000-000008000000}"/>
    <cellStyle name="Comma 6 2" xfId="34" xr:uid="{00000000-0005-0000-0000-000009000000}"/>
    <cellStyle name="Comma 6 3" xfId="45" xr:uid="{00000000-0005-0000-0000-00000A000000}"/>
    <cellStyle name="Comma 7" xfId="37" xr:uid="{00000000-0005-0000-0000-00000B000000}"/>
    <cellStyle name="Comma 8" xfId="42" xr:uid="{00000000-0005-0000-0000-00000C000000}"/>
    <cellStyle name="Comma 9" xfId="48" xr:uid="{00000000-0005-0000-0000-00000D000000}"/>
    <cellStyle name="Currency" xfId="6" builtinId="4"/>
    <cellStyle name="Currency 10" xfId="52" xr:uid="{00000000-0005-0000-0000-00000F000000}"/>
    <cellStyle name="Currency 2" xfId="7" xr:uid="{00000000-0005-0000-0000-000010000000}"/>
    <cellStyle name="Currency 2 2" xfId="21" xr:uid="{00000000-0005-0000-0000-000011000000}"/>
    <cellStyle name="Currency 3" xfId="11" xr:uid="{00000000-0005-0000-0000-000012000000}"/>
    <cellStyle name="Currency 4" xfId="15" xr:uid="{00000000-0005-0000-0000-000013000000}"/>
    <cellStyle name="Currency 5" xfId="26" xr:uid="{00000000-0005-0000-0000-000014000000}"/>
    <cellStyle name="Currency 6" xfId="28" xr:uid="{00000000-0005-0000-0000-000015000000}"/>
    <cellStyle name="Currency 6 2" xfId="33" xr:uid="{00000000-0005-0000-0000-000016000000}"/>
    <cellStyle name="Currency 6 3" xfId="44" xr:uid="{00000000-0005-0000-0000-000017000000}"/>
    <cellStyle name="Currency 7" xfId="38" xr:uid="{00000000-0005-0000-0000-000018000000}"/>
    <cellStyle name="Currency 8" xfId="41" xr:uid="{00000000-0005-0000-0000-000019000000}"/>
    <cellStyle name="Currency 9" xfId="47" xr:uid="{00000000-0005-0000-0000-00001A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Normal 10" xfId="49" xr:uid="{00000000-0005-0000-0000-000020000000}"/>
    <cellStyle name="Normal 11" xfId="53" xr:uid="{00000000-0005-0000-0000-000021000000}"/>
    <cellStyle name="Normal 12" xfId="55" xr:uid="{00000000-0005-0000-0000-000022000000}"/>
    <cellStyle name="Normal 13" xfId="58" xr:uid="{8C2D858E-76D0-4533-9441-9E154625E62E}"/>
    <cellStyle name="Normal 2" xfId="9" xr:uid="{00000000-0005-0000-0000-000023000000}"/>
    <cellStyle name="Normal 2 14" xfId="54" xr:uid="{00000000-0005-0000-0000-000024000000}"/>
    <cellStyle name="Normal 2 2" xfId="12" xr:uid="{00000000-0005-0000-0000-000025000000}"/>
    <cellStyle name="Normal 2 3" xfId="19" xr:uid="{00000000-0005-0000-0000-000026000000}"/>
    <cellStyle name="Normal 2 4" xfId="30" xr:uid="{00000000-0005-0000-0000-000027000000}"/>
    <cellStyle name="Normal 3" xfId="14" xr:uid="{00000000-0005-0000-0000-000028000000}"/>
    <cellStyle name="Normal 3 2" xfId="22" xr:uid="{00000000-0005-0000-0000-000029000000}"/>
    <cellStyle name="Normal 4" xfId="16" xr:uid="{00000000-0005-0000-0000-00002A000000}"/>
    <cellStyle name="Normal 5" xfId="18" xr:uid="{00000000-0005-0000-0000-00002B000000}"/>
    <cellStyle name="Normal 5 2" xfId="31" xr:uid="{00000000-0005-0000-0000-00002C000000}"/>
    <cellStyle name="Normal 5 3" xfId="46" xr:uid="{00000000-0005-0000-0000-00002D000000}"/>
    <cellStyle name="Normal 6" xfId="23" xr:uid="{00000000-0005-0000-0000-00002E000000}"/>
    <cellStyle name="Normal 6 2" xfId="56" xr:uid="{00000000-0005-0000-0000-00002F000000}"/>
    <cellStyle name="Normal 7" xfId="27" xr:uid="{00000000-0005-0000-0000-000030000000}"/>
    <cellStyle name="Normal 7 2" xfId="32" xr:uid="{00000000-0005-0000-0000-000031000000}"/>
    <cellStyle name="Normal 7 3" xfId="43" xr:uid="{00000000-0005-0000-0000-000032000000}"/>
    <cellStyle name="Normal 8" xfId="35" xr:uid="{00000000-0005-0000-0000-000033000000}"/>
    <cellStyle name="Normal 9" xfId="39" xr:uid="{00000000-0005-0000-0000-000034000000}"/>
    <cellStyle name="Percent 2" xfId="13" xr:uid="{00000000-0005-0000-0000-000036000000}"/>
    <cellStyle name="Percent 3" xfId="25" xr:uid="{00000000-0005-0000-0000-000037000000}"/>
    <cellStyle name="Percent 4" xfId="36" xr:uid="{00000000-0005-0000-0000-000038000000}"/>
    <cellStyle name="Percent 5" xfId="40" xr:uid="{00000000-0005-0000-0000-000039000000}"/>
    <cellStyle name="Percent 6" xfId="50" xr:uid="{00000000-0005-0000-0000-00003A000000}"/>
  </cellStyles>
  <dxfs count="0"/>
  <tableStyles count="0" defaultTableStyle="TableStyleMedium2" defaultPivotStyle="PivotStyleLight16"/>
  <colors>
    <mruColors>
      <color rgb="FF000066"/>
      <color rgb="FF008000"/>
      <color rgb="FFFF9900"/>
      <color rgb="FFA0E0E0"/>
      <color rgb="FFFBEC2D"/>
      <color rgb="FFFFFFC0"/>
      <color rgb="FF600080"/>
      <color rgb="FF3366FF"/>
      <color rgb="FF003399"/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50" Type="http://schemas.openxmlformats.org/officeDocument/2006/relationships/customXml" Target="../customXml/item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45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6" Type="http://schemas.openxmlformats.org/officeDocument/2006/relationships/worksheet" Target="worksheets/sheet16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theme" Target="theme/theme1.xml"/><Relationship Id="rId90" Type="http://schemas.openxmlformats.org/officeDocument/2006/relationships/worksheet" Target="worksheets/sheet90.xml"/></Relationships>
</file>

<file path=xl/theme/theme1.xml><?xml version="1.0" encoding="utf-8"?>
<a:theme xmlns:a="http://schemas.openxmlformats.org/drawingml/2006/main" name="Office Theme">
  <a:themeElements>
    <a:clrScheme name="Breakeven analysis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Breakeven analysis">
      <a:majorFont>
        <a:latin typeface="Sylfaen"/>
        <a:ea typeface=""/>
        <a:cs typeface=""/>
      </a:majorFont>
      <a:minorFont>
        <a:latin typeface="Sylfae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7.bin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8.bin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9.bin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0.bin"/></Relationships>
</file>

<file path=xl/worksheets/_rels/sheet1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1.bin"/></Relationships>
</file>

<file path=xl/worksheets/_rels/sheet1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2.bin"/></Relationships>
</file>

<file path=xl/worksheets/_rels/sheet1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3.bin"/></Relationships>
</file>

<file path=xl/worksheets/_rels/sheet1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4.bin"/></Relationships>
</file>

<file path=xl/worksheets/_rels/sheet1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5.bin"/></Relationships>
</file>

<file path=xl/worksheets/_rels/sheet1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7.bin"/></Relationships>
</file>

<file path=xl/worksheets/_rels/sheet1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8.bin"/></Relationships>
</file>

<file path=xl/worksheets/_rels/sheet1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9.bin"/></Relationships>
</file>

<file path=xl/worksheets/_rels/sheet1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0.bin"/></Relationships>
</file>

<file path=xl/worksheets/_rels/sheet1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1.bin"/></Relationships>
</file>

<file path=xl/worksheets/_rels/sheet1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2.bin"/></Relationships>
</file>

<file path=xl/worksheets/_rels/sheet1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3.bin"/></Relationships>
</file>

<file path=xl/worksheets/_rels/sheet1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4.bin"/></Relationships>
</file>

<file path=xl/worksheets/_rels/sheet1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5.bin"/></Relationships>
</file>

<file path=xl/worksheets/_rels/sheet1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7.bin"/></Relationships>
</file>

<file path=xl/worksheets/_rels/sheet1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8.bin"/></Relationships>
</file>

<file path=xl/worksheets/_rels/sheet1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9.bin"/></Relationships>
</file>

<file path=xl/worksheets/_rels/sheet1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theme="0"/>
    <pageSetUpPr fitToPage="1"/>
  </sheetPr>
  <dimension ref="A1:AV55"/>
  <sheetViews>
    <sheetView tabSelected="1" zoomScaleNormal="100" workbookViewId="0">
      <selection activeCell="T18" sqref="T18"/>
    </sheetView>
  </sheetViews>
  <sheetFormatPr defaultColWidth="9.140625" defaultRowHeight="14.45"/>
  <cols>
    <col min="1" max="1" width="1.85546875" style="207" customWidth="1"/>
    <col min="2" max="2" width="41" style="4" customWidth="1"/>
    <col min="3" max="3" width="14.7109375" style="4" bestFit="1" customWidth="1"/>
    <col min="4" max="11" width="15.85546875" style="4" bestFit="1" customWidth="1"/>
    <col min="12" max="12" width="15.28515625" style="4" bestFit="1" customWidth="1"/>
    <col min="13" max="14" width="15.85546875" style="4" bestFit="1" customWidth="1"/>
    <col min="15" max="15" width="17.140625" style="4" bestFit="1" customWidth="1"/>
    <col min="16" max="16" width="15.5703125" style="207" bestFit="1" customWidth="1"/>
    <col min="17" max="17" width="13.42578125" style="207" bestFit="1" customWidth="1"/>
    <col min="18" max="42" width="9.140625" style="207"/>
    <col min="43" max="16384" width="9.140625" style="4"/>
  </cols>
  <sheetData>
    <row r="1" spans="2:48" ht="21">
      <c r="B1" s="377" t="s">
        <v>0</v>
      </c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  <c r="O1" s="207"/>
      <c r="AQ1" s="207"/>
      <c r="AR1" s="207"/>
      <c r="AS1" s="207"/>
      <c r="AT1" s="207"/>
      <c r="AU1" s="207"/>
      <c r="AV1" s="207"/>
    </row>
    <row r="2" spans="2:48" ht="5.25" customHeight="1" thickBot="1"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207"/>
      <c r="AQ2" s="207"/>
      <c r="AR2" s="207"/>
      <c r="AS2" s="207"/>
      <c r="AT2" s="207"/>
      <c r="AU2" s="207"/>
      <c r="AV2" s="207"/>
    </row>
    <row r="3" spans="2:48" ht="15.75">
      <c r="B3" s="357" t="s">
        <v>1</v>
      </c>
      <c r="C3" s="358">
        <v>45413</v>
      </c>
      <c r="D3" s="358">
        <v>45444</v>
      </c>
      <c r="E3" s="358">
        <v>45474</v>
      </c>
      <c r="F3" s="358">
        <v>45505</v>
      </c>
      <c r="G3" s="358">
        <v>45536</v>
      </c>
      <c r="H3" s="358">
        <v>45566</v>
      </c>
      <c r="I3" s="358">
        <v>45597</v>
      </c>
      <c r="J3" s="358">
        <v>45627</v>
      </c>
      <c r="K3" s="358">
        <v>45658</v>
      </c>
      <c r="L3" s="358">
        <v>45689</v>
      </c>
      <c r="M3" s="358">
        <v>45717</v>
      </c>
      <c r="N3" s="358">
        <v>45748</v>
      </c>
      <c r="O3" s="359" t="s">
        <v>2</v>
      </c>
    </row>
    <row r="4" spans="2:48" ht="15">
      <c r="B4" s="203" t="s">
        <v>3</v>
      </c>
      <c r="C4" s="349">
        <v>6367188</v>
      </c>
      <c r="D4" s="349">
        <v>6461908.1100000003</v>
      </c>
      <c r="E4" s="349">
        <v>7005261.1399999997</v>
      </c>
      <c r="F4" s="349">
        <v>7322201.8200000003</v>
      </c>
      <c r="G4" s="349">
        <v>7337960.2000000002</v>
      </c>
      <c r="H4" s="349">
        <v>7265379.5499999998</v>
      </c>
      <c r="I4" s="349">
        <v>7420224.2199999997</v>
      </c>
      <c r="J4" s="349">
        <v>6527713.5999999996</v>
      </c>
      <c r="K4" s="349">
        <v>6700044.3499999996</v>
      </c>
      <c r="L4" s="349">
        <v>6897341.7400000002</v>
      </c>
      <c r="M4" s="349">
        <v>6701657.4500000002</v>
      </c>
      <c r="N4" s="349">
        <v>6824363.5</v>
      </c>
      <c r="O4" s="204">
        <v>82831243.680000007</v>
      </c>
    </row>
    <row r="5" spans="2:48" ht="15">
      <c r="B5" s="205" t="s">
        <v>4</v>
      </c>
      <c r="C5" s="350">
        <v>991878.63342707255</v>
      </c>
      <c r="D5" s="350">
        <v>989655.42341410625</v>
      </c>
      <c r="E5" s="350">
        <v>-2997769.53</v>
      </c>
      <c r="F5" s="350">
        <v>-2954373.31</v>
      </c>
      <c r="G5" s="350">
        <v>-2906855.22</v>
      </c>
      <c r="H5" s="350">
        <v>-2966294.26</v>
      </c>
      <c r="I5" s="350">
        <v>-2710707.31</v>
      </c>
      <c r="J5" s="350">
        <v>-2644296.34</v>
      </c>
      <c r="K5" s="350">
        <v>-2454861.5</v>
      </c>
      <c r="L5" s="350">
        <v>-2241711.19</v>
      </c>
      <c r="M5" s="350">
        <v>-2660322.37</v>
      </c>
      <c r="N5" s="350">
        <v>-2592569.0299999998</v>
      </c>
      <c r="O5" s="218">
        <v>-25148226.003158823</v>
      </c>
      <c r="P5" s="346"/>
    </row>
    <row r="6" spans="2:48" ht="15">
      <c r="B6" s="205" t="s">
        <v>5</v>
      </c>
      <c r="C6" s="351">
        <v>0</v>
      </c>
      <c r="D6" s="351">
        <v>0</v>
      </c>
      <c r="E6" s="351">
        <v>0</v>
      </c>
      <c r="F6" s="351">
        <v>0</v>
      </c>
      <c r="G6" s="351">
        <v>0</v>
      </c>
      <c r="H6" s="351">
        <v>0</v>
      </c>
      <c r="I6" s="351">
        <v>0</v>
      </c>
      <c r="J6" s="351">
        <v>0</v>
      </c>
      <c r="K6" s="351">
        <v>0</v>
      </c>
      <c r="L6" s="351">
        <v>0</v>
      </c>
      <c r="M6" s="351">
        <v>0</v>
      </c>
      <c r="N6" s="351">
        <v>0</v>
      </c>
      <c r="O6" s="206">
        <v>-10346532.534508122</v>
      </c>
      <c r="Q6" s="207" t="s">
        <v>6</v>
      </c>
    </row>
    <row r="7" spans="2:48" ht="15">
      <c r="B7" s="203" t="s">
        <v>7</v>
      </c>
      <c r="C7" s="352">
        <v>7359066.6334270723</v>
      </c>
      <c r="D7" s="352">
        <v>7451563.5334141068</v>
      </c>
      <c r="E7" s="352">
        <v>4007491.61</v>
      </c>
      <c r="F7" s="352">
        <v>4367828.51</v>
      </c>
      <c r="G7" s="352">
        <v>4431104.9800000004</v>
      </c>
      <c r="H7" s="352">
        <v>4299085.29</v>
      </c>
      <c r="I7" s="352">
        <v>4709516.91</v>
      </c>
      <c r="J7" s="352">
        <v>3883417.26</v>
      </c>
      <c r="K7" s="352">
        <v>4245182.8499999996</v>
      </c>
      <c r="L7" s="352">
        <v>4655630.5500000007</v>
      </c>
      <c r="M7" s="352">
        <v>4041335.08</v>
      </c>
      <c r="N7" s="352">
        <v>4231794.4700000007</v>
      </c>
      <c r="O7" s="204">
        <v>47336485.142333061</v>
      </c>
      <c r="P7" s="347"/>
    </row>
    <row r="8" spans="2:48" ht="15">
      <c r="B8" s="203" t="s">
        <v>8</v>
      </c>
      <c r="C8" s="349">
        <v>9274452.6500000004</v>
      </c>
      <c r="D8" s="349">
        <v>10373673.350000001</v>
      </c>
      <c r="E8" s="349">
        <v>5408684.9700000016</v>
      </c>
      <c r="F8" s="349">
        <v>5561633.0899999989</v>
      </c>
      <c r="G8" s="349">
        <v>5466904.4099999992</v>
      </c>
      <c r="H8" s="349">
        <v>5480065.3699999992</v>
      </c>
      <c r="I8" s="349">
        <v>5301625.54</v>
      </c>
      <c r="J8" s="349">
        <v>4957264.3899999997</v>
      </c>
      <c r="K8" s="349">
        <v>4455547.6500000013</v>
      </c>
      <c r="L8" s="349">
        <v>4481920.84</v>
      </c>
      <c r="M8" s="349">
        <v>4521455.5200000005</v>
      </c>
      <c r="N8" s="349">
        <v>4697962.129999999</v>
      </c>
      <c r="O8" s="204">
        <v>69981189.909999996</v>
      </c>
    </row>
    <row r="9" spans="2:48" ht="15">
      <c r="B9" s="203" t="s">
        <v>9</v>
      </c>
      <c r="C9" s="353">
        <v>0</v>
      </c>
      <c r="D9" s="353">
        <v>0</v>
      </c>
      <c r="E9" s="353">
        <v>0</v>
      </c>
      <c r="F9" s="353">
        <v>0</v>
      </c>
      <c r="G9" s="353">
        <v>0</v>
      </c>
      <c r="H9" s="353">
        <v>0</v>
      </c>
      <c r="I9" s="353">
        <v>0</v>
      </c>
      <c r="J9" s="353">
        <v>0</v>
      </c>
      <c r="K9" s="353">
        <v>0</v>
      </c>
      <c r="L9" s="353">
        <v>0</v>
      </c>
      <c r="M9" s="353">
        <v>0</v>
      </c>
      <c r="N9" s="353">
        <v>0</v>
      </c>
      <c r="O9" s="206">
        <v>0</v>
      </c>
    </row>
    <row r="10" spans="2:48" ht="36.75" customHeight="1" thickBot="1">
      <c r="B10" s="342" t="s">
        <v>10</v>
      </c>
      <c r="C10" s="354">
        <v>-1915386.0165729281</v>
      </c>
      <c r="D10" s="354">
        <v>-2922109.8165858947</v>
      </c>
      <c r="E10" s="354">
        <v>-1401193.3600000017</v>
      </c>
      <c r="F10" s="354">
        <v>-1193804.5799999991</v>
      </c>
      <c r="G10" s="354">
        <v>-1035799.4299999988</v>
      </c>
      <c r="H10" s="354">
        <v>-1180980.0799999991</v>
      </c>
      <c r="I10" s="354">
        <v>-592108.62999999989</v>
      </c>
      <c r="J10" s="354">
        <v>-1073847.1299999999</v>
      </c>
      <c r="K10" s="354">
        <v>-210364.80000000168</v>
      </c>
      <c r="L10" s="354">
        <v>173709.71000000089</v>
      </c>
      <c r="M10" s="354">
        <v>-480120.44000000041</v>
      </c>
      <c r="N10" s="354">
        <v>-466167.65999999829</v>
      </c>
      <c r="O10" s="355">
        <v>-22644704.767666936</v>
      </c>
      <c r="P10" s="346"/>
    </row>
    <row r="11" spans="2:48" ht="10.5" customHeight="1" thickBot="1"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345"/>
    </row>
    <row r="12" spans="2:48" ht="15.75">
      <c r="B12" s="357" t="s">
        <v>11</v>
      </c>
      <c r="C12" s="358">
        <v>45413</v>
      </c>
      <c r="D12" s="358">
        <v>45444</v>
      </c>
      <c r="E12" s="358">
        <v>45474</v>
      </c>
      <c r="F12" s="358">
        <v>45505</v>
      </c>
      <c r="G12" s="358">
        <v>45536</v>
      </c>
      <c r="H12" s="358">
        <v>45566</v>
      </c>
      <c r="I12" s="358">
        <v>45597</v>
      </c>
      <c r="J12" s="358">
        <v>45627</v>
      </c>
      <c r="K12" s="358">
        <v>45658</v>
      </c>
      <c r="L12" s="358">
        <v>45689</v>
      </c>
      <c r="M12" s="358">
        <v>45717</v>
      </c>
      <c r="N12" s="358">
        <v>45748</v>
      </c>
      <c r="O12" s="359" t="s">
        <v>2</v>
      </c>
      <c r="P12" s="348" t="s">
        <v>6</v>
      </c>
      <c r="Q12" s="348" t="s">
        <v>6</v>
      </c>
    </row>
    <row r="13" spans="2:48" ht="15">
      <c r="B13" s="203" t="s">
        <v>12</v>
      </c>
      <c r="C13" s="349">
        <v>16415995.33</v>
      </c>
      <c r="D13" s="349">
        <v>16752598.039999999</v>
      </c>
      <c r="E13" s="349">
        <v>16118279.450000001</v>
      </c>
      <c r="F13" s="349">
        <v>16159198.33</v>
      </c>
      <c r="G13" s="349">
        <v>16124612.549999999</v>
      </c>
      <c r="H13" s="349">
        <v>16086172.779999999</v>
      </c>
      <c r="I13" s="349">
        <v>16067296.01</v>
      </c>
      <c r="J13" s="349">
        <v>16593751.984524742</v>
      </c>
      <c r="K13" s="349">
        <v>17567959.587499999</v>
      </c>
      <c r="L13" s="349">
        <v>17392262.530000001</v>
      </c>
      <c r="M13" s="349">
        <v>17357247.287500001</v>
      </c>
      <c r="N13" s="349">
        <v>17311965.697499998</v>
      </c>
      <c r="O13" s="204">
        <v>199947339.57702473</v>
      </c>
      <c r="Q13" s="348" t="s">
        <v>6</v>
      </c>
    </row>
    <row r="14" spans="2:48" ht="15">
      <c r="B14" s="205" t="s">
        <v>4</v>
      </c>
      <c r="C14" s="351">
        <v>1706340.2380354109</v>
      </c>
      <c r="D14" s="351">
        <v>1702515.6242420678</v>
      </c>
      <c r="E14" s="351">
        <v>-1346572.96</v>
      </c>
      <c r="F14" s="351">
        <v>-1327079.74</v>
      </c>
      <c r="G14" s="351">
        <v>-1305735.01</v>
      </c>
      <c r="H14" s="351">
        <v>-1332434.53</v>
      </c>
      <c r="I14" s="351">
        <v>-1217627.02</v>
      </c>
      <c r="J14" s="351">
        <v>-1187795.77</v>
      </c>
      <c r="K14" s="351">
        <v>-1102703.22</v>
      </c>
      <c r="L14" s="351">
        <v>-1006957.89</v>
      </c>
      <c r="M14" s="351">
        <v>-1194994.52</v>
      </c>
      <c r="N14" s="351">
        <v>-1164560.29</v>
      </c>
      <c r="O14" s="206">
        <v>-8777605.0877225213</v>
      </c>
      <c r="P14" s="348"/>
      <c r="Q14" s="348" t="s">
        <v>6</v>
      </c>
    </row>
    <row r="15" spans="2:48" ht="15">
      <c r="B15" s="203" t="s">
        <v>13</v>
      </c>
      <c r="C15" s="352">
        <v>18122335.568035413</v>
      </c>
      <c r="D15" s="352">
        <v>18455113.664242066</v>
      </c>
      <c r="E15" s="352">
        <v>14771706.490000002</v>
      </c>
      <c r="F15" s="352">
        <v>14832118.59</v>
      </c>
      <c r="G15" s="352">
        <v>14818877.539999999</v>
      </c>
      <c r="H15" s="352">
        <v>14753738.25</v>
      </c>
      <c r="I15" s="352">
        <v>14849668.99</v>
      </c>
      <c r="J15" s="352">
        <v>15405956.214524742</v>
      </c>
      <c r="K15" s="352">
        <v>16465256.367499998</v>
      </c>
      <c r="L15" s="352">
        <v>16385304.640000001</v>
      </c>
      <c r="M15" s="352">
        <v>16162252.767500002</v>
      </c>
      <c r="N15" s="352">
        <v>16147405.407499999</v>
      </c>
      <c r="O15" s="204">
        <v>191169734.48930222</v>
      </c>
    </row>
    <row r="16" spans="2:48" ht="15">
      <c r="B16" s="203" t="s">
        <v>14</v>
      </c>
      <c r="C16" s="349">
        <v>18050740.669999998</v>
      </c>
      <c r="D16" s="349">
        <v>20186074.539999999</v>
      </c>
      <c r="E16" s="349">
        <v>15794002.039999999</v>
      </c>
      <c r="F16" s="349">
        <v>16086498.879999999</v>
      </c>
      <c r="G16" s="349">
        <v>15900265.4</v>
      </c>
      <c r="H16" s="349">
        <v>15793194.540000003</v>
      </c>
      <c r="I16" s="349">
        <v>15308036.689999999</v>
      </c>
      <c r="J16" s="349">
        <v>14341088.779999999</v>
      </c>
      <c r="K16" s="349">
        <v>12884826.52</v>
      </c>
      <c r="L16" s="349">
        <v>12939252.370000003</v>
      </c>
      <c r="M16" s="349">
        <v>13060381.199999999</v>
      </c>
      <c r="N16" s="349">
        <v>13569998.320000002</v>
      </c>
      <c r="O16" s="204">
        <v>183914359.94999999</v>
      </c>
    </row>
    <row r="17" spans="2:16" ht="15">
      <c r="B17" s="203" t="s">
        <v>9</v>
      </c>
      <c r="C17" s="353">
        <v>0</v>
      </c>
      <c r="D17" s="353">
        <v>0</v>
      </c>
      <c r="E17" s="353">
        <v>0</v>
      </c>
      <c r="F17" s="353">
        <v>0</v>
      </c>
      <c r="G17" s="353">
        <v>0</v>
      </c>
      <c r="H17" s="353">
        <v>0</v>
      </c>
      <c r="I17" s="353">
        <v>0</v>
      </c>
      <c r="J17" s="353">
        <v>0</v>
      </c>
      <c r="K17" s="353">
        <v>0</v>
      </c>
      <c r="L17" s="353">
        <v>0</v>
      </c>
      <c r="M17" s="353">
        <v>0</v>
      </c>
      <c r="N17" s="353">
        <v>0</v>
      </c>
      <c r="O17" s="356">
        <v>0</v>
      </c>
    </row>
    <row r="18" spans="2:16" ht="30.75">
      <c r="B18" s="342" t="s">
        <v>15</v>
      </c>
      <c r="C18" s="343">
        <v>71594.898035414517</v>
      </c>
      <c r="D18" s="343">
        <v>-1730960.8757579327</v>
      </c>
      <c r="E18" s="343">
        <v>-1022295.549999997</v>
      </c>
      <c r="F18" s="343">
        <v>-1254380.2899999991</v>
      </c>
      <c r="G18" s="343">
        <v>-1081387.8600000013</v>
      </c>
      <c r="H18" s="343">
        <v>-1039456.2900000028</v>
      </c>
      <c r="I18" s="343">
        <v>-458367.69999999925</v>
      </c>
      <c r="J18" s="343">
        <v>1064867.4345247429</v>
      </c>
      <c r="K18" s="343">
        <v>3580429.8474999983</v>
      </c>
      <c r="L18" s="343">
        <v>3446052.2699999977</v>
      </c>
      <c r="M18" s="343">
        <v>3101871.5675000027</v>
      </c>
      <c r="N18" s="343">
        <v>2577407.0874999966</v>
      </c>
      <c r="O18" s="344">
        <v>7255374.5393022299</v>
      </c>
      <c r="P18" s="346"/>
    </row>
    <row r="19" spans="2:16" ht="8.25" customHeight="1" thickBot="1">
      <c r="C19" s="207"/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345"/>
    </row>
    <row r="20" spans="2:16" ht="15.75">
      <c r="B20" s="357" t="s">
        <v>16</v>
      </c>
      <c r="C20" s="358">
        <v>45413</v>
      </c>
      <c r="D20" s="358">
        <v>45444</v>
      </c>
      <c r="E20" s="358">
        <v>45474</v>
      </c>
      <c r="F20" s="358">
        <v>45505</v>
      </c>
      <c r="G20" s="358">
        <v>45536</v>
      </c>
      <c r="H20" s="358">
        <v>45566</v>
      </c>
      <c r="I20" s="358">
        <v>45597</v>
      </c>
      <c r="J20" s="358">
        <v>45627</v>
      </c>
      <c r="K20" s="358">
        <v>45658</v>
      </c>
      <c r="L20" s="358">
        <v>45689</v>
      </c>
      <c r="M20" s="358">
        <v>45717</v>
      </c>
      <c r="N20" s="358">
        <v>45748</v>
      </c>
      <c r="O20" s="359" t="s">
        <v>2</v>
      </c>
    </row>
    <row r="21" spans="2:16" ht="15">
      <c r="B21" s="203" t="s">
        <v>17</v>
      </c>
      <c r="C21" s="349">
        <v>1244273.05</v>
      </c>
      <c r="D21" s="349">
        <v>1929702.82</v>
      </c>
      <c r="E21" s="349">
        <v>1590874.86</v>
      </c>
      <c r="F21" s="349">
        <v>1355227.73</v>
      </c>
      <c r="G21" s="349">
        <v>-249939.62000000011</v>
      </c>
      <c r="H21" s="349">
        <v>1736842.23</v>
      </c>
      <c r="I21" s="349">
        <v>1355814.75</v>
      </c>
      <c r="J21" s="349">
        <v>1435876.5100000002</v>
      </c>
      <c r="K21" s="349">
        <v>1741974.8599999999</v>
      </c>
      <c r="L21" s="349">
        <v>1517492.3199999998</v>
      </c>
      <c r="M21" s="349">
        <v>1425739.81</v>
      </c>
      <c r="N21" s="349">
        <v>1426074.98</v>
      </c>
      <c r="O21" s="204">
        <v>16509954.300000001</v>
      </c>
    </row>
    <row r="22" spans="2:16" ht="15">
      <c r="B22" s="205" t="s">
        <v>4</v>
      </c>
      <c r="C22" s="351">
        <v>314951.51887019584</v>
      </c>
      <c r="D22" s="351">
        <v>314245.58233042801</v>
      </c>
      <c r="E22" s="351">
        <v>234881.46</v>
      </c>
      <c r="F22" s="351">
        <v>231481.27</v>
      </c>
      <c r="G22" s="351">
        <v>227758.13</v>
      </c>
      <c r="H22" s="351">
        <v>232415.3</v>
      </c>
      <c r="I22" s="351">
        <v>212389.54</v>
      </c>
      <c r="J22" s="351">
        <v>207186.1</v>
      </c>
      <c r="K22" s="351">
        <v>192343.49</v>
      </c>
      <c r="L22" s="351">
        <v>175642.72</v>
      </c>
      <c r="M22" s="351">
        <v>208441.77</v>
      </c>
      <c r="N22" s="351">
        <v>203133.16</v>
      </c>
      <c r="O22" s="206">
        <v>2754870.0412006243</v>
      </c>
      <c r="P22" s="346"/>
    </row>
    <row r="23" spans="2:16" ht="15">
      <c r="B23" s="203" t="s">
        <v>18</v>
      </c>
      <c r="C23" s="352">
        <v>1559224.5688701959</v>
      </c>
      <c r="D23" s="352">
        <v>2243948.4023304279</v>
      </c>
      <c r="E23" s="352">
        <v>1825756.32</v>
      </c>
      <c r="F23" s="352">
        <v>1586709</v>
      </c>
      <c r="G23" s="352">
        <v>-22181.490000000107</v>
      </c>
      <c r="H23" s="352">
        <v>1969257.53</v>
      </c>
      <c r="I23" s="352">
        <v>1568204.29</v>
      </c>
      <c r="J23" s="352">
        <v>1643062.6100000003</v>
      </c>
      <c r="K23" s="352">
        <v>1934318.3499999999</v>
      </c>
      <c r="L23" s="352">
        <v>1693135.0399999998</v>
      </c>
      <c r="M23" s="352">
        <v>1634181.58</v>
      </c>
      <c r="N23" s="352">
        <v>1629208.14</v>
      </c>
      <c r="O23" s="204">
        <v>19264824.341200624</v>
      </c>
    </row>
    <row r="24" spans="2:16" ht="15">
      <c r="B24" s="203" t="s">
        <v>19</v>
      </c>
      <c r="C24" s="349">
        <v>1369882.9399999997</v>
      </c>
      <c r="D24" s="349">
        <v>1532505.14</v>
      </c>
      <c r="E24" s="349">
        <v>1335814.8600000001</v>
      </c>
      <c r="F24" s="349">
        <v>1357904.45</v>
      </c>
      <c r="G24" s="349">
        <v>1343835.7</v>
      </c>
      <c r="H24" s="349">
        <v>1329349.44</v>
      </c>
      <c r="I24" s="349">
        <v>1290615.76</v>
      </c>
      <c r="J24" s="349">
        <v>1211078.3100000003</v>
      </c>
      <c r="K24" s="349">
        <v>1088312.58</v>
      </c>
      <c r="L24" s="349">
        <v>1091899.1599999999</v>
      </c>
      <c r="M24" s="349">
        <v>1102628.23</v>
      </c>
      <c r="N24" s="349">
        <v>1145435.5900000001</v>
      </c>
      <c r="O24" s="204">
        <v>15199262.16</v>
      </c>
    </row>
    <row r="25" spans="2:16" ht="15">
      <c r="B25" s="203" t="s">
        <v>9</v>
      </c>
      <c r="C25" s="353">
        <v>0</v>
      </c>
      <c r="D25" s="353">
        <v>0</v>
      </c>
      <c r="E25" s="353">
        <v>0</v>
      </c>
      <c r="F25" s="353">
        <v>0</v>
      </c>
      <c r="G25" s="353">
        <v>0</v>
      </c>
      <c r="H25" s="353">
        <v>0</v>
      </c>
      <c r="I25" s="353">
        <v>0</v>
      </c>
      <c r="J25" s="353">
        <v>0</v>
      </c>
      <c r="K25" s="353">
        <v>0</v>
      </c>
      <c r="L25" s="353">
        <v>0</v>
      </c>
      <c r="M25" s="353">
        <v>0</v>
      </c>
      <c r="N25" s="353">
        <v>0</v>
      </c>
      <c r="O25" s="356">
        <v>0</v>
      </c>
    </row>
    <row r="26" spans="2:16" ht="30.75" customHeight="1" thickBot="1">
      <c r="B26" s="342" t="s">
        <v>20</v>
      </c>
      <c r="C26" s="343">
        <v>189341.62887019617</v>
      </c>
      <c r="D26" s="343">
        <v>711443.262330428</v>
      </c>
      <c r="E26" s="343">
        <v>489941.45999999996</v>
      </c>
      <c r="F26" s="343">
        <v>228804.55000000005</v>
      </c>
      <c r="G26" s="343">
        <v>-1366017.19</v>
      </c>
      <c r="H26" s="343">
        <v>639908.09000000008</v>
      </c>
      <c r="I26" s="343">
        <v>277588.53000000003</v>
      </c>
      <c r="J26" s="343">
        <v>431984.30000000005</v>
      </c>
      <c r="K26" s="343">
        <v>846005.76999999979</v>
      </c>
      <c r="L26" s="343">
        <v>601235.87999999989</v>
      </c>
      <c r="M26" s="343">
        <v>531553.35000000009</v>
      </c>
      <c r="N26" s="343">
        <v>483772.54999999981</v>
      </c>
      <c r="O26" s="344">
        <v>4065562.1812006235</v>
      </c>
    </row>
    <row r="27" spans="2:16" ht="8.25" customHeight="1" thickBot="1">
      <c r="B27" s="207"/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7"/>
      <c r="P27" s="346"/>
    </row>
    <row r="28" spans="2:16" ht="15.75">
      <c r="B28" s="357" t="s">
        <v>21</v>
      </c>
      <c r="C28" s="358">
        <v>45413</v>
      </c>
      <c r="D28" s="358">
        <v>45444</v>
      </c>
      <c r="E28" s="358">
        <v>45474</v>
      </c>
      <c r="F28" s="358">
        <v>45505</v>
      </c>
      <c r="G28" s="358">
        <v>45536</v>
      </c>
      <c r="H28" s="358">
        <v>45566</v>
      </c>
      <c r="I28" s="358">
        <v>45597</v>
      </c>
      <c r="J28" s="358">
        <v>45627</v>
      </c>
      <c r="K28" s="358">
        <v>45658</v>
      </c>
      <c r="L28" s="358">
        <v>45689</v>
      </c>
      <c r="M28" s="358">
        <v>45717</v>
      </c>
      <c r="N28" s="358">
        <v>45748</v>
      </c>
      <c r="O28" s="359" t="s">
        <v>2</v>
      </c>
    </row>
    <row r="29" spans="2:16" ht="15">
      <c r="B29" s="203" t="s">
        <v>22</v>
      </c>
      <c r="C29" s="349">
        <v>0</v>
      </c>
      <c r="D29" s="349">
        <v>0</v>
      </c>
      <c r="E29" s="349">
        <v>1255758.05005582</v>
      </c>
      <c r="F29" s="349">
        <v>1237579.4828216201</v>
      </c>
      <c r="G29" s="349">
        <v>1217674.27451125</v>
      </c>
      <c r="H29" s="349">
        <v>1242573.1383625099</v>
      </c>
      <c r="I29" s="349">
        <v>1135508.4132917901</v>
      </c>
      <c r="J29" s="349">
        <v>1107689.0260831499</v>
      </c>
      <c r="K29" s="349">
        <v>1028335.2524818</v>
      </c>
      <c r="L29" s="349">
        <v>939047.12961120706</v>
      </c>
      <c r="M29" s="349">
        <v>1114402.2895967199</v>
      </c>
      <c r="N29" s="349">
        <v>1086020.58899295</v>
      </c>
      <c r="O29" s="204">
        <v>11364587.645808818</v>
      </c>
    </row>
    <row r="30" spans="2:16" ht="15">
      <c r="B30" s="203" t="s">
        <v>23</v>
      </c>
      <c r="C30" s="349">
        <v>0</v>
      </c>
      <c r="D30" s="349">
        <v>0</v>
      </c>
      <c r="E30" s="349">
        <v>294078.24000000005</v>
      </c>
      <c r="F30" s="349">
        <v>1290529.81</v>
      </c>
      <c r="G30" s="349">
        <v>1292389.6299999999</v>
      </c>
      <c r="H30" s="349">
        <v>1211305.4799999997</v>
      </c>
      <c r="I30" s="349">
        <v>1060468.9100000001</v>
      </c>
      <c r="J30" s="349">
        <v>1114004.3900000001</v>
      </c>
      <c r="K30" s="349">
        <v>999372.45</v>
      </c>
      <c r="L30" s="349">
        <v>997775.69000000006</v>
      </c>
      <c r="M30" s="349">
        <v>1009720.3600000001</v>
      </c>
      <c r="N30" s="349">
        <v>1047941.9099999999</v>
      </c>
      <c r="O30" s="204">
        <v>10317586.869999999</v>
      </c>
    </row>
    <row r="31" spans="2:16" ht="15">
      <c r="B31" s="203" t="s">
        <v>9</v>
      </c>
      <c r="C31" s="353">
        <v>0</v>
      </c>
      <c r="D31" s="353">
        <v>0</v>
      </c>
      <c r="E31" s="353">
        <v>0</v>
      </c>
      <c r="F31" s="353">
        <v>0</v>
      </c>
      <c r="G31" s="353">
        <v>0</v>
      </c>
      <c r="H31" s="353">
        <v>0</v>
      </c>
      <c r="I31" s="353">
        <v>0</v>
      </c>
      <c r="J31" s="353">
        <v>0</v>
      </c>
      <c r="K31" s="353">
        <v>0</v>
      </c>
      <c r="L31" s="353">
        <v>0</v>
      </c>
      <c r="M31" s="353">
        <v>0</v>
      </c>
      <c r="N31" s="353">
        <v>0</v>
      </c>
      <c r="O31" s="356">
        <v>0</v>
      </c>
    </row>
    <row r="32" spans="2:16" ht="30.75">
      <c r="B32" s="342" t="s">
        <v>24</v>
      </c>
      <c r="C32" s="343">
        <v>0</v>
      </c>
      <c r="D32" s="343">
        <v>0</v>
      </c>
      <c r="E32" s="343">
        <v>961679.81005582004</v>
      </c>
      <c r="F32" s="343">
        <v>-52950.327178379986</v>
      </c>
      <c r="G32" s="343">
        <v>-74715.355488749919</v>
      </c>
      <c r="H32" s="343">
        <v>31267.658362510148</v>
      </c>
      <c r="I32" s="343">
        <v>75039.503291789908</v>
      </c>
      <c r="J32" s="343">
        <v>-6315.3639168501832</v>
      </c>
      <c r="K32" s="343">
        <v>28962.802481800085</v>
      </c>
      <c r="L32" s="343">
        <v>-58728.560388793005</v>
      </c>
      <c r="M32" s="343">
        <v>104681.9295967198</v>
      </c>
      <c r="N32" s="343">
        <v>38078.678992950125</v>
      </c>
      <c r="O32" s="344">
        <v>1047000.7758088186</v>
      </c>
    </row>
    <row r="33" spans="2:15">
      <c r="B33" s="207"/>
      <c r="C33" s="207"/>
      <c r="D33" s="207"/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7"/>
    </row>
    <row r="34" spans="2:15">
      <c r="B34" s="207"/>
      <c r="C34" s="207"/>
      <c r="D34" s="207"/>
      <c r="E34" s="207"/>
      <c r="F34" s="207"/>
      <c r="G34" s="207"/>
      <c r="H34" s="207"/>
      <c r="I34" s="207"/>
      <c r="J34" s="207"/>
      <c r="K34" s="207"/>
      <c r="L34" s="207"/>
      <c r="M34" s="207"/>
      <c r="N34" s="207"/>
      <c r="O34" s="207"/>
    </row>
    <row r="35" spans="2:15">
      <c r="B35" s="207"/>
      <c r="C35" s="207"/>
      <c r="D35" s="207"/>
      <c r="E35" s="207"/>
      <c r="F35" s="207"/>
      <c r="G35" s="207"/>
      <c r="H35" s="207"/>
      <c r="I35" s="207"/>
      <c r="J35" s="207"/>
      <c r="K35" s="207"/>
      <c r="L35" s="207"/>
      <c r="M35" s="207"/>
      <c r="N35" s="207"/>
      <c r="O35" s="207"/>
    </row>
    <row r="36" spans="2:15">
      <c r="B36" s="207"/>
      <c r="C36" s="207"/>
      <c r="D36" s="207"/>
      <c r="E36" s="348"/>
      <c r="F36" s="348"/>
      <c r="G36" s="348"/>
      <c r="H36" s="348"/>
      <c r="I36" s="348"/>
      <c r="J36" s="348"/>
      <c r="K36" s="348"/>
      <c r="L36" s="348"/>
      <c r="M36" s="348"/>
      <c r="N36" s="348"/>
      <c r="O36" s="207"/>
    </row>
    <row r="37" spans="2:15">
      <c r="B37" s="207"/>
      <c r="C37" s="207"/>
      <c r="D37" s="207"/>
      <c r="E37" s="207"/>
      <c r="F37" s="207"/>
      <c r="G37" s="207"/>
      <c r="H37" s="207"/>
      <c r="I37" s="207"/>
      <c r="J37" s="207"/>
      <c r="K37" s="207"/>
      <c r="L37" s="207"/>
      <c r="M37" s="207"/>
      <c r="N37" s="207"/>
      <c r="O37" s="207"/>
    </row>
    <row r="38" spans="2:15">
      <c r="B38" s="207"/>
      <c r="C38" s="207"/>
      <c r="D38" s="207"/>
      <c r="E38" s="207"/>
      <c r="F38" s="207"/>
      <c r="G38" s="207"/>
      <c r="H38" s="207"/>
      <c r="I38" s="207"/>
      <c r="J38" s="207"/>
      <c r="K38" s="207"/>
      <c r="L38" s="207"/>
      <c r="M38" s="207"/>
      <c r="N38" s="207"/>
      <c r="O38" s="207"/>
    </row>
    <row r="39" spans="2:15">
      <c r="B39" s="207"/>
      <c r="C39" s="207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7"/>
    </row>
    <row r="40" spans="2:15">
      <c r="B40" s="207"/>
      <c r="C40" s="207"/>
      <c r="D40" s="207"/>
      <c r="E40" s="207"/>
      <c r="F40" s="207"/>
      <c r="G40" s="207"/>
      <c r="H40" s="207"/>
      <c r="I40" s="207"/>
      <c r="J40" s="207"/>
      <c r="K40" s="207"/>
      <c r="L40" s="207"/>
      <c r="M40" s="207"/>
      <c r="N40" s="207"/>
      <c r="O40" s="207"/>
    </row>
    <row r="41" spans="2:15">
      <c r="B41" s="207"/>
      <c r="C41" s="207"/>
      <c r="D41" s="207"/>
      <c r="E41" s="207"/>
      <c r="F41" s="207"/>
      <c r="G41" s="207"/>
      <c r="H41" s="207"/>
      <c r="I41" s="207"/>
      <c r="J41" s="207"/>
      <c r="K41" s="207"/>
      <c r="L41" s="207"/>
      <c r="M41" s="207"/>
      <c r="N41" s="207"/>
      <c r="O41" s="207"/>
    </row>
    <row r="42" spans="2:15">
      <c r="B42" s="207"/>
      <c r="C42" s="207"/>
      <c r="D42" s="207"/>
      <c r="E42" s="207"/>
      <c r="F42" s="207"/>
      <c r="G42" s="207"/>
      <c r="H42" s="207"/>
      <c r="I42" s="207"/>
      <c r="J42" s="207"/>
      <c r="K42" s="207"/>
      <c r="L42" s="207"/>
      <c r="M42" s="207"/>
      <c r="N42" s="207"/>
      <c r="O42" s="207"/>
    </row>
    <row r="43" spans="2:15">
      <c r="B43" s="207"/>
      <c r="C43" s="207"/>
      <c r="D43" s="207"/>
      <c r="E43" s="207"/>
      <c r="F43" s="207"/>
      <c r="G43" s="207"/>
      <c r="H43" s="207"/>
      <c r="I43" s="207"/>
      <c r="J43" s="207"/>
      <c r="K43" s="207"/>
      <c r="L43" s="207"/>
      <c r="M43" s="207"/>
      <c r="N43" s="207"/>
      <c r="O43" s="207"/>
    </row>
    <row r="44" spans="2:15">
      <c r="B44" s="207"/>
      <c r="C44" s="207"/>
      <c r="D44" s="207"/>
      <c r="E44" s="207"/>
      <c r="F44" s="207"/>
      <c r="G44" s="207"/>
      <c r="H44" s="207"/>
      <c r="I44" s="207"/>
      <c r="J44" s="207"/>
      <c r="K44" s="207"/>
      <c r="L44" s="207"/>
      <c r="M44" s="207"/>
      <c r="N44" s="207"/>
      <c r="O44" s="207"/>
    </row>
    <row r="45" spans="2:15">
      <c r="B45" s="207"/>
      <c r="C45" s="207"/>
      <c r="D45" s="207"/>
      <c r="E45" s="207"/>
      <c r="F45" s="207"/>
      <c r="G45" s="207"/>
      <c r="H45" s="207"/>
      <c r="I45" s="207"/>
      <c r="J45" s="207"/>
      <c r="K45" s="207"/>
      <c r="L45" s="207"/>
      <c r="M45" s="207"/>
      <c r="N45" s="207"/>
      <c r="O45" s="207"/>
    </row>
    <row r="46" spans="2:15">
      <c r="B46" s="207"/>
      <c r="C46" s="207"/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7"/>
    </row>
    <row r="47" spans="2:15">
      <c r="B47" s="207"/>
      <c r="C47" s="207"/>
      <c r="D47" s="207"/>
      <c r="E47" s="207"/>
      <c r="F47" s="207"/>
      <c r="G47" s="207"/>
      <c r="H47" s="207"/>
      <c r="I47" s="207"/>
      <c r="J47" s="207"/>
      <c r="K47" s="207"/>
      <c r="L47" s="207"/>
      <c r="M47" s="207"/>
      <c r="N47" s="207"/>
      <c r="O47" s="207"/>
    </row>
    <row r="48" spans="2:15">
      <c r="B48" s="207"/>
      <c r="C48" s="207"/>
      <c r="D48" s="207"/>
      <c r="E48" s="207"/>
      <c r="F48" s="207"/>
      <c r="G48" s="207"/>
      <c r="H48" s="207"/>
      <c r="I48" s="207"/>
      <c r="J48" s="207"/>
      <c r="K48" s="207"/>
      <c r="L48" s="207"/>
      <c r="M48" s="207"/>
      <c r="N48" s="207"/>
      <c r="O48" s="207"/>
    </row>
    <row r="49" spans="2:15">
      <c r="B49" s="207"/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7"/>
    </row>
    <row r="50" spans="2:15"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7"/>
    </row>
    <row r="51" spans="2:15">
      <c r="B51" s="207"/>
      <c r="C51" s="207"/>
      <c r="D51" s="207"/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7"/>
    </row>
    <row r="52" spans="2:15"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7"/>
    </row>
    <row r="53" spans="2:15">
      <c r="B53" s="207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7"/>
    </row>
    <row r="54" spans="2:15">
      <c r="B54" s="207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</row>
    <row r="55" spans="2:15">
      <c r="B55" s="207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7"/>
    </row>
  </sheetData>
  <mergeCells count="1">
    <mergeCell ref="B1:N1"/>
  </mergeCells>
  <printOptions horizontalCentered="1"/>
  <pageMargins left="0.7" right="0.7" top="0.75" bottom="0.75" header="0.3" footer="0.3"/>
  <pageSetup scale="3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rgb="FF008000"/>
    <pageSetUpPr fitToPage="1"/>
  </sheetPr>
  <dimension ref="A1:W55"/>
  <sheetViews>
    <sheetView zoomScale="90" zoomScaleNormal="90" workbookViewId="0">
      <pane xSplit="1" ySplit="3" topLeftCell="L17" activePane="bottomRight" state="frozen"/>
      <selection pane="bottomRight" activeCell="N35" sqref="N35"/>
      <selection pane="bottomLeft" activeCell="I11" sqref="I11"/>
      <selection pane="topRight" activeCell="I11" sqref="I11"/>
    </sheetView>
  </sheetViews>
  <sheetFormatPr defaultColWidth="11.42578125" defaultRowHeight="14.45"/>
  <cols>
    <col min="1" max="1" width="21.85546875" style="15" customWidth="1"/>
    <col min="2" max="2" width="11.7109375" style="15" customWidth="1"/>
    <col min="3" max="3" width="13.85546875" style="17" customWidth="1"/>
    <col min="4" max="4" width="19.5703125" style="17" bestFit="1" customWidth="1"/>
    <col min="5" max="5" width="17.42578125" style="10" bestFit="1" customWidth="1"/>
    <col min="6" max="6" width="16.85546875" style="10" bestFit="1" customWidth="1"/>
    <col min="7" max="7" width="15.42578125" style="10" bestFit="1" customWidth="1"/>
    <col min="8" max="8" width="17.42578125" style="10" bestFit="1" customWidth="1"/>
    <col min="9" max="9" width="16.42578125" style="10" bestFit="1" customWidth="1"/>
    <col min="10" max="10" width="16.140625" style="10" bestFit="1" customWidth="1"/>
    <col min="11" max="11" width="18.85546875" style="10" bestFit="1" customWidth="1"/>
    <col min="12" max="12" width="20.28515625" style="10" bestFit="1" customWidth="1"/>
    <col min="13" max="13" width="17" style="10" bestFit="1" customWidth="1"/>
    <col min="14" max="14" width="15.28515625" style="8" bestFit="1" customWidth="1"/>
    <col min="15" max="15" width="14" style="8" bestFit="1" customWidth="1"/>
    <col min="16" max="16" width="16" style="8" bestFit="1" customWidth="1"/>
    <col min="17" max="17" width="17.42578125" style="8" bestFit="1" customWidth="1"/>
    <col min="18" max="18" width="14.7109375" style="8" bestFit="1" customWidth="1"/>
    <col min="19" max="19" width="16" style="8" bestFit="1" customWidth="1"/>
    <col min="20" max="20" width="11.42578125" style="8"/>
    <col min="21" max="21" width="26.28515625" style="8" customWidth="1"/>
    <col min="22" max="16384" width="11.42578125" style="8"/>
  </cols>
  <sheetData>
    <row r="1" spans="1:22" ht="15" thickBot="1">
      <c r="B1" s="16"/>
      <c r="E1" s="328"/>
      <c r="F1" s="328"/>
      <c r="G1" s="328"/>
      <c r="H1" s="328"/>
      <c r="I1" s="328"/>
      <c r="J1" s="328"/>
      <c r="K1" s="328"/>
      <c r="L1" s="328"/>
      <c r="M1" s="328"/>
      <c r="N1" s="329"/>
      <c r="O1" s="329"/>
      <c r="P1" s="329"/>
      <c r="Q1" s="329"/>
      <c r="R1" s="329"/>
      <c r="S1" s="329"/>
      <c r="T1" s="329"/>
      <c r="U1" s="329"/>
      <c r="V1" s="329"/>
    </row>
    <row r="2" spans="1:22" ht="21.6" thickBot="1">
      <c r="A2" s="7" t="s">
        <v>164</v>
      </c>
      <c r="B2" s="18"/>
      <c r="C2" s="19"/>
      <c r="D2" s="20"/>
      <c r="E2" s="329"/>
      <c r="F2" s="325">
        <v>45474</v>
      </c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</row>
    <row r="3" spans="1:22" ht="29.45" thickBot="1">
      <c r="A3" s="146" t="s">
        <v>165</v>
      </c>
      <c r="B3" s="147" t="s">
        <v>166</v>
      </c>
      <c r="C3" s="147" t="s">
        <v>167</v>
      </c>
      <c r="D3" s="148" t="s">
        <v>168</v>
      </c>
      <c r="E3" s="149" t="s">
        <v>169</v>
      </c>
      <c r="F3" s="25" t="s">
        <v>170</v>
      </c>
      <c r="G3" s="149" t="s">
        <v>171</v>
      </c>
      <c r="H3" s="149" t="s">
        <v>172</v>
      </c>
      <c r="I3" s="149" t="s">
        <v>173</v>
      </c>
      <c r="J3" s="149" t="s">
        <v>174</v>
      </c>
      <c r="K3" s="149" t="s">
        <v>175</v>
      </c>
      <c r="L3" s="149" t="s">
        <v>176</v>
      </c>
      <c r="M3" s="149" t="s">
        <v>177</v>
      </c>
      <c r="N3" s="149" t="s">
        <v>197</v>
      </c>
      <c r="O3" s="329"/>
      <c r="P3" s="329"/>
      <c r="Q3" s="329"/>
      <c r="R3" s="329"/>
      <c r="S3" s="329"/>
      <c r="T3" s="329"/>
      <c r="U3" s="329"/>
      <c r="V3" s="329"/>
    </row>
    <row r="4" spans="1:22">
      <c r="A4" s="9">
        <v>103</v>
      </c>
      <c r="B4" s="317">
        <v>1205</v>
      </c>
      <c r="C4" s="317">
        <v>3834</v>
      </c>
      <c r="D4" s="317">
        <v>995264</v>
      </c>
      <c r="E4" s="318">
        <v>237593.18</v>
      </c>
      <c r="F4" s="318">
        <v>57591.08</v>
      </c>
      <c r="G4" s="318">
        <v>0</v>
      </c>
      <c r="H4" s="318">
        <v>127819.23</v>
      </c>
      <c r="I4" s="318">
        <v>35952.839999999997</v>
      </c>
      <c r="J4" s="318">
        <v>3698.73</v>
      </c>
      <c r="K4" s="318">
        <v>10761.84</v>
      </c>
      <c r="L4" s="318">
        <v>910.38</v>
      </c>
      <c r="M4" s="318">
        <v>0</v>
      </c>
      <c r="N4" s="318">
        <v>859.08</v>
      </c>
      <c r="O4" s="331"/>
      <c r="P4" s="331"/>
      <c r="Q4" s="331"/>
      <c r="R4" s="331"/>
      <c r="S4" s="331"/>
      <c r="T4" s="331"/>
      <c r="U4" s="331"/>
      <c r="V4" s="331"/>
    </row>
    <row r="5" spans="1:22">
      <c r="A5" s="9">
        <v>104</v>
      </c>
      <c r="B5" s="317">
        <v>3124</v>
      </c>
      <c r="C5" s="317">
        <v>9308</v>
      </c>
      <c r="D5" s="317">
        <v>681575</v>
      </c>
      <c r="E5" s="319">
        <v>168184.64</v>
      </c>
      <c r="F5" s="319">
        <v>45799.34</v>
      </c>
      <c r="G5" s="319">
        <v>0</v>
      </c>
      <c r="H5" s="319">
        <v>87274.77</v>
      </c>
      <c r="I5" s="319">
        <v>24549.16</v>
      </c>
      <c r="J5" s="319">
        <v>2555.9899999999998</v>
      </c>
      <c r="K5" s="319">
        <v>7382.37</v>
      </c>
      <c r="L5" s="319">
        <v>623.01</v>
      </c>
      <c r="M5" s="319">
        <v>0</v>
      </c>
      <c r="N5" s="319">
        <v>0</v>
      </c>
      <c r="O5" s="331"/>
      <c r="P5" s="331"/>
      <c r="Q5" s="331"/>
      <c r="R5" s="331"/>
      <c r="S5" s="331"/>
      <c r="T5" s="331"/>
      <c r="U5" s="331"/>
      <c r="V5" s="331"/>
    </row>
    <row r="6" spans="1:22">
      <c r="A6" s="9">
        <v>105</v>
      </c>
      <c r="B6" s="317">
        <v>7680</v>
      </c>
      <c r="C6" s="317">
        <v>15808</v>
      </c>
      <c r="D6" s="317">
        <v>2563692</v>
      </c>
      <c r="E6" s="319">
        <v>624250.06000000006</v>
      </c>
      <c r="F6" s="319">
        <v>160454.04</v>
      </c>
      <c r="G6" s="319">
        <v>0</v>
      </c>
      <c r="H6" s="319">
        <v>329823.46999999997</v>
      </c>
      <c r="I6" s="319">
        <v>92582.61</v>
      </c>
      <c r="J6" s="319">
        <v>9275.2199999999993</v>
      </c>
      <c r="K6" s="319">
        <v>27501.73</v>
      </c>
      <c r="L6" s="319">
        <v>2334.36</v>
      </c>
      <c r="M6" s="319">
        <v>0</v>
      </c>
      <c r="N6" s="319">
        <v>2278.63</v>
      </c>
      <c r="O6" s="331"/>
      <c r="P6" s="331"/>
      <c r="Q6" s="331"/>
      <c r="R6" s="331"/>
      <c r="S6" s="331"/>
      <c r="T6" s="331"/>
      <c r="U6" s="331"/>
      <c r="V6" s="331"/>
    </row>
    <row r="7" spans="1:22">
      <c r="A7" s="9">
        <v>106</v>
      </c>
      <c r="B7" s="317">
        <v>35005</v>
      </c>
      <c r="C7" s="317">
        <v>75306</v>
      </c>
      <c r="D7" s="317">
        <v>21229748</v>
      </c>
      <c r="E7" s="319">
        <v>5062362.53</v>
      </c>
      <c r="F7" s="319">
        <v>1246994.06</v>
      </c>
      <c r="G7" s="319">
        <v>5.85</v>
      </c>
      <c r="H7" s="319">
        <v>2721745.93</v>
      </c>
      <c r="I7" s="319">
        <v>764846.3</v>
      </c>
      <c r="J7" s="319">
        <v>79310.720000000001</v>
      </c>
      <c r="K7" s="319">
        <v>229996.81</v>
      </c>
      <c r="L7" s="319">
        <v>19427.52</v>
      </c>
      <c r="M7" s="319">
        <v>35.340000000000003</v>
      </c>
      <c r="N7" s="319">
        <v>0</v>
      </c>
      <c r="O7" s="331"/>
      <c r="P7" s="331"/>
      <c r="Q7" s="331"/>
      <c r="R7" s="331"/>
      <c r="S7" s="331"/>
      <c r="T7" s="331"/>
      <c r="U7" s="331"/>
      <c r="V7" s="331"/>
    </row>
    <row r="8" spans="1:22">
      <c r="A8" s="9">
        <v>107</v>
      </c>
      <c r="B8" s="317">
        <v>3767</v>
      </c>
      <c r="C8" s="317">
        <v>7959</v>
      </c>
      <c r="D8" s="317">
        <v>3442837</v>
      </c>
      <c r="E8" s="319">
        <v>819004.84</v>
      </c>
      <c r="F8" s="319">
        <v>197727.64</v>
      </c>
      <c r="G8" s="319">
        <v>0</v>
      </c>
      <c r="H8" s="319">
        <v>440953.27</v>
      </c>
      <c r="I8" s="319">
        <v>123751.05</v>
      </c>
      <c r="J8" s="319">
        <v>13057.5</v>
      </c>
      <c r="K8" s="319">
        <v>37459.800000000003</v>
      </c>
      <c r="L8" s="319">
        <v>3152.48</v>
      </c>
      <c r="M8" s="319">
        <v>0</v>
      </c>
      <c r="N8" s="319">
        <v>2903.1</v>
      </c>
      <c r="O8" s="331"/>
      <c r="P8" s="331"/>
      <c r="Q8" s="331"/>
      <c r="R8" s="331"/>
      <c r="S8" s="331"/>
      <c r="T8" s="331"/>
      <c r="U8" s="331"/>
      <c r="V8" s="331"/>
    </row>
    <row r="9" spans="1:22">
      <c r="A9" s="9">
        <v>109</v>
      </c>
      <c r="B9" s="317">
        <v>91219</v>
      </c>
      <c r="C9" s="317">
        <v>274185</v>
      </c>
      <c r="D9" s="317">
        <v>18703254</v>
      </c>
      <c r="E9" s="319">
        <v>4608397.87</v>
      </c>
      <c r="F9" s="319">
        <v>1271389.74</v>
      </c>
      <c r="G9" s="319">
        <v>1.05</v>
      </c>
      <c r="H9" s="319">
        <v>2379670.35</v>
      </c>
      <c r="I9" s="319">
        <v>669097.18999999994</v>
      </c>
      <c r="J9" s="319">
        <v>69921.83</v>
      </c>
      <c r="K9" s="319">
        <v>201515.62</v>
      </c>
      <c r="L9" s="319">
        <v>16848.849999999999</v>
      </c>
      <c r="M9" s="319">
        <v>-46.76</v>
      </c>
      <c r="N9" s="319">
        <v>0</v>
      </c>
      <c r="O9" s="331"/>
      <c r="P9" s="331"/>
      <c r="Q9" s="331"/>
      <c r="R9" s="331"/>
      <c r="S9" s="331"/>
      <c r="T9" s="331"/>
      <c r="U9" s="331"/>
      <c r="V9" s="331"/>
    </row>
    <row r="10" spans="1:22">
      <c r="A10" s="9">
        <v>110</v>
      </c>
      <c r="B10" s="317">
        <v>44358</v>
      </c>
      <c r="C10" s="317">
        <v>140555</v>
      </c>
      <c r="D10" s="317">
        <v>32074288</v>
      </c>
      <c r="E10" s="319">
        <v>7447191.8799999999</v>
      </c>
      <c r="F10" s="319">
        <v>1844309.02</v>
      </c>
      <c r="G10" s="319">
        <v>-7.07</v>
      </c>
      <c r="H10" s="319">
        <v>3978973.36</v>
      </c>
      <c r="I10" s="319">
        <v>1117877.28</v>
      </c>
      <c r="J10" s="319">
        <v>115722.23</v>
      </c>
      <c r="K10" s="319">
        <v>335635.53</v>
      </c>
      <c r="L10" s="319">
        <v>27740.78</v>
      </c>
      <c r="M10" s="319">
        <v>-21.98</v>
      </c>
      <c r="N10" s="319">
        <v>26962.73</v>
      </c>
      <c r="O10" s="331"/>
      <c r="P10" s="331"/>
      <c r="Q10" s="331"/>
      <c r="R10" s="331"/>
      <c r="S10" s="331"/>
      <c r="T10" s="331"/>
      <c r="U10" s="331"/>
      <c r="V10" s="331"/>
    </row>
    <row r="11" spans="1:22">
      <c r="A11" s="11">
        <v>111</v>
      </c>
      <c r="B11" s="317">
        <v>234896</v>
      </c>
      <c r="C11" s="317">
        <v>239348</v>
      </c>
      <c r="D11" s="317">
        <v>57478931</v>
      </c>
      <c r="E11" s="319">
        <v>12706614.029999999</v>
      </c>
      <c r="F11" s="319">
        <v>3093612.32</v>
      </c>
      <c r="G11" s="319">
        <v>-15.07</v>
      </c>
      <c r="H11" s="319">
        <v>6855250.9100000001</v>
      </c>
      <c r="I11" s="319">
        <v>1926341.71</v>
      </c>
      <c r="J11" s="319">
        <v>199272.57</v>
      </c>
      <c r="K11" s="319">
        <v>578775.82999999996</v>
      </c>
      <c r="L11" s="319">
        <v>48929.13</v>
      </c>
      <c r="M11" s="319">
        <v>-20.079999999999998</v>
      </c>
      <c r="N11" s="319">
        <v>4466.71</v>
      </c>
      <c r="O11" s="331"/>
      <c r="P11" s="331"/>
      <c r="Q11" s="331"/>
      <c r="R11" s="331"/>
      <c r="S11" s="331"/>
      <c r="T11" s="331"/>
      <c r="U11" s="331"/>
      <c r="V11" s="331"/>
    </row>
    <row r="12" spans="1:22">
      <c r="A12" s="9">
        <v>112</v>
      </c>
      <c r="B12" s="317">
        <v>961505</v>
      </c>
      <c r="C12" s="317">
        <v>3403654</v>
      </c>
      <c r="D12" s="317">
        <v>551808078</v>
      </c>
      <c r="E12" s="319">
        <v>123887693.48</v>
      </c>
      <c r="F12" s="319">
        <v>31254214.530000001</v>
      </c>
      <c r="G12" s="319">
        <v>-1304.32</v>
      </c>
      <c r="H12" s="319">
        <v>66070699.539999999</v>
      </c>
      <c r="I12" s="319">
        <v>18568150.66</v>
      </c>
      <c r="J12" s="319">
        <v>1931896.22</v>
      </c>
      <c r="K12" s="319">
        <v>5590077.1799999997</v>
      </c>
      <c r="L12" s="319">
        <v>472096.29</v>
      </c>
      <c r="M12" s="319">
        <v>324.76</v>
      </c>
      <c r="N12" s="319">
        <v>1538.62</v>
      </c>
      <c r="O12" s="331"/>
      <c r="P12" s="331"/>
      <c r="Q12" s="331"/>
      <c r="R12" s="331"/>
      <c r="S12" s="331"/>
      <c r="T12" s="331"/>
      <c r="U12" s="331"/>
      <c r="V12" s="331"/>
    </row>
    <row r="13" spans="1:22">
      <c r="A13" s="11" t="s">
        <v>178</v>
      </c>
      <c r="B13" s="317">
        <v>0</v>
      </c>
      <c r="C13" s="317">
        <v>0</v>
      </c>
      <c r="D13" s="317">
        <v>0</v>
      </c>
      <c r="E13" s="319">
        <v>0</v>
      </c>
      <c r="F13" s="320"/>
      <c r="G13" s="327"/>
      <c r="H13" s="327"/>
      <c r="I13" s="327"/>
      <c r="J13" s="327"/>
      <c r="K13" s="327"/>
      <c r="L13" s="327"/>
      <c r="M13" s="327"/>
      <c r="N13" s="327"/>
      <c r="O13" s="331"/>
      <c r="P13" s="331"/>
      <c r="Q13" s="331"/>
      <c r="R13" s="331"/>
      <c r="S13" s="331"/>
      <c r="T13" s="331"/>
      <c r="U13" s="331"/>
      <c r="V13" s="331"/>
    </row>
    <row r="14" spans="1:22" ht="22.5" customHeight="1">
      <c r="A14" s="150" t="s">
        <v>2</v>
      </c>
      <c r="B14" s="151">
        <f>SUM(B4:B13)</f>
        <v>1382759</v>
      </c>
      <c r="C14" s="151">
        <f>SUM(C4:C13)</f>
        <v>4169957</v>
      </c>
      <c r="D14" s="151">
        <f>SUM(D4:D13)</f>
        <v>688977667</v>
      </c>
      <c r="E14" s="152">
        <f>SUM(E4:E13)</f>
        <v>155561292.50999999</v>
      </c>
      <c r="F14" s="152">
        <f t="shared" ref="F14:M14" si="0">SUM(F4:F13)</f>
        <v>39172091.770000003</v>
      </c>
      <c r="G14" s="152">
        <f t="shared" si="0"/>
        <v>-1319.56</v>
      </c>
      <c r="H14" s="152">
        <f t="shared" si="0"/>
        <v>82992210.829999998</v>
      </c>
      <c r="I14" s="152">
        <f t="shared" si="0"/>
        <v>23323148.800000001</v>
      </c>
      <c r="J14" s="152">
        <f t="shared" si="0"/>
        <v>2424711.0099999998</v>
      </c>
      <c r="K14" s="152">
        <f t="shared" si="0"/>
        <v>7019106.709999999</v>
      </c>
      <c r="L14" s="152">
        <f t="shared" si="0"/>
        <v>592062.80000000005</v>
      </c>
      <c r="M14" s="152">
        <f t="shared" si="0"/>
        <v>271.27999999999997</v>
      </c>
      <c r="N14" s="152">
        <f t="shared" ref="N14" si="1">SUM(N4:N13)</f>
        <v>39008.870000000003</v>
      </c>
      <c r="O14" s="329"/>
      <c r="P14" s="329"/>
      <c r="Q14" s="329"/>
      <c r="R14" s="329"/>
      <c r="S14" s="329"/>
      <c r="T14" s="329"/>
      <c r="U14" s="329"/>
      <c r="V14" s="329"/>
    </row>
    <row r="15" spans="1:22" ht="21.75" customHeight="1">
      <c r="A15" s="9" t="s">
        <v>179</v>
      </c>
      <c r="B15" s="17"/>
      <c r="C15" s="17" t="s">
        <v>6</v>
      </c>
      <c r="E15" s="17"/>
      <c r="F15" s="17"/>
      <c r="G15" s="333"/>
      <c r="H15" s="333"/>
      <c r="I15" s="333"/>
      <c r="J15" s="333"/>
      <c r="K15" s="333"/>
      <c r="L15" s="333"/>
      <c r="M15" s="333"/>
      <c r="N15" s="333"/>
      <c r="O15" s="331"/>
      <c r="P15" s="331"/>
      <c r="Q15" s="331"/>
      <c r="R15" s="331"/>
      <c r="S15" s="331"/>
      <c r="T15" s="331"/>
      <c r="U15" s="331"/>
      <c r="V15" s="331"/>
    </row>
    <row r="16" spans="1:22" ht="16.5">
      <c r="A16" s="11" t="s">
        <v>180</v>
      </c>
      <c r="B16" s="317">
        <v>1</v>
      </c>
      <c r="C16" s="317">
        <v>4</v>
      </c>
      <c r="D16" s="317">
        <v>15</v>
      </c>
      <c r="E16" s="321">
        <v>4.21</v>
      </c>
      <c r="F16" s="321">
        <v>1.51</v>
      </c>
      <c r="G16" s="318">
        <v>0</v>
      </c>
      <c r="H16" s="321">
        <v>1.92</v>
      </c>
      <c r="I16" s="321">
        <v>0.54</v>
      </c>
      <c r="J16" s="321">
        <v>0.06</v>
      </c>
      <c r="K16" s="321">
        <v>0.16</v>
      </c>
      <c r="L16" s="321">
        <v>0.01</v>
      </c>
      <c r="M16" s="318">
        <v>0</v>
      </c>
      <c r="N16" s="321">
        <v>0.01</v>
      </c>
      <c r="O16" s="331"/>
      <c r="P16" s="331"/>
      <c r="Q16" s="331"/>
      <c r="R16" s="331"/>
      <c r="S16" s="331"/>
      <c r="T16" s="331"/>
      <c r="U16" s="331"/>
      <c r="V16" s="331"/>
    </row>
    <row r="17" spans="1:22">
      <c r="A17" s="11" t="s">
        <v>181</v>
      </c>
      <c r="B17" s="317">
        <v>10</v>
      </c>
      <c r="C17" s="317">
        <v>48</v>
      </c>
      <c r="D17" s="317">
        <v>442604</v>
      </c>
      <c r="E17" s="319">
        <v>117156.35</v>
      </c>
      <c r="F17" s="319">
        <v>37640.61</v>
      </c>
      <c r="G17" s="319">
        <v>0</v>
      </c>
      <c r="H17" s="319">
        <v>56675.76</v>
      </c>
      <c r="I17" s="319">
        <v>15943.83</v>
      </c>
      <c r="J17" s="319">
        <v>1662.08</v>
      </c>
      <c r="K17" s="319">
        <v>4800.91</v>
      </c>
      <c r="L17" s="319">
        <v>405.35</v>
      </c>
      <c r="M17" s="319">
        <v>0</v>
      </c>
      <c r="N17" s="319">
        <v>27.81</v>
      </c>
      <c r="O17" s="331"/>
      <c r="P17" s="331"/>
      <c r="Q17" s="331"/>
      <c r="R17" s="331"/>
      <c r="S17" s="331"/>
      <c r="T17" s="331"/>
      <c r="U17" s="331"/>
      <c r="V17" s="331"/>
    </row>
    <row r="18" spans="1:22">
      <c r="A18" s="11" t="s">
        <v>182</v>
      </c>
      <c r="B18" s="317">
        <v>1</v>
      </c>
      <c r="C18" s="317">
        <v>4</v>
      </c>
      <c r="D18" s="317">
        <v>403104</v>
      </c>
      <c r="E18" s="319">
        <v>106816.35</v>
      </c>
      <c r="F18" s="319">
        <v>34078.25</v>
      </c>
      <c r="G18" s="319">
        <v>0</v>
      </c>
      <c r="H18" s="319">
        <v>51617.87</v>
      </c>
      <c r="I18" s="319">
        <v>14521.01</v>
      </c>
      <c r="J18" s="319">
        <v>1513.66</v>
      </c>
      <c r="K18" s="319">
        <v>4372.4799999999996</v>
      </c>
      <c r="L18" s="319">
        <v>369.24</v>
      </c>
      <c r="M18" s="319">
        <v>0</v>
      </c>
      <c r="N18" s="319">
        <v>343.84</v>
      </c>
      <c r="O18" s="331"/>
      <c r="P18" s="331"/>
      <c r="Q18" s="331"/>
      <c r="R18" s="331"/>
      <c r="S18" s="331"/>
      <c r="T18" s="331"/>
      <c r="U18" s="331"/>
      <c r="V18" s="331"/>
    </row>
    <row r="19" spans="1:22">
      <c r="A19" s="11" t="s">
        <v>183</v>
      </c>
      <c r="B19" s="317">
        <v>37</v>
      </c>
      <c r="C19" s="317">
        <v>8</v>
      </c>
      <c r="D19" s="317">
        <v>425965</v>
      </c>
      <c r="E19" s="319">
        <v>112893.02</v>
      </c>
      <c r="F19" s="319">
        <v>36029.79</v>
      </c>
      <c r="G19" s="319">
        <v>0</v>
      </c>
      <c r="H19" s="319">
        <v>54545.24</v>
      </c>
      <c r="I19" s="319">
        <v>15344.55</v>
      </c>
      <c r="J19" s="319">
        <v>1599.48</v>
      </c>
      <c r="K19" s="319">
        <v>4620.4399999999996</v>
      </c>
      <c r="L19" s="319">
        <v>390.17</v>
      </c>
      <c r="M19" s="319">
        <v>0</v>
      </c>
      <c r="N19" s="319">
        <v>363.35</v>
      </c>
      <c r="O19" s="331"/>
      <c r="P19" s="331"/>
      <c r="Q19" s="331"/>
      <c r="R19" s="331"/>
      <c r="S19" s="331"/>
      <c r="T19" s="331"/>
      <c r="U19" s="331"/>
      <c r="V19" s="331"/>
    </row>
    <row r="20" spans="1:22">
      <c r="A20" s="11" t="s">
        <v>184</v>
      </c>
      <c r="B20" s="317">
        <v>907</v>
      </c>
      <c r="C20" s="317">
        <v>1818</v>
      </c>
      <c r="D20" s="317">
        <v>13888</v>
      </c>
      <c r="E20" s="319">
        <v>7929.97</v>
      </c>
      <c r="F20" s="319">
        <v>5415.78</v>
      </c>
      <c r="G20" s="319">
        <v>0</v>
      </c>
      <c r="H20" s="319">
        <v>1789.17</v>
      </c>
      <c r="I20" s="319">
        <v>500.86</v>
      </c>
      <c r="J20" s="319">
        <v>54.34</v>
      </c>
      <c r="K20" s="319">
        <v>161.72999999999999</v>
      </c>
      <c r="L20" s="319">
        <v>0</v>
      </c>
      <c r="M20" s="319">
        <v>0</v>
      </c>
      <c r="N20" s="319">
        <v>8.09</v>
      </c>
      <c r="O20" s="331"/>
      <c r="P20" s="331"/>
      <c r="Q20" s="331"/>
      <c r="R20" s="331"/>
      <c r="S20" s="331"/>
      <c r="T20" s="331"/>
      <c r="U20" s="331"/>
      <c r="V20" s="331"/>
    </row>
    <row r="21" spans="1:22">
      <c r="A21" s="11">
        <v>211</v>
      </c>
      <c r="B21" s="317">
        <v>113399</v>
      </c>
      <c r="C21" s="317">
        <v>257581</v>
      </c>
      <c r="D21" s="317">
        <v>204716856</v>
      </c>
      <c r="E21" s="319">
        <v>48003635.359999999</v>
      </c>
      <c r="F21" s="319">
        <v>15800552.789999999</v>
      </c>
      <c r="G21" s="319">
        <v>-54.56</v>
      </c>
      <c r="H21" s="319">
        <v>22997117.780000001</v>
      </c>
      <c r="I21" s="319">
        <v>6460416.0800000001</v>
      </c>
      <c r="J21" s="319">
        <v>655178.80000000005</v>
      </c>
      <c r="K21" s="319">
        <v>1927075.28</v>
      </c>
      <c r="L21" s="319">
        <v>163335.01</v>
      </c>
      <c r="M21" s="319">
        <v>14.18</v>
      </c>
      <c r="N21" s="319">
        <v>0</v>
      </c>
      <c r="O21" s="331"/>
      <c r="P21" s="331"/>
      <c r="Q21" s="331"/>
      <c r="R21" s="331"/>
      <c r="S21" s="331"/>
      <c r="T21" s="331"/>
      <c r="U21" s="331"/>
      <c r="V21" s="331"/>
    </row>
    <row r="22" spans="1:22">
      <c r="A22" s="11">
        <v>212</v>
      </c>
      <c r="B22" s="317">
        <v>10585</v>
      </c>
      <c r="C22" s="317">
        <v>35222</v>
      </c>
      <c r="D22" s="317">
        <v>327243333</v>
      </c>
      <c r="E22" s="319">
        <v>83631919.879999995</v>
      </c>
      <c r="F22" s="319">
        <v>24738598.32</v>
      </c>
      <c r="G22" s="319">
        <v>-27.07</v>
      </c>
      <c r="H22" s="319">
        <v>42055058.369999997</v>
      </c>
      <c r="I22" s="319">
        <v>11795480.98</v>
      </c>
      <c r="J22" s="319">
        <v>1166700.3</v>
      </c>
      <c r="K22" s="319">
        <v>3490575.47</v>
      </c>
      <c r="L22" s="319">
        <v>296920</v>
      </c>
      <c r="M22" s="319">
        <v>352.66</v>
      </c>
      <c r="N22" s="319">
        <v>88260.85</v>
      </c>
      <c r="O22" s="331"/>
      <c r="P22" s="331"/>
      <c r="Q22" s="331"/>
      <c r="R22" s="331"/>
      <c r="S22" s="331"/>
      <c r="T22" s="331"/>
      <c r="U22" s="331"/>
      <c r="V22" s="331"/>
    </row>
    <row r="23" spans="1:22">
      <c r="A23" s="12" t="s">
        <v>185</v>
      </c>
      <c r="B23" s="317">
        <v>400</v>
      </c>
      <c r="C23" s="317">
        <v>1144</v>
      </c>
      <c r="D23" s="317">
        <v>149475968</v>
      </c>
      <c r="E23" s="319">
        <v>35110348.490000002</v>
      </c>
      <c r="F23" s="319">
        <v>8260776.2000000002</v>
      </c>
      <c r="G23" s="319">
        <v>0</v>
      </c>
      <c r="H23" s="319">
        <v>19092708.670000002</v>
      </c>
      <c r="I23" s="319">
        <v>5373235.71</v>
      </c>
      <c r="J23" s="319">
        <v>564341.64</v>
      </c>
      <c r="K23" s="319">
        <v>1622214.01</v>
      </c>
      <c r="L23" s="319">
        <v>136823.24</v>
      </c>
      <c r="M23" s="319">
        <v>0</v>
      </c>
      <c r="N23" s="319">
        <v>60249.02</v>
      </c>
      <c r="O23" s="331"/>
      <c r="P23" s="331"/>
      <c r="Q23" s="331"/>
      <c r="R23" s="331"/>
      <c r="S23" s="331"/>
      <c r="T23" s="331"/>
      <c r="U23" s="331"/>
      <c r="V23" s="331"/>
    </row>
    <row r="24" spans="1:22">
      <c r="A24" s="9">
        <v>862</v>
      </c>
      <c r="B24" s="317">
        <v>1</v>
      </c>
      <c r="C24" s="317">
        <v>2</v>
      </c>
      <c r="D24" s="317">
        <v>547800</v>
      </c>
      <c r="E24" s="319">
        <v>131222.85999999999</v>
      </c>
      <c r="F24" s="319">
        <v>32842.36</v>
      </c>
      <c r="G24" s="319">
        <v>0</v>
      </c>
      <c r="H24" s="319">
        <v>70146.34</v>
      </c>
      <c r="I24" s="319">
        <v>19733.400000000001</v>
      </c>
      <c r="J24" s="319">
        <v>2056.9899999999998</v>
      </c>
      <c r="K24" s="319">
        <v>5941.99</v>
      </c>
      <c r="L24" s="319">
        <v>501.78</v>
      </c>
      <c r="M24" s="319">
        <v>0</v>
      </c>
      <c r="N24" s="319">
        <v>0</v>
      </c>
      <c r="O24" s="331"/>
      <c r="P24" s="331"/>
      <c r="Q24" s="331"/>
      <c r="R24" s="331"/>
      <c r="S24" s="331"/>
      <c r="T24" s="331"/>
      <c r="U24" s="331"/>
      <c r="V24" s="331"/>
    </row>
    <row r="25" spans="1:22">
      <c r="A25" s="11" t="s">
        <v>178</v>
      </c>
      <c r="B25" s="317">
        <v>0</v>
      </c>
      <c r="C25" s="317">
        <v>0</v>
      </c>
      <c r="D25" s="317">
        <v>0</v>
      </c>
      <c r="E25" s="319">
        <v>0</v>
      </c>
      <c r="F25" s="320"/>
      <c r="G25" s="327" t="s">
        <v>6</v>
      </c>
      <c r="H25" s="327"/>
      <c r="I25" s="327"/>
      <c r="J25" s="327"/>
      <c r="K25" s="327"/>
      <c r="L25" s="327"/>
      <c r="M25" s="327"/>
      <c r="N25" s="327"/>
      <c r="O25" s="329"/>
      <c r="P25" s="329"/>
      <c r="Q25" s="329"/>
      <c r="R25" s="329"/>
      <c r="S25" s="329"/>
      <c r="T25" s="329"/>
      <c r="U25" s="329"/>
      <c r="V25" s="329"/>
    </row>
    <row r="26" spans="1:22">
      <c r="A26" s="150" t="s">
        <v>2</v>
      </c>
      <c r="B26" s="151">
        <f>SUM(B16:B25)</f>
        <v>125341</v>
      </c>
      <c r="C26" s="151">
        <f>SUM(C16:C25)</f>
        <v>295831</v>
      </c>
      <c r="D26" s="151">
        <f>SUM(D16:D25)</f>
        <v>683269533</v>
      </c>
      <c r="E26" s="152">
        <f>SUM(E16:E25)</f>
        <v>167221926.49000001</v>
      </c>
      <c r="F26" s="152">
        <f t="shared" ref="F26:M26" si="2">SUM(F16:F25)</f>
        <v>48945935.609999999</v>
      </c>
      <c r="G26" s="152">
        <f t="shared" si="2"/>
        <v>-81.63</v>
      </c>
      <c r="H26" s="152">
        <f t="shared" si="2"/>
        <v>84379661.120000005</v>
      </c>
      <c r="I26" s="152">
        <f t="shared" si="2"/>
        <v>23695176.960000001</v>
      </c>
      <c r="J26" s="152">
        <f t="shared" si="2"/>
        <v>2393107.3500000006</v>
      </c>
      <c r="K26" s="152">
        <f t="shared" si="2"/>
        <v>7059762.4700000007</v>
      </c>
      <c r="L26" s="152">
        <f t="shared" si="2"/>
        <v>598744.80000000005</v>
      </c>
      <c r="M26" s="152">
        <f t="shared" si="2"/>
        <v>366.84000000000003</v>
      </c>
      <c r="N26" s="152">
        <f t="shared" ref="N26" si="3">SUM(N16:N25)</f>
        <v>149252.97</v>
      </c>
      <c r="O26" s="331"/>
      <c r="P26" s="331"/>
      <c r="Q26" s="331"/>
      <c r="R26" s="331"/>
      <c r="S26" s="331"/>
      <c r="T26" s="331"/>
      <c r="U26" s="331"/>
      <c r="V26" s="331"/>
    </row>
    <row r="27" spans="1:22">
      <c r="A27" s="9" t="s">
        <v>186</v>
      </c>
      <c r="B27" s="17"/>
      <c r="E27" s="17"/>
      <c r="F27" s="17"/>
      <c r="G27" s="333"/>
      <c r="H27" s="333"/>
      <c r="I27" s="333"/>
      <c r="J27" s="333"/>
      <c r="K27" s="333"/>
      <c r="L27" s="333"/>
      <c r="M27" s="333"/>
      <c r="N27" s="333"/>
      <c r="O27" s="331"/>
      <c r="P27" s="331"/>
      <c r="Q27" s="331"/>
      <c r="R27" s="331"/>
      <c r="S27" s="331"/>
      <c r="T27" s="331"/>
      <c r="U27" s="331"/>
      <c r="V27" s="331"/>
    </row>
    <row r="28" spans="1:22">
      <c r="A28" s="9">
        <v>311</v>
      </c>
      <c r="B28" s="317">
        <v>114</v>
      </c>
      <c r="C28" s="317">
        <v>391</v>
      </c>
      <c r="D28" s="317">
        <v>-1745082</v>
      </c>
      <c r="E28" s="326">
        <v>-440279.91</v>
      </c>
      <c r="F28" s="326">
        <v>-147089.31</v>
      </c>
      <c r="G28" s="326">
        <v>0</v>
      </c>
      <c r="H28" s="326">
        <v>-195597.4</v>
      </c>
      <c r="I28" s="326">
        <v>-57611.75</v>
      </c>
      <c r="J28" s="326">
        <v>-13453.3</v>
      </c>
      <c r="K28" s="326">
        <v>-24959.78</v>
      </c>
      <c r="L28" s="326">
        <v>-1864.36</v>
      </c>
      <c r="M28" s="326">
        <v>0</v>
      </c>
      <c r="N28" s="326">
        <v>295.99</v>
      </c>
      <c r="O28" s="331"/>
      <c r="P28" s="331"/>
      <c r="Q28" s="331"/>
      <c r="R28" s="331"/>
      <c r="S28" s="331"/>
      <c r="T28" s="331"/>
      <c r="U28" s="331"/>
      <c r="V28" s="331"/>
    </row>
    <row r="29" spans="1:22">
      <c r="A29" s="9">
        <v>312</v>
      </c>
      <c r="B29" s="317">
        <v>234</v>
      </c>
      <c r="C29" s="317">
        <v>1016</v>
      </c>
      <c r="D29" s="317">
        <v>9545174</v>
      </c>
      <c r="E29" s="319">
        <v>2343411.0499999998</v>
      </c>
      <c r="F29" s="319">
        <v>640218.23</v>
      </c>
      <c r="G29" s="319">
        <v>0</v>
      </c>
      <c r="H29" s="319">
        <v>1204945.03</v>
      </c>
      <c r="I29" s="319">
        <v>338671.62</v>
      </c>
      <c r="J29" s="319">
        <v>38276.699999999997</v>
      </c>
      <c r="K29" s="319">
        <v>105110.83</v>
      </c>
      <c r="L29" s="319">
        <v>8739.0300000000007</v>
      </c>
      <c r="M29" s="319">
        <v>0</v>
      </c>
      <c r="N29" s="319">
        <v>7449.61</v>
      </c>
      <c r="O29" s="331"/>
      <c r="P29" s="331"/>
      <c r="Q29" s="331"/>
      <c r="R29" s="331"/>
      <c r="S29" s="331"/>
      <c r="T29" s="331"/>
      <c r="U29" s="331"/>
      <c r="V29" s="331"/>
    </row>
    <row r="30" spans="1:22">
      <c r="A30" s="9">
        <v>313</v>
      </c>
      <c r="B30" s="317">
        <v>219</v>
      </c>
      <c r="C30" s="317">
        <v>913</v>
      </c>
      <c r="D30" s="317">
        <v>86989993</v>
      </c>
      <c r="E30" s="319">
        <v>20890544.530000001</v>
      </c>
      <c r="F30" s="319">
        <v>5202095.84</v>
      </c>
      <c r="G30" s="319">
        <v>0</v>
      </c>
      <c r="H30" s="319">
        <v>11132232.800000001</v>
      </c>
      <c r="I30" s="319">
        <v>3131853.64</v>
      </c>
      <c r="J30" s="319">
        <v>327021.63</v>
      </c>
      <c r="K30" s="319">
        <v>943605.53</v>
      </c>
      <c r="L30" s="319">
        <v>79668.61</v>
      </c>
      <c r="M30" s="319">
        <v>0</v>
      </c>
      <c r="N30" s="319">
        <v>74066.48</v>
      </c>
      <c r="O30" s="331"/>
      <c r="P30" s="331"/>
      <c r="Q30" s="331"/>
      <c r="R30" s="331"/>
      <c r="S30" s="331"/>
      <c r="T30" s="331"/>
      <c r="U30" s="331"/>
      <c r="V30" s="331"/>
    </row>
    <row r="31" spans="1:22">
      <c r="A31" s="12" t="s">
        <v>187</v>
      </c>
      <c r="B31" s="317">
        <v>1</v>
      </c>
      <c r="C31" s="317">
        <v>3</v>
      </c>
      <c r="D31" s="317">
        <v>5296166</v>
      </c>
      <c r="E31" s="319">
        <v>1271169.6499999999</v>
      </c>
      <c r="F31" s="319">
        <v>320020.61</v>
      </c>
      <c r="G31" s="319">
        <v>0</v>
      </c>
      <c r="H31" s="319">
        <v>678179.35</v>
      </c>
      <c r="I31" s="319">
        <v>190783.79</v>
      </c>
      <c r="J31" s="319">
        <v>19887.099999999999</v>
      </c>
      <c r="K31" s="319">
        <v>57447.51</v>
      </c>
      <c r="L31" s="319">
        <v>4851.29</v>
      </c>
      <c r="M31" s="319">
        <v>0</v>
      </c>
      <c r="N31" s="319">
        <v>0</v>
      </c>
      <c r="O31" s="331"/>
      <c r="P31" s="331"/>
      <c r="Q31" s="331"/>
      <c r="R31" s="331"/>
      <c r="S31" s="331"/>
      <c r="T31" s="331"/>
      <c r="U31" s="331"/>
      <c r="V31" s="331"/>
    </row>
    <row r="32" spans="1:22">
      <c r="A32" s="9">
        <v>343</v>
      </c>
      <c r="B32" s="317">
        <v>2</v>
      </c>
      <c r="C32" s="317">
        <v>4</v>
      </c>
      <c r="D32" s="317">
        <v>370135</v>
      </c>
      <c r="E32" s="319">
        <v>322159.40999999997</v>
      </c>
      <c r="F32" s="319">
        <v>255686.13</v>
      </c>
      <c r="G32" s="319">
        <v>0</v>
      </c>
      <c r="H32" s="319">
        <v>47396.160000000003</v>
      </c>
      <c r="I32" s="319">
        <v>13333.37</v>
      </c>
      <c r="J32" s="319">
        <v>1389.86</v>
      </c>
      <c r="K32" s="319">
        <v>4014.85</v>
      </c>
      <c r="L32" s="319">
        <v>339.04</v>
      </c>
      <c r="M32" s="319">
        <v>0</v>
      </c>
      <c r="N32" s="319">
        <v>0</v>
      </c>
      <c r="O32" s="331"/>
      <c r="P32" s="331"/>
      <c r="Q32" s="331"/>
      <c r="R32" s="331"/>
      <c r="S32" s="331"/>
      <c r="T32" s="331"/>
      <c r="U32" s="331"/>
      <c r="V32" s="331"/>
    </row>
    <row r="33" spans="1:22">
      <c r="A33" s="9">
        <v>363</v>
      </c>
      <c r="B33" s="317">
        <v>14</v>
      </c>
      <c r="C33" s="317">
        <v>42</v>
      </c>
      <c r="D33" s="317">
        <v>28033433</v>
      </c>
      <c r="E33" s="319">
        <v>6640876.2699999996</v>
      </c>
      <c r="F33" s="319">
        <v>1606295.95</v>
      </c>
      <c r="G33" s="319">
        <v>0</v>
      </c>
      <c r="H33" s="319">
        <v>3589709.14</v>
      </c>
      <c r="I33" s="319">
        <v>1009848.35</v>
      </c>
      <c r="J33" s="319">
        <v>105265.54</v>
      </c>
      <c r="K33" s="319">
        <v>304078.64</v>
      </c>
      <c r="L33" s="319">
        <v>25678.65</v>
      </c>
      <c r="M33" s="319">
        <v>0</v>
      </c>
      <c r="N33" s="319">
        <v>0</v>
      </c>
      <c r="O33" s="331"/>
      <c r="P33" s="331"/>
      <c r="Q33" s="331"/>
      <c r="R33" s="331"/>
      <c r="S33" s="331"/>
      <c r="T33" s="331"/>
      <c r="U33" s="331"/>
      <c r="V33" s="331"/>
    </row>
    <row r="34" spans="1:22">
      <c r="A34" s="9">
        <v>963</v>
      </c>
      <c r="B34" s="317">
        <v>2</v>
      </c>
      <c r="C34" s="317">
        <v>6</v>
      </c>
      <c r="D34" s="317">
        <v>1175452</v>
      </c>
      <c r="E34" s="319">
        <v>276113.40000000002</v>
      </c>
      <c r="F34" s="319">
        <v>64008.95</v>
      </c>
      <c r="G34" s="319">
        <v>0</v>
      </c>
      <c r="H34" s="319">
        <v>150517.81</v>
      </c>
      <c r="I34" s="319">
        <v>42343.31</v>
      </c>
      <c r="J34" s="319">
        <v>4413.83</v>
      </c>
      <c r="K34" s="319">
        <v>12750.12</v>
      </c>
      <c r="L34" s="319">
        <v>1076.72</v>
      </c>
      <c r="M34" s="319">
        <v>0</v>
      </c>
      <c r="N34" s="319">
        <v>1002.66</v>
      </c>
      <c r="O34" s="329"/>
      <c r="P34" s="329"/>
      <c r="Q34" s="329"/>
      <c r="R34" s="329"/>
      <c r="S34" s="329"/>
      <c r="T34" s="329"/>
      <c r="U34" s="329"/>
      <c r="V34" s="329"/>
    </row>
    <row r="35" spans="1:22">
      <c r="A35" s="150" t="s">
        <v>2</v>
      </c>
      <c r="B35" s="151">
        <f t="shared" ref="B35:M35" si="4">SUM(B28:B34)</f>
        <v>586</v>
      </c>
      <c r="C35" s="151">
        <f t="shared" si="4"/>
        <v>2375</v>
      </c>
      <c r="D35" s="151">
        <f t="shared" si="4"/>
        <v>129665271</v>
      </c>
      <c r="E35" s="152">
        <f t="shared" si="4"/>
        <v>31303994.399999999</v>
      </c>
      <c r="F35" s="152">
        <f t="shared" si="4"/>
        <v>7941236.4000000004</v>
      </c>
      <c r="G35" s="152">
        <f t="shared" si="4"/>
        <v>0</v>
      </c>
      <c r="H35" s="152">
        <f t="shared" si="4"/>
        <v>16607382.890000002</v>
      </c>
      <c r="I35" s="152">
        <f t="shared" si="4"/>
        <v>4669222.33</v>
      </c>
      <c r="J35" s="152">
        <f t="shared" si="4"/>
        <v>482801.36</v>
      </c>
      <c r="K35" s="152">
        <f t="shared" si="4"/>
        <v>1402047.7000000002</v>
      </c>
      <c r="L35" s="152">
        <f t="shared" si="4"/>
        <v>118488.97999999998</v>
      </c>
      <c r="M35" s="152">
        <f t="shared" si="4"/>
        <v>0</v>
      </c>
      <c r="N35" s="152">
        <f t="shared" ref="N35" si="5">SUM(N28:N34)</f>
        <v>82814.740000000005</v>
      </c>
      <c r="O35" s="331"/>
      <c r="P35" s="331"/>
      <c r="Q35" s="331"/>
      <c r="R35" s="331"/>
      <c r="S35" s="331"/>
      <c r="T35" s="331"/>
      <c r="U35" s="331"/>
      <c r="V35" s="331"/>
    </row>
    <row r="36" spans="1:22">
      <c r="A36" s="9" t="s">
        <v>188</v>
      </c>
      <c r="B36" s="17"/>
      <c r="D36" s="21"/>
      <c r="E36" s="17"/>
      <c r="F36" s="17"/>
      <c r="G36" s="333"/>
      <c r="H36" s="333"/>
      <c r="I36" s="333"/>
      <c r="J36" s="333"/>
      <c r="K36" s="333"/>
      <c r="L36" s="333"/>
      <c r="M36" s="333"/>
      <c r="N36" s="333"/>
      <c r="O36" s="331"/>
      <c r="P36" s="331"/>
      <c r="Q36" s="331"/>
      <c r="R36" s="331"/>
      <c r="S36" s="331"/>
      <c r="T36" s="331"/>
      <c r="U36" s="331"/>
      <c r="V36" s="331"/>
    </row>
    <row r="37" spans="1:22" ht="16.5">
      <c r="A37" s="13" t="s">
        <v>189</v>
      </c>
      <c r="B37" s="317">
        <v>147</v>
      </c>
      <c r="C37" s="317">
        <v>721</v>
      </c>
      <c r="D37" s="317">
        <v>21406493</v>
      </c>
      <c r="E37" s="321">
        <v>8403039.9199999999</v>
      </c>
      <c r="F37" s="321">
        <v>4535480.63</v>
      </c>
      <c r="G37" s="318">
        <v>0</v>
      </c>
      <c r="H37" s="321">
        <v>2744575.48</v>
      </c>
      <c r="I37" s="321">
        <v>772097.17</v>
      </c>
      <c r="J37" s="321">
        <v>80482.97</v>
      </c>
      <c r="K37" s="321">
        <v>232488.49</v>
      </c>
      <c r="L37" s="321">
        <v>19633.2</v>
      </c>
      <c r="M37" s="318">
        <v>0</v>
      </c>
      <c r="N37" s="321">
        <v>18281.98</v>
      </c>
      <c r="O37" s="331"/>
      <c r="P37" s="331"/>
      <c r="Q37" s="331"/>
      <c r="R37" s="331"/>
      <c r="S37" s="331"/>
      <c r="T37" s="331"/>
      <c r="U37" s="331"/>
      <c r="V37" s="331"/>
    </row>
    <row r="38" spans="1:22" ht="16.5">
      <c r="A38" s="13" t="s">
        <v>190</v>
      </c>
      <c r="B38" s="317">
        <v>1</v>
      </c>
      <c r="C38" s="317">
        <v>6</v>
      </c>
      <c r="D38" s="317">
        <v>3042</v>
      </c>
      <c r="E38" s="319">
        <v>744.18</v>
      </c>
      <c r="F38" s="319">
        <v>195.26</v>
      </c>
      <c r="G38" s="319">
        <v>0</v>
      </c>
      <c r="H38" s="319">
        <v>389.53</v>
      </c>
      <c r="I38" s="319">
        <v>109.58</v>
      </c>
      <c r="J38" s="319">
        <v>11.42</v>
      </c>
      <c r="K38" s="319">
        <v>33</v>
      </c>
      <c r="L38" s="319">
        <v>2.79</v>
      </c>
      <c r="M38" s="319">
        <v>0</v>
      </c>
      <c r="N38" s="319">
        <v>2.6</v>
      </c>
      <c r="O38" s="331"/>
      <c r="P38" s="331"/>
      <c r="Q38" s="331"/>
      <c r="R38" s="331"/>
      <c r="S38" s="331"/>
      <c r="T38" s="331"/>
      <c r="U38" s="331"/>
      <c r="V38" s="331"/>
    </row>
    <row r="39" spans="1:22" ht="16.5">
      <c r="A39" s="13" t="s">
        <v>191</v>
      </c>
      <c r="B39" s="317">
        <v>2</v>
      </c>
      <c r="C39" s="317">
        <v>15</v>
      </c>
      <c r="D39" s="317">
        <v>2690</v>
      </c>
      <c r="E39" s="319">
        <v>568.54</v>
      </c>
      <c r="F39" s="319">
        <v>69.87</v>
      </c>
      <c r="G39" s="319">
        <v>0</v>
      </c>
      <c r="H39" s="319">
        <v>353.41</v>
      </c>
      <c r="I39" s="319">
        <v>99.51</v>
      </c>
      <c r="J39" s="319">
        <v>10.64</v>
      </c>
      <c r="K39" s="319">
        <v>30.26</v>
      </c>
      <c r="L39" s="319">
        <v>2.5499999999999998</v>
      </c>
      <c r="M39" s="319">
        <v>0</v>
      </c>
      <c r="N39" s="319">
        <v>2.2999999999999998</v>
      </c>
      <c r="O39" s="331"/>
      <c r="P39" s="331"/>
      <c r="Q39" s="331"/>
      <c r="R39" s="331"/>
      <c r="S39" s="331"/>
      <c r="T39" s="331"/>
      <c r="U39" s="331"/>
      <c r="V39" s="331"/>
    </row>
    <row r="40" spans="1:22">
      <c r="A40" s="9">
        <v>414</v>
      </c>
      <c r="B40" s="317">
        <v>23</v>
      </c>
      <c r="C40" s="317">
        <v>325</v>
      </c>
      <c r="D40" s="317">
        <v>261278</v>
      </c>
      <c r="E40" s="319">
        <v>85309.42</v>
      </c>
      <c r="F40" s="319">
        <v>39815.53</v>
      </c>
      <c r="G40" s="319">
        <v>0</v>
      </c>
      <c r="H40" s="319">
        <v>32229.55</v>
      </c>
      <c r="I40" s="319">
        <v>9321.59</v>
      </c>
      <c r="J40" s="319">
        <v>912.24</v>
      </c>
      <c r="K40" s="319">
        <v>2770.11</v>
      </c>
      <c r="L40" s="319">
        <v>260.39999999999998</v>
      </c>
      <c r="M40" s="319">
        <v>0</v>
      </c>
      <c r="N40" s="319">
        <v>0</v>
      </c>
      <c r="O40" s="331"/>
      <c r="P40" s="331"/>
      <c r="Q40" s="331"/>
      <c r="R40" s="331"/>
      <c r="S40" s="331"/>
      <c r="T40" s="331"/>
      <c r="U40" s="331"/>
      <c r="V40" s="331"/>
    </row>
    <row r="41" spans="1:22">
      <c r="A41" s="9">
        <v>421</v>
      </c>
      <c r="B41" s="317">
        <v>235</v>
      </c>
      <c r="C41" s="317">
        <v>880</v>
      </c>
      <c r="D41" s="317">
        <v>317738</v>
      </c>
      <c r="E41" s="319">
        <v>82409.61</v>
      </c>
      <c r="F41" s="319">
        <v>25976.12</v>
      </c>
      <c r="G41" s="319">
        <v>0</v>
      </c>
      <c r="H41" s="319">
        <v>39243.49</v>
      </c>
      <c r="I41" s="319">
        <v>11470.37</v>
      </c>
      <c r="J41" s="319">
        <v>1506.94</v>
      </c>
      <c r="K41" s="319">
        <v>3719.87</v>
      </c>
      <c r="L41" s="319">
        <v>303.02</v>
      </c>
      <c r="M41" s="319">
        <v>0</v>
      </c>
      <c r="N41" s="319">
        <v>189.8</v>
      </c>
      <c r="O41" s="331"/>
      <c r="P41" s="331"/>
      <c r="Q41" s="331"/>
      <c r="R41" s="331"/>
      <c r="S41" s="331"/>
      <c r="T41" s="331"/>
      <c r="U41" s="331"/>
      <c r="V41" s="331"/>
    </row>
    <row r="42" spans="1:22">
      <c r="A42" s="9">
        <v>422</v>
      </c>
      <c r="B42" s="317">
        <v>79</v>
      </c>
      <c r="C42" s="317">
        <v>179</v>
      </c>
      <c r="D42" s="317">
        <v>35670</v>
      </c>
      <c r="E42" s="319">
        <v>8330.08</v>
      </c>
      <c r="F42" s="319">
        <v>1926</v>
      </c>
      <c r="G42" s="319">
        <v>0</v>
      </c>
      <c r="H42" s="319">
        <v>4564.99</v>
      </c>
      <c r="I42" s="319">
        <v>1284.4100000000001</v>
      </c>
      <c r="J42" s="319">
        <v>134.58000000000001</v>
      </c>
      <c r="K42" s="319">
        <v>387.44</v>
      </c>
      <c r="L42" s="319">
        <v>32.659999999999997</v>
      </c>
      <c r="M42" s="319">
        <v>0</v>
      </c>
      <c r="N42" s="319">
        <v>0</v>
      </c>
      <c r="O42" s="331"/>
      <c r="P42" s="331"/>
      <c r="Q42" s="331"/>
      <c r="R42" s="331"/>
      <c r="S42" s="331"/>
      <c r="T42" s="331"/>
      <c r="U42" s="331"/>
      <c r="V42" s="331"/>
    </row>
    <row r="43" spans="1:22">
      <c r="A43" s="9">
        <v>423</v>
      </c>
      <c r="B43" s="317">
        <v>679</v>
      </c>
      <c r="C43" s="317">
        <v>2024</v>
      </c>
      <c r="D43" s="317">
        <v>212945</v>
      </c>
      <c r="E43" s="319">
        <v>50939.15</v>
      </c>
      <c r="F43" s="319">
        <v>12636.49</v>
      </c>
      <c r="G43" s="319">
        <v>0</v>
      </c>
      <c r="H43" s="319">
        <v>27139.03</v>
      </c>
      <c r="I43" s="319">
        <v>7678.25</v>
      </c>
      <c r="J43" s="319">
        <v>799.16</v>
      </c>
      <c r="K43" s="319">
        <v>2307.89</v>
      </c>
      <c r="L43" s="319">
        <v>195.92</v>
      </c>
      <c r="M43" s="319">
        <v>0</v>
      </c>
      <c r="N43" s="319">
        <v>182.41</v>
      </c>
      <c r="O43" s="331"/>
      <c r="P43" s="331"/>
      <c r="Q43" s="331"/>
      <c r="R43" s="331"/>
      <c r="S43" s="331"/>
      <c r="T43" s="331"/>
      <c r="U43" s="331"/>
      <c r="V43" s="331"/>
    </row>
    <row r="44" spans="1:22">
      <c r="A44" s="9">
        <v>424</v>
      </c>
      <c r="B44" s="317">
        <v>1026</v>
      </c>
      <c r="C44" s="317">
        <v>3092</v>
      </c>
      <c r="D44" s="317">
        <v>1143829</v>
      </c>
      <c r="E44" s="319">
        <v>261927.54</v>
      </c>
      <c r="F44" s="319">
        <v>56435.98</v>
      </c>
      <c r="G44" s="319">
        <v>0</v>
      </c>
      <c r="H44" s="319">
        <v>145952.95999999999</v>
      </c>
      <c r="I44" s="319">
        <v>42022.92</v>
      </c>
      <c r="J44" s="319">
        <v>3540.88</v>
      </c>
      <c r="K44" s="319">
        <v>11716.11</v>
      </c>
      <c r="L44" s="319">
        <v>1051.75</v>
      </c>
      <c r="M44" s="319">
        <v>0</v>
      </c>
      <c r="N44" s="319">
        <v>1206.94</v>
      </c>
      <c r="O44" s="331"/>
      <c r="P44" s="331"/>
      <c r="Q44" s="331"/>
      <c r="R44" s="331"/>
      <c r="S44" s="331"/>
      <c r="T44" s="331"/>
      <c r="U44" s="331"/>
      <c r="V44" s="331"/>
    </row>
    <row r="45" spans="1:22" ht="16.5">
      <c r="A45" s="11" t="s">
        <v>192</v>
      </c>
      <c r="B45" s="322" t="s">
        <v>198</v>
      </c>
      <c r="C45" s="322">
        <v>4920</v>
      </c>
      <c r="D45" s="317">
        <v>13486</v>
      </c>
      <c r="E45" s="319">
        <v>40727.040000000001</v>
      </c>
      <c r="F45" s="319">
        <v>18055.5</v>
      </c>
      <c r="G45" s="319">
        <v>0</v>
      </c>
      <c r="H45" s="319">
        <v>16083</v>
      </c>
      <c r="I45" s="319">
        <v>4522.8999999999996</v>
      </c>
      <c r="J45" s="319">
        <v>478.4</v>
      </c>
      <c r="K45" s="319">
        <v>1364.27</v>
      </c>
      <c r="L45" s="319">
        <v>116.16</v>
      </c>
      <c r="M45" s="319">
        <v>0</v>
      </c>
      <c r="N45" s="319">
        <v>106.81</v>
      </c>
      <c r="O45" s="329"/>
      <c r="P45" s="329"/>
      <c r="Q45" s="329"/>
      <c r="R45" s="329"/>
      <c r="S45" s="329"/>
      <c r="T45" s="329"/>
      <c r="U45" s="329"/>
      <c r="V45" s="329"/>
    </row>
    <row r="46" spans="1:22">
      <c r="A46" s="150" t="s">
        <v>2</v>
      </c>
      <c r="B46" s="151">
        <f>SUM(B37:B45)</f>
        <v>2192</v>
      </c>
      <c r="C46" s="151">
        <f>SUM(C37:C45)</f>
        <v>12162</v>
      </c>
      <c r="D46" s="153">
        <f>SUM(D37:D45)</f>
        <v>23397171</v>
      </c>
      <c r="E46" s="152">
        <f>SUM(E37:E45)</f>
        <v>8933995.4799999967</v>
      </c>
      <c r="F46" s="152">
        <f t="shared" ref="F46:M46" si="6">SUM(F37:F45)</f>
        <v>4690591.3800000008</v>
      </c>
      <c r="G46" s="152">
        <f t="shared" si="6"/>
        <v>0</v>
      </c>
      <c r="H46" s="152">
        <f t="shared" si="6"/>
        <v>3010531.44</v>
      </c>
      <c r="I46" s="152">
        <f t="shared" si="6"/>
        <v>848606.70000000007</v>
      </c>
      <c r="J46" s="152">
        <f t="shared" si="6"/>
        <v>87877.23000000001</v>
      </c>
      <c r="K46" s="152">
        <f t="shared" si="6"/>
        <v>254817.43999999997</v>
      </c>
      <c r="L46" s="152">
        <f t="shared" si="6"/>
        <v>21598.45</v>
      </c>
      <c r="M46" s="152">
        <f t="shared" si="6"/>
        <v>0</v>
      </c>
      <c r="N46" s="152">
        <f t="shared" ref="N46" si="7">SUM(N37:N45)</f>
        <v>19972.839999999997</v>
      </c>
      <c r="O46" s="331"/>
      <c r="P46" s="331"/>
      <c r="Q46" s="331"/>
      <c r="R46" s="331"/>
      <c r="S46" s="331"/>
      <c r="T46" s="331"/>
      <c r="U46" s="331"/>
      <c r="V46" s="331"/>
    </row>
    <row r="47" spans="1:22">
      <c r="A47" s="154" t="s">
        <v>193</v>
      </c>
      <c r="B47" s="155"/>
      <c r="C47" s="155"/>
      <c r="D47" s="156"/>
      <c r="E47" s="155"/>
      <c r="F47" s="155"/>
      <c r="G47" s="336"/>
      <c r="H47" s="336"/>
      <c r="I47" s="336"/>
      <c r="J47" s="336"/>
      <c r="K47" s="336"/>
      <c r="L47" s="336"/>
      <c r="M47" s="336"/>
      <c r="N47" s="336"/>
      <c r="O47" s="329"/>
      <c r="P47" s="329"/>
      <c r="Q47" s="329"/>
      <c r="R47" s="329"/>
      <c r="S47" s="329"/>
      <c r="T47" s="329"/>
      <c r="U47" s="329"/>
      <c r="V47" s="329"/>
    </row>
    <row r="48" spans="1:22">
      <c r="A48" s="9">
        <v>513</v>
      </c>
      <c r="B48" s="323">
        <v>2</v>
      </c>
      <c r="C48" s="323">
        <v>6</v>
      </c>
      <c r="D48" s="317">
        <v>3471613</v>
      </c>
      <c r="E48" s="321">
        <v>793146.54</v>
      </c>
      <c r="F48" s="321">
        <v>166711.34</v>
      </c>
      <c r="G48" s="330">
        <v>0</v>
      </c>
      <c r="H48" s="334">
        <v>444543.52</v>
      </c>
      <c r="I48" s="334">
        <v>125057.91</v>
      </c>
      <c r="J48" s="334">
        <v>13035.9</v>
      </c>
      <c r="K48" s="334">
        <v>37656.58</v>
      </c>
      <c r="L48" s="334">
        <v>3180</v>
      </c>
      <c r="M48" s="330">
        <v>0</v>
      </c>
      <c r="N48" s="334">
        <v>2961.29</v>
      </c>
      <c r="O48" s="331"/>
      <c r="P48" s="331"/>
      <c r="Q48" s="331"/>
      <c r="R48" s="331"/>
      <c r="S48" s="331"/>
      <c r="T48" s="331"/>
      <c r="U48" s="331"/>
      <c r="V48" s="331"/>
    </row>
    <row r="49" spans="1:23" s="22" customFormat="1">
      <c r="A49" s="154" t="s">
        <v>194</v>
      </c>
      <c r="B49" s="155"/>
      <c r="C49" s="155"/>
      <c r="D49" s="156"/>
      <c r="E49" s="155"/>
      <c r="F49" s="155"/>
      <c r="G49" s="336"/>
      <c r="H49" s="336"/>
      <c r="I49" s="336"/>
      <c r="J49" s="336"/>
      <c r="K49" s="336"/>
      <c r="L49" s="336"/>
      <c r="M49" s="336"/>
      <c r="N49" s="336"/>
      <c r="O49" s="337"/>
      <c r="P49" s="337"/>
      <c r="Q49" s="337"/>
      <c r="R49" s="337"/>
      <c r="S49" s="337"/>
      <c r="T49" s="338"/>
      <c r="U49" s="338"/>
      <c r="V49" s="338"/>
      <c r="W49" s="338"/>
    </row>
    <row r="50" spans="1:23">
      <c r="A50" s="157">
        <v>711</v>
      </c>
      <c r="B50" s="323">
        <v>1091</v>
      </c>
      <c r="C50" s="323">
        <v>2913</v>
      </c>
      <c r="D50" s="317">
        <v>1967159</v>
      </c>
      <c r="E50" s="321">
        <v>508170.51</v>
      </c>
      <c r="F50" s="321">
        <v>167314.79999999999</v>
      </c>
      <c r="G50" s="330">
        <v>0</v>
      </c>
      <c r="H50" s="334">
        <v>242937.93</v>
      </c>
      <c r="I50" s="334">
        <v>68347.16</v>
      </c>
      <c r="J50" s="334">
        <v>7152.12</v>
      </c>
      <c r="K50" s="334">
        <v>20611.14</v>
      </c>
      <c r="L50" s="334">
        <v>1739.83</v>
      </c>
      <c r="M50" s="330">
        <v>0</v>
      </c>
      <c r="N50" s="334">
        <v>67.53</v>
      </c>
      <c r="O50" s="331"/>
      <c r="P50" s="331"/>
      <c r="Q50" s="331"/>
      <c r="R50" s="331"/>
      <c r="S50" s="331"/>
      <c r="T50" s="331"/>
      <c r="U50" s="331"/>
      <c r="V50" s="331"/>
      <c r="W50" s="329"/>
    </row>
    <row r="51" spans="1:23" ht="15" thickBot="1">
      <c r="A51" s="158" t="s">
        <v>195</v>
      </c>
      <c r="B51" s="159">
        <f t="shared" ref="B51:M51" si="8">B14+B26+B35+B46+B48+B50</f>
        <v>1511971</v>
      </c>
      <c r="C51" s="159">
        <f t="shared" si="8"/>
        <v>4483244</v>
      </c>
      <c r="D51" s="159">
        <f t="shared" si="8"/>
        <v>1530748414</v>
      </c>
      <c r="E51" s="160">
        <f t="shared" si="8"/>
        <v>364322525.93000001</v>
      </c>
      <c r="F51" s="160">
        <f t="shared" si="8"/>
        <v>101083881.3</v>
      </c>
      <c r="G51" s="160">
        <f t="shared" si="8"/>
        <v>-1401.19</v>
      </c>
      <c r="H51" s="160">
        <f t="shared" si="8"/>
        <v>187677267.73000002</v>
      </c>
      <c r="I51" s="160">
        <f t="shared" si="8"/>
        <v>52729559.859999999</v>
      </c>
      <c r="J51" s="160">
        <f t="shared" si="8"/>
        <v>5408684.9700000016</v>
      </c>
      <c r="K51" s="160">
        <f t="shared" si="8"/>
        <v>15794002.039999999</v>
      </c>
      <c r="L51" s="160">
        <f t="shared" si="8"/>
        <v>1335814.8600000001</v>
      </c>
      <c r="M51" s="160">
        <f t="shared" si="8"/>
        <v>638.12</v>
      </c>
      <c r="N51" s="160">
        <f t="shared" ref="N51" si="9">N14+N26+N35+N46+N48+N50</f>
        <v>294078.24000000005</v>
      </c>
      <c r="O51" s="329"/>
      <c r="P51" s="329"/>
      <c r="Q51" s="329"/>
      <c r="R51" s="329"/>
      <c r="S51" s="329"/>
      <c r="T51" s="329"/>
      <c r="U51" s="329"/>
      <c r="V51" s="329"/>
      <c r="W51" s="329"/>
    </row>
    <row r="55" spans="1:23" s="17" customFormat="1">
      <c r="A55" s="15"/>
      <c r="B55" s="24"/>
      <c r="E55" s="328"/>
      <c r="F55" s="328"/>
      <c r="G55" s="328"/>
      <c r="H55" s="328"/>
      <c r="I55" s="328"/>
      <c r="J55" s="328"/>
      <c r="K55" s="328"/>
      <c r="L55" s="328"/>
      <c r="M55" s="328"/>
      <c r="N55" s="329"/>
      <c r="O55" s="329"/>
      <c r="P55" s="329"/>
      <c r="Q55" s="329"/>
      <c r="R55" s="329"/>
      <c r="S55" s="329"/>
      <c r="T55" s="329"/>
      <c r="U55" s="329"/>
      <c r="V55" s="329"/>
      <c r="W55" s="329"/>
    </row>
  </sheetData>
  <printOptions horizontalCentered="1"/>
  <pageMargins left="0.2" right="0.2" top="0.75" bottom="0.75" header="0.3" footer="0.3"/>
  <pageSetup scale="50" orientation="landscape" r:id="rId1"/>
  <headerFooter>
    <oddFooter>&amp;R&amp;D</oddFooter>
  </headerFooter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D00-000000000000}">
  <sheetPr codeName="Sheet159">
    <pageSetUpPr fitToPage="1"/>
  </sheetPr>
  <dimension ref="A1:J68"/>
  <sheetViews>
    <sheetView topLeftCell="A39" zoomScaleNormal="100" workbookViewId="0">
      <selection activeCell="G22" sqref="G22"/>
    </sheetView>
  </sheetViews>
  <sheetFormatPr defaultColWidth="9.140625" defaultRowHeight="14.45"/>
  <cols>
    <col min="1" max="1" width="47.28515625" style="33" customWidth="1"/>
    <col min="2" max="2" width="27.85546875" style="33" customWidth="1"/>
    <col min="3" max="4" width="9.140625" style="33" customWidth="1"/>
    <col min="5" max="16384" width="9.140625" style="33"/>
  </cols>
  <sheetData>
    <row r="1" spans="1:10" ht="18">
      <c r="A1" s="386" t="s">
        <v>205</v>
      </c>
      <c r="B1" s="386"/>
      <c r="C1" s="386"/>
      <c r="D1" s="386"/>
      <c r="E1" s="63"/>
    </row>
    <row r="2" spans="1:10" ht="18">
      <c r="A2" s="386" t="s">
        <v>274</v>
      </c>
      <c r="B2" s="386"/>
      <c r="C2" s="386"/>
      <c r="D2" s="386"/>
      <c r="E2" s="63"/>
    </row>
    <row r="3" spans="1:10" ht="15.6">
      <c r="A3" s="401">
        <f ca="1">TODAY()</f>
        <v>45832</v>
      </c>
      <c r="B3" s="388"/>
      <c r="C3" s="388"/>
      <c r="D3" s="388"/>
      <c r="E3" s="46"/>
    </row>
    <row r="4" spans="1:10" s="34" customFormat="1" ht="15.95">
      <c r="A4" s="367"/>
      <c r="B4" s="367"/>
      <c r="C4" s="37"/>
    </row>
    <row r="5" spans="1:10" s="34" customFormat="1" ht="15.95" hidden="1">
      <c r="A5" s="367"/>
      <c r="B5" s="367"/>
      <c r="C5" s="37"/>
    </row>
    <row r="6" spans="1:10" s="34" customFormat="1" ht="15.95">
      <c r="C6" s="56"/>
    </row>
    <row r="7" spans="1:10" s="34" customFormat="1" ht="15.95">
      <c r="A7" s="36" t="s">
        <v>207</v>
      </c>
      <c r="B7" s="40" t="e">
        <f>#REF!</f>
        <v>#REF!</v>
      </c>
      <c r="C7" s="56"/>
    </row>
    <row r="8" spans="1:10" s="34" customFormat="1" ht="15.95" hidden="1">
      <c r="A8" s="34" t="s">
        <v>208</v>
      </c>
      <c r="B8" s="41">
        <v>40793</v>
      </c>
      <c r="C8" s="56" t="s">
        <v>209</v>
      </c>
    </row>
    <row r="9" spans="1:10" s="34" customFormat="1" ht="15.95">
      <c r="A9" s="219" t="s">
        <v>210</v>
      </c>
      <c r="B9" s="42" t="e">
        <f>#REF!</f>
        <v>#REF!</v>
      </c>
      <c r="C9" s="56" t="s">
        <v>211</v>
      </c>
    </row>
    <row r="10" spans="1:10" s="34" customFormat="1" ht="15.95">
      <c r="A10" s="219" t="s">
        <v>212</v>
      </c>
      <c r="B10" s="43">
        <v>30</v>
      </c>
      <c r="C10" s="56" t="s">
        <v>211</v>
      </c>
    </row>
    <row r="11" spans="1:10" s="34" customFormat="1" ht="15.95" hidden="1">
      <c r="A11" s="34" t="s">
        <v>213</v>
      </c>
      <c r="B11" s="220"/>
      <c r="C11" s="56" t="s">
        <v>211</v>
      </c>
    </row>
    <row r="12" spans="1:10" s="34" customFormat="1" ht="15.95">
      <c r="B12" s="219"/>
      <c r="C12" s="56"/>
    </row>
    <row r="13" spans="1:10" s="34" customFormat="1" ht="15.95">
      <c r="B13" s="221"/>
      <c r="C13" s="56"/>
    </row>
    <row r="14" spans="1:10" s="34" customFormat="1" ht="15.95">
      <c r="A14" s="46" t="s">
        <v>214</v>
      </c>
      <c r="B14" s="221"/>
      <c r="C14" s="39"/>
      <c r="D14" s="219"/>
      <c r="E14" s="219"/>
    </row>
    <row r="15" spans="1:10" s="34" customFormat="1" ht="15.95">
      <c r="A15" s="222" t="s">
        <v>215</v>
      </c>
      <c r="B15" s="223" t="e">
        <f>#REF!</f>
        <v>#REF!</v>
      </c>
      <c r="C15" s="39" t="s">
        <v>209</v>
      </c>
      <c r="D15" s="219"/>
      <c r="E15" s="219"/>
    </row>
    <row r="16" spans="1:10" s="34" customFormat="1" ht="15.95">
      <c r="A16" s="222" t="s">
        <v>216</v>
      </c>
      <c r="B16" s="244" t="e">
        <f>#REF!</f>
        <v>#REF!</v>
      </c>
      <c r="C16" s="39" t="s">
        <v>209</v>
      </c>
      <c r="D16" s="219"/>
      <c r="E16" s="219"/>
      <c r="I16" s="61"/>
      <c r="J16" s="61"/>
    </row>
    <row r="17" spans="1:10" s="34" customFormat="1" ht="15.95">
      <c r="A17" s="222" t="s">
        <v>217</v>
      </c>
      <c r="B17" s="225" t="e">
        <f>B16*B15</f>
        <v>#REF!</v>
      </c>
      <c r="C17" s="39"/>
      <c r="D17" s="219"/>
      <c r="E17" s="219"/>
      <c r="I17" s="62"/>
      <c r="J17" s="61"/>
    </row>
    <row r="18" spans="1:10" s="34" customFormat="1" ht="15.95">
      <c r="A18" s="227"/>
      <c r="B18" s="225"/>
      <c r="C18" s="45"/>
      <c r="D18" s="219"/>
      <c r="E18" s="219"/>
      <c r="J18" s="61"/>
    </row>
    <row r="19" spans="1:10" s="34" customFormat="1" ht="15.95" hidden="1">
      <c r="A19" s="46" t="s">
        <v>218</v>
      </c>
      <c r="B19" s="221"/>
      <c r="C19" s="39"/>
      <c r="D19" s="219"/>
      <c r="E19" s="219"/>
      <c r="J19" s="61"/>
    </row>
    <row r="20" spans="1:10" s="34" customFormat="1" ht="15.95" hidden="1">
      <c r="A20" s="222" t="s">
        <v>219</v>
      </c>
      <c r="B20" s="228" t="e">
        <f>B15</f>
        <v>#REF!</v>
      </c>
      <c r="C20" s="39" t="s">
        <v>220</v>
      </c>
      <c r="D20" s="219"/>
      <c r="E20" s="219"/>
      <c r="J20" s="61"/>
    </row>
    <row r="21" spans="1:10" s="34" customFormat="1" ht="15.95" hidden="1">
      <c r="A21" s="222" t="s">
        <v>221</v>
      </c>
      <c r="B21" s="225">
        <v>3.5000000000000003E-2</v>
      </c>
      <c r="C21" s="39"/>
      <c r="D21" s="219"/>
      <c r="E21" s="219"/>
      <c r="J21" s="61"/>
    </row>
    <row r="22" spans="1:10" s="34" customFormat="1" ht="15.95" hidden="1">
      <c r="A22" s="222" t="s">
        <v>222</v>
      </c>
      <c r="B22" s="229" t="e">
        <f>B20*B21</f>
        <v>#REF!</v>
      </c>
      <c r="C22" s="39"/>
      <c r="D22" s="219"/>
      <c r="E22" s="219"/>
      <c r="J22" s="61"/>
    </row>
    <row r="23" spans="1:10" s="34" customFormat="1" ht="15.95">
      <c r="A23" s="219"/>
      <c r="B23" s="47"/>
      <c r="C23" s="39"/>
      <c r="D23" s="219"/>
      <c r="E23" s="219"/>
    </row>
    <row r="24" spans="1:10" s="34" customFormat="1" ht="15.95">
      <c r="A24" s="48" t="s">
        <v>223</v>
      </c>
      <c r="B24" s="47" t="e">
        <f>+B17</f>
        <v>#REF!</v>
      </c>
      <c r="C24" s="39"/>
      <c r="D24" s="219"/>
      <c r="E24" s="219"/>
      <c r="I24" s="61"/>
    </row>
    <row r="25" spans="1:10" s="34" customFormat="1" ht="15.95">
      <c r="A25" s="49"/>
      <c r="B25" s="225"/>
      <c r="C25" s="45"/>
      <c r="D25" s="219"/>
      <c r="E25" s="219"/>
      <c r="I25" s="61"/>
    </row>
    <row r="26" spans="1:10" s="34" customFormat="1" ht="15.95" hidden="1">
      <c r="A26" s="49"/>
      <c r="B26" s="230"/>
      <c r="C26" s="39"/>
      <c r="D26" s="219"/>
      <c r="E26" s="219"/>
    </row>
    <row r="27" spans="1:10" s="34" customFormat="1" ht="15.95">
      <c r="A27" s="49" t="s">
        <v>224</v>
      </c>
      <c r="B27" s="230" t="e">
        <f>B7+47</f>
        <v>#REF!</v>
      </c>
      <c r="C27" s="39"/>
      <c r="D27" s="219"/>
      <c r="E27" s="219"/>
    </row>
    <row r="28" spans="1:10" s="34" customFormat="1" ht="15.95">
      <c r="A28" s="49"/>
      <c r="B28" s="230"/>
      <c r="C28" s="39"/>
      <c r="D28" s="219"/>
      <c r="E28" s="219"/>
    </row>
    <row r="29" spans="1:10" s="34" customFormat="1" ht="15.95">
      <c r="A29" s="49"/>
      <c r="B29" s="230"/>
      <c r="C29" s="39"/>
      <c r="D29" s="219"/>
      <c r="E29" s="219"/>
    </row>
    <row r="30" spans="1:10" s="34" customFormat="1" ht="15.95">
      <c r="A30" s="49"/>
      <c r="B30" s="230"/>
      <c r="C30" s="39"/>
      <c r="D30" s="219"/>
      <c r="E30" s="219"/>
    </row>
    <row r="31" spans="1:10" s="34" customFormat="1" ht="15.95">
      <c r="A31" s="49"/>
      <c r="B31" s="230"/>
      <c r="C31" s="39"/>
      <c r="D31" s="219"/>
      <c r="E31" s="219"/>
    </row>
    <row r="32" spans="1:10" s="34" customFormat="1" ht="15.95">
      <c r="A32" s="49"/>
      <c r="B32" s="54" t="s">
        <v>225</v>
      </c>
      <c r="C32" s="39"/>
      <c r="D32" s="219"/>
      <c r="E32" s="219"/>
    </row>
    <row r="33" spans="1:5" s="34" customFormat="1" ht="15.95">
      <c r="A33" s="49"/>
      <c r="B33" s="54"/>
      <c r="C33" s="39"/>
      <c r="D33" s="219"/>
      <c r="E33" s="219"/>
    </row>
    <row r="34" spans="1:5" s="34" customFormat="1" ht="15.95">
      <c r="A34" s="49"/>
      <c r="B34" s="54"/>
      <c r="C34" s="39"/>
      <c r="D34" s="219"/>
      <c r="E34" s="219"/>
    </row>
    <row r="35" spans="1:5" s="34" customFormat="1" ht="15.95">
      <c r="A35" s="49"/>
      <c r="B35" s="54"/>
      <c r="C35" s="39"/>
      <c r="D35" s="219"/>
      <c r="E35" s="219"/>
    </row>
    <row r="36" spans="1:5" s="34" customFormat="1" ht="15.95">
      <c r="A36" s="219"/>
      <c r="B36" s="219" t="s">
        <v>240</v>
      </c>
      <c r="C36" s="39"/>
      <c r="D36" s="219"/>
      <c r="E36" s="219"/>
    </row>
    <row r="37" spans="1:5" s="34" customFormat="1" ht="15.95">
      <c r="A37" s="219"/>
      <c r="B37" s="219" t="s">
        <v>249</v>
      </c>
      <c r="C37" s="39"/>
      <c r="D37" s="219"/>
      <c r="E37" s="219"/>
    </row>
    <row r="38" spans="1:5" s="34" customFormat="1" ht="15.95">
      <c r="A38" s="219"/>
      <c r="B38" s="219" t="s">
        <v>227</v>
      </c>
      <c r="C38" s="39"/>
      <c r="D38" s="219"/>
      <c r="E38" s="219"/>
    </row>
    <row r="39" spans="1:5" s="34" customFormat="1" ht="15.95">
      <c r="A39" s="219"/>
      <c r="B39" s="219"/>
      <c r="C39" s="39"/>
      <c r="D39" s="219"/>
      <c r="E39" s="219"/>
    </row>
    <row r="40" spans="1:5" s="34" customFormat="1" ht="15.95">
      <c r="A40" s="219"/>
      <c r="B40" s="219"/>
      <c r="C40" s="39"/>
      <c r="D40" s="219"/>
      <c r="E40" s="219"/>
    </row>
    <row r="41" spans="1:5" s="34" customFormat="1" ht="15.95">
      <c r="A41" s="219"/>
      <c r="B41" s="55" t="s">
        <v>228</v>
      </c>
      <c r="C41" s="39"/>
      <c r="D41" s="219"/>
      <c r="E41" s="219"/>
    </row>
    <row r="42" spans="1:5" s="34" customFormat="1" ht="15.95">
      <c r="A42" s="219"/>
      <c r="B42" s="219"/>
      <c r="C42" s="39"/>
      <c r="D42" s="219"/>
      <c r="E42" s="219"/>
    </row>
    <row r="43" spans="1:5" s="34" customFormat="1" ht="15.95">
      <c r="A43" s="219"/>
      <c r="B43" s="219"/>
      <c r="C43" s="39"/>
      <c r="D43" s="219"/>
      <c r="E43" s="219"/>
    </row>
    <row r="44" spans="1:5" s="34" customFormat="1" ht="15.95">
      <c r="A44" s="219"/>
      <c r="B44" s="219"/>
      <c r="C44" s="39"/>
      <c r="D44" s="219"/>
      <c r="E44" s="219"/>
    </row>
    <row r="45" spans="1:5" s="34" customFormat="1" ht="15.95">
      <c r="A45" s="219"/>
      <c r="B45" s="219" t="s">
        <v>245</v>
      </c>
      <c r="C45" s="39"/>
      <c r="D45" s="219"/>
      <c r="E45" s="219"/>
    </row>
    <row r="46" spans="1:5" s="34" customFormat="1" ht="15.95">
      <c r="A46" s="219"/>
      <c r="B46" s="219" t="s">
        <v>246</v>
      </c>
      <c r="C46" s="39"/>
      <c r="D46" s="219"/>
      <c r="E46" s="219"/>
    </row>
    <row r="47" spans="1:5" s="34" customFormat="1" ht="15.95">
      <c r="A47" s="219"/>
      <c r="B47" s="219" t="s">
        <v>230</v>
      </c>
      <c r="C47" s="39"/>
      <c r="D47" s="219"/>
      <c r="E47" s="219"/>
    </row>
    <row r="48" spans="1:5" s="34" customFormat="1" ht="15.95">
      <c r="A48" s="219"/>
      <c r="B48" s="219"/>
      <c r="C48" s="39"/>
      <c r="D48" s="219"/>
      <c r="E48" s="219"/>
    </row>
    <row r="49" spans="1:3">
      <c r="C49" s="58"/>
    </row>
    <row r="50" spans="1:3">
      <c r="A50" s="57"/>
      <c r="C50" s="58"/>
    </row>
    <row r="51" spans="1:3">
      <c r="C51" s="58"/>
    </row>
    <row r="52" spans="1:3">
      <c r="C52" s="58"/>
    </row>
    <row r="53" spans="1:3">
      <c r="B53" s="59"/>
      <c r="C53" s="58"/>
    </row>
    <row r="54" spans="1:3">
      <c r="B54" s="60"/>
      <c r="C54" s="58"/>
    </row>
    <row r="55" spans="1:3">
      <c r="B55" s="60"/>
      <c r="C55" s="58"/>
    </row>
    <row r="56" spans="1:3">
      <c r="B56" s="60"/>
      <c r="C56" s="58"/>
    </row>
    <row r="57" spans="1:3">
      <c r="C57" s="58"/>
    </row>
    <row r="58" spans="1:3">
      <c r="C58" s="58"/>
    </row>
    <row r="59" spans="1:3">
      <c r="C59" s="58"/>
    </row>
    <row r="60" spans="1:3">
      <c r="C60" s="58"/>
    </row>
    <row r="61" spans="1:3">
      <c r="C61" s="58"/>
    </row>
    <row r="62" spans="1:3">
      <c r="C62" s="58"/>
    </row>
    <row r="63" spans="1:3">
      <c r="C63" s="58"/>
    </row>
    <row r="64" spans="1:3">
      <c r="C64" s="58"/>
    </row>
    <row r="65" spans="3:3">
      <c r="C65" s="58"/>
    </row>
    <row r="66" spans="3:3">
      <c r="C66" s="58"/>
    </row>
    <row r="67" spans="3:3">
      <c r="C67" s="58"/>
    </row>
    <row r="68" spans="3:3">
      <c r="C68" s="58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orientation="portrait" r:id="rId1"/>
  <rowBreaks count="1" manualBreakCount="1">
    <brk id="48" max="16383" man="1"/>
  </rowBreaks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E00-000000000000}">
  <sheetPr codeName="Sheet160">
    <pageSetUpPr fitToPage="1"/>
  </sheetPr>
  <dimension ref="A1:K56"/>
  <sheetViews>
    <sheetView topLeftCell="A36" zoomScaleNormal="100" workbookViewId="0">
      <selection activeCell="G22" sqref="G22"/>
    </sheetView>
  </sheetViews>
  <sheetFormatPr defaultColWidth="9.140625" defaultRowHeight="14.45"/>
  <cols>
    <col min="1" max="1" width="46.28515625" style="33" customWidth="1"/>
    <col min="2" max="2" width="26.42578125" style="33" customWidth="1"/>
    <col min="3" max="3" width="10.7109375" style="33" bestFit="1" customWidth="1"/>
    <col min="4" max="4" width="10.7109375" style="33" customWidth="1"/>
    <col min="5" max="5" width="9.140625" style="33"/>
    <col min="6" max="6" width="9.5703125" style="33" bestFit="1" customWidth="1"/>
    <col min="7" max="16384" width="9.140625" style="33"/>
  </cols>
  <sheetData>
    <row r="1" spans="1:11" ht="18">
      <c r="A1" s="386" t="s">
        <v>231</v>
      </c>
      <c r="B1" s="386"/>
      <c r="C1" s="386"/>
      <c r="D1" s="386"/>
      <c r="E1" s="63"/>
      <c r="F1" s="367"/>
    </row>
    <row r="2" spans="1:11" ht="18">
      <c r="A2" s="386" t="s">
        <v>274</v>
      </c>
      <c r="B2" s="386"/>
      <c r="C2" s="386"/>
      <c r="D2" s="386"/>
      <c r="E2" s="63"/>
      <c r="F2" s="367"/>
    </row>
    <row r="3" spans="1:11">
      <c r="A3" s="401">
        <f ca="1">TODAY()</f>
        <v>45832</v>
      </c>
      <c r="B3" s="388"/>
      <c r="C3" s="388"/>
      <c r="D3" s="388"/>
      <c r="E3" s="81"/>
      <c r="F3" s="81"/>
    </row>
    <row r="4" spans="1:11" s="34" customFormat="1" ht="15.95">
      <c r="A4" s="363"/>
      <c r="B4" s="363"/>
      <c r="C4" s="363"/>
      <c r="D4" s="363"/>
      <c r="E4" s="363"/>
      <c r="F4" s="36"/>
    </row>
    <row r="5" spans="1:11" s="34" customFormat="1" ht="15.95" hidden="1">
      <c r="A5" s="367"/>
      <c r="B5" s="367"/>
      <c r="C5" s="367"/>
      <c r="D5" s="367"/>
      <c r="E5" s="219"/>
    </row>
    <row r="6" spans="1:11" s="34" customFormat="1" ht="15.95">
      <c r="A6" s="219"/>
      <c r="B6" s="219"/>
      <c r="C6" s="219"/>
      <c r="D6" s="219"/>
      <c r="E6" s="219"/>
    </row>
    <row r="7" spans="1:11" s="34" customFormat="1" ht="15.95">
      <c r="A7" s="36" t="s">
        <v>232</v>
      </c>
      <c r="B7" s="40" t="e">
        <f>#REF!</f>
        <v>#REF!</v>
      </c>
      <c r="C7" s="219"/>
      <c r="D7" s="219"/>
      <c r="E7" s="219"/>
    </row>
    <row r="8" spans="1:11" s="34" customFormat="1" ht="15.95" hidden="1">
      <c r="A8" s="219" t="s">
        <v>208</v>
      </c>
      <c r="B8" s="41" t="e">
        <f>#REF!</f>
        <v>#REF!</v>
      </c>
      <c r="C8" s="219"/>
      <c r="D8" s="219"/>
      <c r="E8" s="219"/>
    </row>
    <row r="9" spans="1:11" s="34" customFormat="1" ht="15.95">
      <c r="A9" s="219" t="s">
        <v>210</v>
      </c>
      <c r="B9" s="42" t="e">
        <f>#REF!</f>
        <v>#REF!</v>
      </c>
      <c r="C9" s="219"/>
      <c r="D9" s="219"/>
      <c r="E9" s="219"/>
    </row>
    <row r="10" spans="1:11" s="34" customFormat="1" ht="15.95">
      <c r="A10" s="219" t="s">
        <v>212</v>
      </c>
      <c r="B10" s="43">
        <v>30</v>
      </c>
      <c r="C10" s="219"/>
      <c r="D10" s="219"/>
      <c r="E10" s="219"/>
    </row>
    <row r="11" spans="1:11" s="34" customFormat="1" ht="15.95" hidden="1">
      <c r="A11" s="219" t="s">
        <v>213</v>
      </c>
      <c r="B11" s="220"/>
      <c r="C11" s="219" t="s">
        <v>211</v>
      </c>
      <c r="D11" s="219"/>
      <c r="E11" s="219"/>
    </row>
    <row r="12" spans="1:11" s="34" customFormat="1" ht="15.95">
      <c r="A12" s="219"/>
      <c r="B12" s="219"/>
      <c r="C12" s="219"/>
      <c r="D12" s="219"/>
      <c r="E12" s="219"/>
    </row>
    <row r="13" spans="1:11" s="34" customFormat="1" ht="15.95" hidden="1">
      <c r="A13" s="46" t="s">
        <v>214</v>
      </c>
      <c r="B13" s="221"/>
      <c r="C13" s="219"/>
      <c r="D13" s="219"/>
      <c r="E13" s="219"/>
    </row>
    <row r="14" spans="1:11" s="34" customFormat="1" ht="15.95" hidden="1">
      <c r="A14" s="222" t="s">
        <v>215</v>
      </c>
      <c r="B14" s="221" t="e">
        <f>#REF!</f>
        <v>#REF!</v>
      </c>
      <c r="C14" s="219" t="s">
        <v>209</v>
      </c>
      <c r="D14" s="219"/>
      <c r="E14" s="219"/>
    </row>
    <row r="15" spans="1:11" s="34" customFormat="1" ht="15.95" hidden="1">
      <c r="A15" s="222" t="s">
        <v>216</v>
      </c>
      <c r="B15" s="239">
        <v>0.15</v>
      </c>
      <c r="C15" s="219" t="s">
        <v>209</v>
      </c>
      <c r="D15" s="219"/>
      <c r="E15" s="219"/>
      <c r="J15" s="61"/>
      <c r="K15" s="61"/>
    </row>
    <row r="16" spans="1:11" s="34" customFormat="1" ht="15.95" hidden="1">
      <c r="A16" s="222" t="s">
        <v>217</v>
      </c>
      <c r="B16" s="47" t="e">
        <f>B15*B14</f>
        <v>#REF!</v>
      </c>
      <c r="C16" s="219"/>
      <c r="D16" s="219"/>
      <c r="E16" s="219"/>
      <c r="J16" s="62"/>
      <c r="K16" s="61"/>
    </row>
    <row r="17" spans="1:11" s="34" customFormat="1" ht="15.95">
      <c r="A17" s="227"/>
      <c r="B17" s="225"/>
      <c r="C17" s="225"/>
      <c r="D17" s="225"/>
      <c r="E17" s="219"/>
      <c r="K17" s="61"/>
    </row>
    <row r="18" spans="1:11" s="34" customFormat="1" ht="15.95">
      <c r="A18" s="46" t="s">
        <v>233</v>
      </c>
      <c r="B18" s="225"/>
      <c r="C18" s="219"/>
      <c r="D18" s="219"/>
      <c r="E18" s="219"/>
      <c r="K18" s="61"/>
    </row>
    <row r="19" spans="1:11" s="34" customFormat="1" ht="15.95">
      <c r="A19" s="222" t="s">
        <v>234</v>
      </c>
      <c r="B19" s="234" t="e">
        <f>#REF!</f>
        <v>#REF!</v>
      </c>
      <c r="C19" s="219"/>
      <c r="D19" s="219"/>
      <c r="F19" s="110"/>
      <c r="K19" s="61"/>
    </row>
    <row r="20" spans="1:11" s="34" customFormat="1" ht="15.95">
      <c r="A20" s="222" t="s">
        <v>235</v>
      </c>
      <c r="B20" s="221" t="e">
        <f>#REF!</f>
        <v>#REF!</v>
      </c>
      <c r="C20" s="219"/>
      <c r="D20" s="219"/>
      <c r="E20" s="219"/>
      <c r="K20" s="61"/>
    </row>
    <row r="21" spans="1:11" s="34" customFormat="1" ht="15.95">
      <c r="A21" s="222" t="s">
        <v>222</v>
      </c>
      <c r="B21" s="225" t="e">
        <f>B19*B20</f>
        <v>#REF!</v>
      </c>
      <c r="C21" s="219"/>
      <c r="D21" s="219"/>
      <c r="E21" s="219"/>
      <c r="F21" s="110"/>
      <c r="K21" s="61"/>
    </row>
    <row r="22" spans="1:11" s="34" customFormat="1" ht="15.95">
      <c r="A22" s="222"/>
      <c r="B22" s="235"/>
      <c r="C22" s="219"/>
      <c r="D22" s="219"/>
      <c r="E22" s="219"/>
      <c r="K22" s="61"/>
    </row>
    <row r="23" spans="1:11" s="34" customFormat="1" ht="15.95" hidden="1">
      <c r="A23" s="48"/>
      <c r="B23" s="229"/>
      <c r="C23" s="219"/>
      <c r="D23" s="219"/>
      <c r="E23" s="219"/>
    </row>
    <row r="24" spans="1:11" s="34" customFormat="1" ht="15.95">
      <c r="A24" s="219"/>
      <c r="B24" s="225"/>
      <c r="C24" s="219"/>
      <c r="D24" s="219"/>
      <c r="E24" s="219"/>
    </row>
    <row r="25" spans="1:11" s="34" customFormat="1" ht="15.95">
      <c r="A25" s="48" t="s">
        <v>223</v>
      </c>
      <c r="B25" s="47" t="e">
        <f>+B21</f>
        <v>#REF!</v>
      </c>
      <c r="C25" s="219"/>
      <c r="D25" s="219"/>
      <c r="E25" s="219"/>
      <c r="J25" s="61"/>
    </row>
    <row r="26" spans="1:11" s="34" customFormat="1" ht="15.95">
      <c r="A26" s="49"/>
      <c r="B26" s="225"/>
      <c r="C26" s="219"/>
      <c r="D26" s="219"/>
      <c r="E26" s="219"/>
    </row>
    <row r="27" spans="1:11" s="34" customFormat="1" ht="15.95">
      <c r="A27" s="49" t="s">
        <v>224</v>
      </c>
      <c r="B27" s="230" t="e">
        <f>B7+47</f>
        <v>#REF!</v>
      </c>
      <c r="C27" s="219"/>
      <c r="D27" s="219"/>
      <c r="E27" s="219"/>
    </row>
    <row r="28" spans="1:11" s="34" customFormat="1" ht="15.95">
      <c r="A28" s="49"/>
      <c r="B28" s="230"/>
      <c r="C28" s="219"/>
      <c r="D28" s="219"/>
      <c r="E28" s="219"/>
    </row>
    <row r="29" spans="1:11" s="34" customFormat="1" ht="15.95">
      <c r="A29" s="49"/>
      <c r="B29" s="230"/>
      <c r="C29" s="219"/>
      <c r="D29" s="219"/>
      <c r="E29" s="219"/>
    </row>
    <row r="30" spans="1:11" s="34" customFormat="1" ht="15.95">
      <c r="A30" s="49"/>
      <c r="B30" s="230"/>
      <c r="C30" s="219"/>
      <c r="D30" s="219"/>
      <c r="E30" s="219"/>
    </row>
    <row r="31" spans="1:11" s="34" customFormat="1" ht="15.95">
      <c r="A31" s="49"/>
      <c r="B31" s="230"/>
      <c r="C31" s="219"/>
      <c r="D31" s="219"/>
      <c r="E31" s="219"/>
    </row>
    <row r="32" spans="1:11" s="34" customFormat="1" ht="15.95">
      <c r="A32" s="49"/>
      <c r="B32" s="54" t="s">
        <v>225</v>
      </c>
      <c r="C32" s="219"/>
      <c r="D32" s="219"/>
      <c r="E32" s="219"/>
    </row>
    <row r="33" spans="1:5" s="34" customFormat="1" ht="15.95">
      <c r="A33" s="49"/>
      <c r="B33" s="54"/>
      <c r="C33" s="219"/>
      <c r="D33" s="219"/>
      <c r="E33" s="219"/>
    </row>
    <row r="34" spans="1:5" s="34" customFormat="1" ht="15.95">
      <c r="A34" s="49"/>
      <c r="B34" s="54"/>
      <c r="C34" s="219"/>
      <c r="D34" s="219"/>
      <c r="E34" s="219"/>
    </row>
    <row r="35" spans="1:5" s="34" customFormat="1" ht="15.95">
      <c r="A35" s="49"/>
      <c r="B35" s="54"/>
      <c r="C35" s="219"/>
      <c r="D35" s="219"/>
      <c r="E35" s="219"/>
    </row>
    <row r="36" spans="1:5" s="34" customFormat="1" ht="15.95">
      <c r="A36" s="48"/>
      <c r="B36" s="219" t="s">
        <v>240</v>
      </c>
      <c r="C36" s="219"/>
      <c r="D36" s="219"/>
      <c r="E36" s="231"/>
    </row>
    <row r="37" spans="1:5" s="34" customFormat="1" ht="15.95">
      <c r="A37" s="219"/>
      <c r="B37" s="219" t="s">
        <v>249</v>
      </c>
      <c r="C37" s="219"/>
      <c r="D37" s="219"/>
      <c r="E37" s="219"/>
    </row>
    <row r="38" spans="1:5" s="34" customFormat="1" ht="15.95">
      <c r="A38" s="219"/>
      <c r="B38" s="219" t="s">
        <v>227</v>
      </c>
      <c r="C38" s="219"/>
      <c r="D38" s="219"/>
      <c r="E38" s="219"/>
    </row>
    <row r="39" spans="1:5" s="34" customFormat="1" ht="15.95">
      <c r="A39" s="219"/>
      <c r="B39" s="219"/>
      <c r="C39" s="219"/>
      <c r="D39" s="219"/>
      <c r="E39" s="219"/>
    </row>
    <row r="40" spans="1:5" s="34" customFormat="1" ht="15.95">
      <c r="A40" s="219"/>
      <c r="B40" s="219"/>
      <c r="C40" s="39"/>
      <c r="D40" s="39"/>
      <c r="E40" s="219"/>
    </row>
    <row r="41" spans="1:5" s="34" customFormat="1" ht="15.95">
      <c r="A41" s="219"/>
      <c r="B41" s="55" t="s">
        <v>228</v>
      </c>
      <c r="C41" s="39"/>
      <c r="D41" s="39"/>
      <c r="E41" s="219"/>
    </row>
    <row r="42" spans="1:5" s="34" customFormat="1" ht="15.95">
      <c r="A42" s="219"/>
      <c r="B42" s="219"/>
      <c r="C42" s="39"/>
      <c r="D42" s="39"/>
      <c r="E42" s="219"/>
    </row>
    <row r="43" spans="1:5" s="34" customFormat="1" ht="15.95">
      <c r="A43" s="219"/>
      <c r="B43" s="219"/>
      <c r="C43" s="39"/>
      <c r="D43" s="39"/>
      <c r="E43" s="219"/>
    </row>
    <row r="44" spans="1:5" s="34" customFormat="1" ht="15.95">
      <c r="A44" s="219"/>
      <c r="B44" s="219"/>
      <c r="C44" s="39"/>
      <c r="D44" s="39"/>
      <c r="E44" s="219"/>
    </row>
    <row r="45" spans="1:5" s="34" customFormat="1" ht="15.95">
      <c r="A45" s="219"/>
      <c r="B45" s="219" t="s">
        <v>245</v>
      </c>
      <c r="C45" s="39"/>
      <c r="D45" s="39"/>
      <c r="E45" s="219"/>
    </row>
    <row r="46" spans="1:5" s="34" customFormat="1" ht="15.95">
      <c r="A46" s="219"/>
      <c r="B46" s="219" t="s">
        <v>246</v>
      </c>
      <c r="C46" s="39"/>
      <c r="D46" s="39"/>
      <c r="E46" s="219"/>
    </row>
    <row r="47" spans="1:5" s="34" customFormat="1" ht="15.95">
      <c r="A47" s="219"/>
      <c r="B47" s="219" t="s">
        <v>230</v>
      </c>
      <c r="C47" s="39"/>
      <c r="D47" s="39"/>
      <c r="E47" s="219"/>
    </row>
    <row r="48" spans="1:5" s="34" customFormat="1" ht="15.95">
      <c r="A48" s="219"/>
      <c r="B48" s="219"/>
      <c r="C48" s="39"/>
      <c r="D48" s="39"/>
      <c r="E48" s="219"/>
    </row>
    <row r="49" spans="1:4" s="34" customFormat="1" ht="15.95">
      <c r="C49" s="56"/>
      <c r="D49" s="56"/>
    </row>
    <row r="50" spans="1:4">
      <c r="A50" s="57"/>
    </row>
    <row r="53" spans="1:4">
      <c r="B53" s="59"/>
    </row>
    <row r="54" spans="1:4">
      <c r="B54" s="60"/>
    </row>
    <row r="55" spans="1:4">
      <c r="B55" s="60"/>
    </row>
    <row r="56" spans="1:4">
      <c r="B56" s="60"/>
    </row>
  </sheetData>
  <mergeCells count="3">
    <mergeCell ref="A1:D1"/>
    <mergeCell ref="A2:D2"/>
    <mergeCell ref="A3:D3"/>
  </mergeCells>
  <printOptions horizontalCentered="1" verticalCentered="1"/>
  <pageMargins left="0.7" right="0.7" top="0.75" bottom="0.75" header="0.3" footer="0.3"/>
  <pageSetup orientation="portrait" r:id="rId1"/>
  <rowBreaks count="1" manualBreakCount="1">
    <brk id="48" max="16383" man="1"/>
  </rowBreaks>
  <colBreaks count="1" manualBreakCount="1">
    <brk id="5" max="1048575" man="1"/>
  </colBreaks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F00-000000000000}">
  <sheetPr codeName="Sheet161">
    <pageSetUpPr fitToPage="1"/>
  </sheetPr>
  <dimension ref="A1:J68"/>
  <sheetViews>
    <sheetView zoomScaleNormal="100" workbookViewId="0">
      <selection activeCell="G22" sqref="G22"/>
    </sheetView>
  </sheetViews>
  <sheetFormatPr defaultColWidth="9.140625" defaultRowHeight="14.45"/>
  <cols>
    <col min="1" max="1" width="47.7109375" style="33" customWidth="1"/>
    <col min="2" max="2" width="27.85546875" style="33" customWidth="1"/>
    <col min="3" max="4" width="9.140625" style="33" customWidth="1"/>
    <col min="5" max="16384" width="9.140625" style="33"/>
  </cols>
  <sheetData>
    <row r="1" spans="1:10" ht="18">
      <c r="A1" s="386" t="s">
        <v>205</v>
      </c>
      <c r="B1" s="386"/>
      <c r="C1" s="386"/>
      <c r="D1" s="386"/>
      <c r="E1" s="63"/>
    </row>
    <row r="2" spans="1:10" ht="18">
      <c r="A2" s="386" t="s">
        <v>274</v>
      </c>
      <c r="B2" s="386"/>
      <c r="C2" s="386"/>
      <c r="D2" s="386"/>
      <c r="E2" s="63"/>
    </row>
    <row r="3" spans="1:10" ht="15.6">
      <c r="A3" s="401">
        <f ca="1">TODAY()</f>
        <v>45832</v>
      </c>
      <c r="B3" s="388"/>
      <c r="C3" s="388"/>
      <c r="D3" s="388"/>
      <c r="E3" s="46"/>
    </row>
    <row r="4" spans="1:10" s="34" customFormat="1" ht="15.95">
      <c r="A4" s="367"/>
      <c r="B4" s="367"/>
      <c r="C4" s="37"/>
    </row>
    <row r="5" spans="1:10" s="34" customFormat="1" ht="15.95" hidden="1">
      <c r="A5" s="367"/>
      <c r="B5" s="367"/>
      <c r="C5" s="37"/>
    </row>
    <row r="6" spans="1:10" s="34" customFormat="1" ht="15.95">
      <c r="C6" s="56"/>
    </row>
    <row r="7" spans="1:10" s="34" customFormat="1" ht="15.95">
      <c r="A7" s="36" t="s">
        <v>207</v>
      </c>
      <c r="B7" s="40" t="e">
        <f>#REF!</f>
        <v>#REF!</v>
      </c>
      <c r="C7" s="56"/>
    </row>
    <row r="8" spans="1:10" s="34" customFormat="1" ht="15.95" hidden="1">
      <c r="A8" s="34" t="s">
        <v>208</v>
      </c>
      <c r="B8" s="41">
        <v>40793</v>
      </c>
      <c r="C8" s="56" t="s">
        <v>209</v>
      </c>
    </row>
    <row r="9" spans="1:10" s="34" customFormat="1" ht="15.95">
      <c r="A9" s="219" t="s">
        <v>210</v>
      </c>
      <c r="B9" s="42" t="e">
        <f>#REF!</f>
        <v>#REF!</v>
      </c>
      <c r="C9" s="56" t="s">
        <v>211</v>
      </c>
    </row>
    <row r="10" spans="1:10" s="34" customFormat="1" ht="15.95">
      <c r="A10" s="219" t="s">
        <v>212</v>
      </c>
      <c r="B10" s="43">
        <v>31</v>
      </c>
      <c r="C10" s="56" t="s">
        <v>211</v>
      </c>
    </row>
    <row r="11" spans="1:10" s="34" customFormat="1" ht="15.95" hidden="1">
      <c r="A11" s="34" t="s">
        <v>213</v>
      </c>
      <c r="B11" s="220"/>
      <c r="C11" s="56" t="s">
        <v>211</v>
      </c>
    </row>
    <row r="12" spans="1:10" s="34" customFormat="1" ht="15.95">
      <c r="B12" s="219"/>
      <c r="C12" s="56"/>
    </row>
    <row r="13" spans="1:10" s="34" customFormat="1" ht="15.95">
      <c r="B13" s="221"/>
      <c r="C13" s="56"/>
    </row>
    <row r="14" spans="1:10" s="34" customFormat="1" ht="15.95">
      <c r="A14" s="46" t="s">
        <v>214</v>
      </c>
      <c r="B14" s="221"/>
      <c r="C14" s="39"/>
      <c r="D14" s="219"/>
      <c r="E14" s="219"/>
    </row>
    <row r="15" spans="1:10" s="34" customFormat="1" ht="15.95">
      <c r="A15" s="222" t="s">
        <v>215</v>
      </c>
      <c r="B15" s="223" t="e">
        <f>#REF!</f>
        <v>#REF!</v>
      </c>
      <c r="C15" s="39" t="s">
        <v>209</v>
      </c>
      <c r="D15" s="219"/>
      <c r="E15" s="219"/>
    </row>
    <row r="16" spans="1:10" s="34" customFormat="1" ht="15.95">
      <c r="A16" s="222" t="s">
        <v>216</v>
      </c>
      <c r="B16" s="244" t="e">
        <f>#REF!</f>
        <v>#REF!</v>
      </c>
      <c r="C16" s="39" t="s">
        <v>209</v>
      </c>
      <c r="D16" s="219"/>
      <c r="E16" s="219"/>
      <c r="I16" s="61"/>
      <c r="J16" s="61"/>
    </row>
    <row r="17" spans="1:10" s="34" customFormat="1" ht="15.95">
      <c r="A17" s="222" t="s">
        <v>217</v>
      </c>
      <c r="B17" s="225" t="e">
        <f>B16*B15</f>
        <v>#REF!</v>
      </c>
      <c r="C17" s="39"/>
      <c r="D17" s="219"/>
      <c r="E17" s="219"/>
      <c r="I17" s="62"/>
      <c r="J17" s="61"/>
    </row>
    <row r="18" spans="1:10" s="34" customFormat="1" ht="15.95">
      <c r="A18" s="227"/>
      <c r="B18" s="225"/>
      <c r="C18" s="45"/>
      <c r="D18" s="219"/>
      <c r="E18" s="219"/>
      <c r="J18" s="61"/>
    </row>
    <row r="19" spans="1:10" s="34" customFormat="1" ht="15.95" hidden="1">
      <c r="A19" s="46" t="s">
        <v>218</v>
      </c>
      <c r="B19" s="221"/>
      <c r="C19" s="39"/>
      <c r="D19" s="219"/>
      <c r="E19" s="219"/>
      <c r="J19" s="61"/>
    </row>
    <row r="20" spans="1:10" s="34" customFormat="1" ht="15.95" hidden="1">
      <c r="A20" s="222" t="s">
        <v>219</v>
      </c>
      <c r="B20" s="228" t="e">
        <f>B15</f>
        <v>#REF!</v>
      </c>
      <c r="C20" s="39" t="s">
        <v>220</v>
      </c>
      <c r="D20" s="219"/>
      <c r="E20" s="219"/>
      <c r="J20" s="61"/>
    </row>
    <row r="21" spans="1:10" s="34" customFormat="1" ht="15.95" hidden="1">
      <c r="A21" s="222" t="s">
        <v>221</v>
      </c>
      <c r="B21" s="225">
        <v>3.5000000000000003E-2</v>
      </c>
      <c r="C21" s="39"/>
      <c r="D21" s="219"/>
      <c r="E21" s="219"/>
      <c r="J21" s="61"/>
    </row>
    <row r="22" spans="1:10" s="34" customFormat="1" ht="15.95" hidden="1">
      <c r="A22" s="222" t="s">
        <v>222</v>
      </c>
      <c r="B22" s="229" t="e">
        <f>B20*B21</f>
        <v>#REF!</v>
      </c>
      <c r="C22" s="39"/>
      <c r="D22" s="219"/>
      <c r="E22" s="219"/>
      <c r="J22" s="61"/>
    </row>
    <row r="23" spans="1:10" s="34" customFormat="1" ht="15.95">
      <c r="A23" s="219"/>
      <c r="B23" s="47"/>
      <c r="C23" s="39"/>
      <c r="D23" s="219"/>
      <c r="E23" s="219"/>
    </row>
    <row r="24" spans="1:10" s="34" customFormat="1" ht="15.95">
      <c r="A24" s="48" t="s">
        <v>223</v>
      </c>
      <c r="B24" s="47" t="e">
        <f>+B17</f>
        <v>#REF!</v>
      </c>
      <c r="C24" s="39"/>
      <c r="D24" s="219"/>
      <c r="E24" s="219"/>
      <c r="I24" s="61"/>
    </row>
    <row r="25" spans="1:10" s="34" customFormat="1" ht="15.95">
      <c r="A25" s="49"/>
      <c r="B25" s="225"/>
      <c r="C25" s="45"/>
      <c r="D25" s="219"/>
      <c r="E25" s="219"/>
      <c r="I25" s="61"/>
    </row>
    <row r="26" spans="1:10" s="34" customFormat="1" ht="15.95" hidden="1">
      <c r="A26" s="49"/>
      <c r="B26" s="230"/>
      <c r="C26" s="39"/>
      <c r="D26" s="219"/>
      <c r="E26" s="219"/>
    </row>
    <row r="27" spans="1:10" s="34" customFormat="1" ht="15.95">
      <c r="A27" s="49" t="s">
        <v>224</v>
      </c>
      <c r="B27" s="230" t="e">
        <f>B7+47</f>
        <v>#REF!</v>
      </c>
      <c r="C27" s="39"/>
      <c r="D27" s="219"/>
      <c r="E27" s="219"/>
    </row>
    <row r="28" spans="1:10" s="34" customFormat="1" ht="15.95">
      <c r="A28" s="49"/>
      <c r="B28" s="230"/>
      <c r="C28" s="39"/>
      <c r="D28" s="219"/>
      <c r="E28" s="219"/>
    </row>
    <row r="29" spans="1:10" s="34" customFormat="1" ht="15.95">
      <c r="A29" s="49"/>
      <c r="B29" s="230"/>
      <c r="C29" s="39"/>
      <c r="D29" s="219"/>
      <c r="E29" s="219"/>
    </row>
    <row r="30" spans="1:10" s="34" customFormat="1" ht="15.95">
      <c r="A30" s="49"/>
      <c r="B30" s="230"/>
      <c r="C30" s="39"/>
      <c r="D30" s="219"/>
      <c r="E30" s="219"/>
    </row>
    <row r="31" spans="1:10" s="34" customFormat="1" ht="15.95">
      <c r="A31" s="49"/>
      <c r="B31" s="230"/>
      <c r="C31" s="39"/>
      <c r="D31" s="219"/>
      <c r="E31" s="219"/>
    </row>
    <row r="32" spans="1:10" s="34" customFormat="1" ht="15.95">
      <c r="A32" s="49"/>
      <c r="B32" s="54" t="s">
        <v>225</v>
      </c>
      <c r="C32" s="39"/>
      <c r="D32" s="219"/>
      <c r="E32" s="219"/>
    </row>
    <row r="33" spans="1:5" s="34" customFormat="1" ht="15.95">
      <c r="A33" s="49"/>
      <c r="B33" s="54"/>
      <c r="C33" s="39"/>
      <c r="D33" s="219"/>
      <c r="E33" s="219"/>
    </row>
    <row r="34" spans="1:5" s="34" customFormat="1" ht="15.95">
      <c r="A34" s="49"/>
      <c r="B34" s="54"/>
      <c r="C34" s="39"/>
      <c r="D34" s="219"/>
      <c r="E34" s="219"/>
    </row>
    <row r="35" spans="1:5" s="34" customFormat="1" ht="15.95">
      <c r="A35" s="49"/>
      <c r="B35" s="54"/>
      <c r="C35" s="39"/>
      <c r="D35" s="219"/>
      <c r="E35" s="219"/>
    </row>
    <row r="36" spans="1:5" s="34" customFormat="1" ht="15.95">
      <c r="A36" s="219"/>
      <c r="B36" s="219" t="s">
        <v>240</v>
      </c>
      <c r="C36" s="39"/>
      <c r="D36" s="219"/>
      <c r="E36" s="219"/>
    </row>
    <row r="37" spans="1:5" s="34" customFormat="1" ht="15.95">
      <c r="A37" s="219"/>
      <c r="B37" s="219" t="s">
        <v>249</v>
      </c>
      <c r="C37" s="39"/>
      <c r="D37" s="219"/>
      <c r="E37" s="219"/>
    </row>
    <row r="38" spans="1:5" s="34" customFormat="1" ht="15.95">
      <c r="A38" s="219"/>
      <c r="B38" s="219" t="s">
        <v>227</v>
      </c>
      <c r="C38" s="39"/>
      <c r="D38" s="219"/>
      <c r="E38" s="219"/>
    </row>
    <row r="39" spans="1:5" s="34" customFormat="1" ht="15.95">
      <c r="A39" s="219"/>
      <c r="B39" s="219"/>
      <c r="C39" s="39"/>
      <c r="D39" s="219"/>
      <c r="E39" s="219"/>
    </row>
    <row r="40" spans="1:5" s="34" customFormat="1" ht="15.95">
      <c r="A40" s="219"/>
      <c r="B40" s="219"/>
      <c r="C40" s="39"/>
      <c r="D40" s="219"/>
      <c r="E40" s="219"/>
    </row>
    <row r="41" spans="1:5" s="34" customFormat="1" ht="15.95">
      <c r="A41" s="219"/>
      <c r="B41" s="55" t="s">
        <v>228</v>
      </c>
      <c r="C41" s="39"/>
      <c r="D41" s="219"/>
      <c r="E41" s="219"/>
    </row>
    <row r="42" spans="1:5" s="34" customFormat="1" ht="15.95">
      <c r="A42" s="219"/>
      <c r="B42" s="219"/>
      <c r="C42" s="39"/>
      <c r="D42" s="219"/>
      <c r="E42" s="219"/>
    </row>
    <row r="43" spans="1:5" s="34" customFormat="1" ht="15.95">
      <c r="A43" s="219"/>
      <c r="B43" s="219"/>
      <c r="C43" s="39"/>
      <c r="D43" s="219"/>
      <c r="E43" s="219"/>
    </row>
    <row r="44" spans="1:5" s="34" customFormat="1" ht="15.95">
      <c r="A44" s="219"/>
      <c r="B44" s="219"/>
      <c r="C44" s="39"/>
      <c r="D44" s="219"/>
      <c r="E44" s="219"/>
    </row>
    <row r="45" spans="1:5" s="34" customFormat="1" ht="15.95">
      <c r="A45" s="219"/>
      <c r="B45" s="219" t="s">
        <v>245</v>
      </c>
      <c r="C45" s="39"/>
      <c r="D45" s="219"/>
      <c r="E45" s="219"/>
    </row>
    <row r="46" spans="1:5" s="34" customFormat="1" ht="15.95">
      <c r="A46" s="219"/>
      <c r="B46" s="219" t="s">
        <v>246</v>
      </c>
      <c r="C46" s="39"/>
      <c r="D46" s="219"/>
      <c r="E46" s="219"/>
    </row>
    <row r="47" spans="1:5" s="34" customFormat="1" ht="15.95">
      <c r="A47" s="219"/>
      <c r="B47" s="219" t="s">
        <v>230</v>
      </c>
      <c r="C47" s="39"/>
      <c r="D47" s="219"/>
      <c r="E47" s="219"/>
    </row>
    <row r="48" spans="1:5" s="34" customFormat="1" ht="15.95">
      <c r="A48" s="219"/>
      <c r="B48" s="219"/>
      <c r="C48" s="39"/>
      <c r="D48" s="219"/>
      <c r="E48" s="219"/>
    </row>
    <row r="49" spans="1:3">
      <c r="C49" s="58"/>
    </row>
    <row r="50" spans="1:3">
      <c r="A50" s="57"/>
      <c r="C50" s="58"/>
    </row>
    <row r="51" spans="1:3">
      <c r="C51" s="58"/>
    </row>
    <row r="52" spans="1:3">
      <c r="C52" s="58"/>
    </row>
    <row r="53" spans="1:3">
      <c r="B53" s="59"/>
      <c r="C53" s="58"/>
    </row>
    <row r="54" spans="1:3">
      <c r="B54" s="60"/>
      <c r="C54" s="58"/>
    </row>
    <row r="55" spans="1:3">
      <c r="B55" s="60"/>
      <c r="C55" s="58"/>
    </row>
    <row r="56" spans="1:3">
      <c r="B56" s="60"/>
      <c r="C56" s="58"/>
    </row>
    <row r="57" spans="1:3">
      <c r="C57" s="58"/>
    </row>
    <row r="58" spans="1:3">
      <c r="C58" s="58"/>
    </row>
    <row r="59" spans="1:3">
      <c r="C59" s="58"/>
    </row>
    <row r="60" spans="1:3">
      <c r="C60" s="58"/>
    </row>
    <row r="61" spans="1:3">
      <c r="C61" s="58"/>
    </row>
    <row r="62" spans="1:3">
      <c r="C62" s="58"/>
    </row>
    <row r="63" spans="1:3">
      <c r="C63" s="58"/>
    </row>
    <row r="64" spans="1:3">
      <c r="C64" s="58"/>
    </row>
    <row r="65" spans="3:3">
      <c r="C65" s="58"/>
    </row>
    <row r="66" spans="3:3">
      <c r="C66" s="58"/>
    </row>
    <row r="67" spans="3:3">
      <c r="C67" s="58"/>
    </row>
    <row r="68" spans="3:3">
      <c r="C68" s="58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orientation="portrait" r:id="rId1"/>
  <rowBreaks count="1" manualBreakCount="1">
    <brk id="48" max="16383" man="1"/>
  </rowBreaks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000-000000000000}">
  <sheetPr codeName="Sheet162">
    <pageSetUpPr fitToPage="1"/>
  </sheetPr>
  <dimension ref="A1:K55"/>
  <sheetViews>
    <sheetView zoomScaleNormal="100" workbookViewId="0">
      <selection activeCell="G22" sqref="G22"/>
    </sheetView>
  </sheetViews>
  <sheetFormatPr defaultColWidth="9.140625" defaultRowHeight="14.45"/>
  <cols>
    <col min="1" max="1" width="46.28515625" style="33" customWidth="1"/>
    <col min="2" max="2" width="26.42578125" style="33" customWidth="1"/>
    <col min="3" max="3" width="10.7109375" style="33" bestFit="1" customWidth="1"/>
    <col min="4" max="4" width="10.7109375" style="33" customWidth="1"/>
    <col min="5" max="5" width="9.140625" style="33"/>
    <col min="6" max="6" width="9.5703125" style="33" bestFit="1" customWidth="1"/>
    <col min="7" max="16384" width="9.140625" style="33"/>
  </cols>
  <sheetData>
    <row r="1" spans="1:11" ht="18">
      <c r="A1" s="386" t="s">
        <v>231</v>
      </c>
      <c r="B1" s="386"/>
      <c r="C1" s="386"/>
      <c r="D1" s="386"/>
      <c r="E1" s="63"/>
      <c r="F1" s="367"/>
    </row>
    <row r="2" spans="1:11" ht="18">
      <c r="A2" s="386" t="s">
        <v>274</v>
      </c>
      <c r="B2" s="386"/>
      <c r="C2" s="386"/>
      <c r="D2" s="386"/>
      <c r="E2" s="63"/>
      <c r="F2" s="367"/>
    </row>
    <row r="3" spans="1:11">
      <c r="A3" s="401">
        <f ca="1">TODAY()</f>
        <v>45832</v>
      </c>
      <c r="B3" s="388"/>
      <c r="C3" s="388"/>
      <c r="D3" s="388"/>
      <c r="E3" s="81"/>
      <c r="F3" s="81"/>
    </row>
    <row r="4" spans="1:11" s="34" customFormat="1" ht="15.95">
      <c r="A4" s="363"/>
      <c r="B4" s="363"/>
      <c r="C4" s="363"/>
      <c r="D4" s="363"/>
      <c r="E4" s="363"/>
      <c r="F4" s="36"/>
    </row>
    <row r="5" spans="1:11" s="34" customFormat="1" ht="15.95" hidden="1">
      <c r="A5" s="367"/>
      <c r="B5" s="367"/>
      <c r="C5" s="367"/>
      <c r="D5" s="367"/>
      <c r="E5" s="219"/>
    </row>
    <row r="6" spans="1:11" s="34" customFormat="1" ht="15.95">
      <c r="A6" s="219"/>
      <c r="B6" s="219"/>
      <c r="C6" s="219"/>
      <c r="D6" s="219"/>
      <c r="E6" s="219"/>
    </row>
    <row r="7" spans="1:11" s="34" customFormat="1" ht="15.95">
      <c r="A7" s="36" t="s">
        <v>232</v>
      </c>
      <c r="B7" s="40" t="e">
        <f>#REF!</f>
        <v>#REF!</v>
      </c>
      <c r="C7" s="219"/>
      <c r="D7" s="219"/>
      <c r="E7" s="219"/>
    </row>
    <row r="8" spans="1:11" s="34" customFormat="1" ht="15.95" hidden="1">
      <c r="A8" s="219" t="s">
        <v>208</v>
      </c>
      <c r="B8" s="41" t="e">
        <f>#REF!</f>
        <v>#REF!</v>
      </c>
      <c r="C8" s="219"/>
      <c r="D8" s="219"/>
      <c r="E8" s="219"/>
    </row>
    <row r="9" spans="1:11" s="34" customFormat="1" ht="15.95">
      <c r="A9" s="219" t="s">
        <v>210</v>
      </c>
      <c r="B9" s="42" t="e">
        <f>#REF!</f>
        <v>#REF!</v>
      </c>
      <c r="C9" s="219"/>
      <c r="D9" s="219"/>
      <c r="E9" s="219"/>
    </row>
    <row r="10" spans="1:11" s="34" customFormat="1" ht="15.95">
      <c r="A10" s="219" t="s">
        <v>212</v>
      </c>
      <c r="B10" s="43">
        <v>31</v>
      </c>
      <c r="C10" s="219"/>
      <c r="D10" s="219"/>
      <c r="E10" s="219"/>
    </row>
    <row r="11" spans="1:11" s="34" customFormat="1" ht="15.95" hidden="1">
      <c r="A11" s="219" t="s">
        <v>213</v>
      </c>
      <c r="B11" s="220"/>
      <c r="C11" s="219" t="s">
        <v>211</v>
      </c>
      <c r="D11" s="219"/>
      <c r="E11" s="219"/>
    </row>
    <row r="12" spans="1:11" s="34" customFormat="1" ht="15.95">
      <c r="A12" s="219"/>
      <c r="B12" s="219"/>
      <c r="C12" s="219"/>
      <c r="D12" s="219"/>
      <c r="E12" s="219"/>
    </row>
    <row r="13" spans="1:11" s="34" customFormat="1" ht="15.95" hidden="1">
      <c r="A13" s="46" t="s">
        <v>214</v>
      </c>
      <c r="B13" s="221"/>
      <c r="C13" s="219"/>
      <c r="D13" s="219"/>
      <c r="E13" s="219"/>
    </row>
    <row r="14" spans="1:11" s="34" customFormat="1" ht="15.95" hidden="1">
      <c r="A14" s="222" t="s">
        <v>215</v>
      </c>
      <c r="B14" s="221" t="e">
        <f>#REF!</f>
        <v>#REF!</v>
      </c>
      <c r="C14" s="219" t="s">
        <v>209</v>
      </c>
      <c r="D14" s="219"/>
      <c r="E14" s="219"/>
    </row>
    <row r="15" spans="1:11" s="34" customFormat="1" ht="15.95" hidden="1">
      <c r="A15" s="222" t="s">
        <v>216</v>
      </c>
      <c r="B15" s="239">
        <v>0.15</v>
      </c>
      <c r="C15" s="219" t="s">
        <v>209</v>
      </c>
      <c r="D15" s="219"/>
      <c r="E15" s="219"/>
      <c r="J15" s="61"/>
      <c r="K15" s="61"/>
    </row>
    <row r="16" spans="1:11" s="34" customFormat="1" ht="15.95" hidden="1">
      <c r="A16" s="222" t="s">
        <v>217</v>
      </c>
      <c r="B16" s="47" t="e">
        <f>B15*B14</f>
        <v>#REF!</v>
      </c>
      <c r="C16" s="219"/>
      <c r="D16" s="219"/>
      <c r="E16" s="219"/>
      <c r="J16" s="62"/>
      <c r="K16" s="61"/>
    </row>
    <row r="17" spans="1:11" s="34" customFormat="1" ht="15.95">
      <c r="A17" s="227"/>
      <c r="B17" s="225"/>
      <c r="C17" s="225"/>
      <c r="D17" s="225"/>
      <c r="E17" s="219"/>
      <c r="K17" s="61"/>
    </row>
    <row r="18" spans="1:11" s="34" customFormat="1" ht="15.95">
      <c r="A18" s="46" t="s">
        <v>233</v>
      </c>
      <c r="B18" s="225"/>
      <c r="C18" s="219"/>
      <c r="D18" s="219"/>
      <c r="E18" s="219"/>
      <c r="K18" s="61"/>
    </row>
    <row r="19" spans="1:11" s="34" customFormat="1" ht="15.95">
      <c r="A19" s="222" t="s">
        <v>234</v>
      </c>
      <c r="B19" s="234" t="e">
        <f>#REF!</f>
        <v>#REF!</v>
      </c>
      <c r="C19" s="219"/>
      <c r="D19" s="219"/>
      <c r="F19" s="110"/>
      <c r="K19" s="61"/>
    </row>
    <row r="20" spans="1:11" s="34" customFormat="1" ht="15.95">
      <c r="A20" s="222" t="s">
        <v>235</v>
      </c>
      <c r="B20" s="221" t="e">
        <f>#REF!</f>
        <v>#REF!</v>
      </c>
      <c r="C20" s="219"/>
      <c r="D20" s="219"/>
      <c r="E20" s="219"/>
      <c r="K20" s="61"/>
    </row>
    <row r="21" spans="1:11" s="34" customFormat="1" ht="15.95">
      <c r="A21" s="222" t="s">
        <v>222</v>
      </c>
      <c r="B21" s="225" t="e">
        <f>B19*B20</f>
        <v>#REF!</v>
      </c>
      <c r="C21" s="219"/>
      <c r="D21" s="219"/>
      <c r="E21" s="219"/>
      <c r="F21" s="110"/>
      <c r="K21" s="61"/>
    </row>
    <row r="22" spans="1:11" s="34" customFormat="1" ht="15.95">
      <c r="A22" s="222"/>
      <c r="B22" s="235"/>
      <c r="C22" s="219"/>
      <c r="D22" s="219"/>
      <c r="E22" s="219"/>
      <c r="K22" s="61"/>
    </row>
    <row r="23" spans="1:11" s="34" customFormat="1" ht="15.95" hidden="1">
      <c r="A23" s="48"/>
      <c r="B23" s="229"/>
      <c r="C23" s="219"/>
      <c r="D23" s="219"/>
      <c r="E23" s="219"/>
    </row>
    <row r="24" spans="1:11" s="34" customFormat="1" ht="15.95">
      <c r="A24" s="219"/>
      <c r="B24" s="225"/>
      <c r="C24" s="219"/>
      <c r="D24" s="219"/>
      <c r="E24" s="219"/>
    </row>
    <row r="25" spans="1:11" s="34" customFormat="1" ht="15.95">
      <c r="A25" s="48" t="s">
        <v>223</v>
      </c>
      <c r="B25" s="47" t="e">
        <f>+B21</f>
        <v>#REF!</v>
      </c>
      <c r="C25" s="219"/>
      <c r="D25" s="219"/>
      <c r="E25" s="219"/>
      <c r="J25" s="61"/>
    </row>
    <row r="26" spans="1:11" s="34" customFormat="1" ht="15.95">
      <c r="A26" s="49"/>
      <c r="B26" s="225"/>
      <c r="C26" s="219"/>
      <c r="D26" s="219"/>
      <c r="E26" s="219"/>
    </row>
    <row r="27" spans="1:11" s="34" customFormat="1" ht="15.95">
      <c r="A27" s="49" t="s">
        <v>224</v>
      </c>
      <c r="B27" s="230" t="e">
        <f>B7+47</f>
        <v>#REF!</v>
      </c>
      <c r="C27" s="219"/>
      <c r="D27" s="219"/>
      <c r="E27" s="219"/>
    </row>
    <row r="28" spans="1:11" s="34" customFormat="1" ht="15.95">
      <c r="A28" s="49"/>
      <c r="B28" s="230"/>
      <c r="C28" s="219"/>
      <c r="D28" s="219"/>
      <c r="E28" s="219"/>
    </row>
    <row r="29" spans="1:11" s="34" customFormat="1" ht="15.95">
      <c r="A29" s="49"/>
      <c r="B29" s="230"/>
      <c r="C29" s="219"/>
      <c r="D29" s="219"/>
      <c r="E29" s="219"/>
    </row>
    <row r="30" spans="1:11" s="34" customFormat="1" ht="15.95">
      <c r="A30" s="49"/>
      <c r="B30" s="230"/>
      <c r="C30" s="219"/>
      <c r="D30" s="219"/>
      <c r="E30" s="219"/>
    </row>
    <row r="31" spans="1:11" s="34" customFormat="1" ht="15.95">
      <c r="A31" s="49"/>
      <c r="B31" s="54" t="s">
        <v>225</v>
      </c>
      <c r="C31" s="219"/>
      <c r="D31" s="219"/>
      <c r="E31" s="219"/>
    </row>
    <row r="32" spans="1:11" s="34" customFormat="1" ht="15.95">
      <c r="A32" s="49"/>
      <c r="B32" s="54"/>
      <c r="C32" s="219"/>
      <c r="D32" s="219"/>
      <c r="E32" s="219"/>
    </row>
    <row r="33" spans="1:5" s="34" customFormat="1" ht="15.95">
      <c r="A33" s="49"/>
      <c r="B33" s="54"/>
      <c r="C33" s="219"/>
      <c r="D33" s="219"/>
      <c r="E33" s="219"/>
    </row>
    <row r="34" spans="1:5" s="34" customFormat="1" ht="15.95">
      <c r="A34" s="49"/>
      <c r="B34" s="54"/>
      <c r="C34" s="219"/>
      <c r="D34" s="219"/>
      <c r="E34" s="219"/>
    </row>
    <row r="35" spans="1:5" s="34" customFormat="1" ht="15.95">
      <c r="A35" s="48"/>
      <c r="B35" s="219" t="s">
        <v>240</v>
      </c>
      <c r="C35" s="219"/>
      <c r="D35" s="219"/>
      <c r="E35" s="231"/>
    </row>
    <row r="36" spans="1:5" s="34" customFormat="1" ht="15.95">
      <c r="A36" s="219"/>
      <c r="B36" s="219" t="s">
        <v>249</v>
      </c>
      <c r="C36" s="219"/>
      <c r="D36" s="219"/>
      <c r="E36" s="219"/>
    </row>
    <row r="37" spans="1:5" s="34" customFormat="1" ht="15.95">
      <c r="A37" s="219"/>
      <c r="B37" s="219" t="s">
        <v>227</v>
      </c>
      <c r="C37" s="219"/>
      <c r="D37" s="219"/>
      <c r="E37" s="219"/>
    </row>
    <row r="38" spans="1:5" s="34" customFormat="1" ht="15.95">
      <c r="A38" s="219"/>
      <c r="B38" s="219"/>
      <c r="C38" s="219"/>
      <c r="D38" s="219"/>
      <c r="E38" s="219"/>
    </row>
    <row r="39" spans="1:5" s="34" customFormat="1" ht="15.95">
      <c r="A39" s="219"/>
      <c r="B39" s="219"/>
      <c r="C39" s="39"/>
      <c r="D39" s="39"/>
      <c r="E39" s="219"/>
    </row>
    <row r="40" spans="1:5" s="34" customFormat="1" ht="15.95">
      <c r="A40" s="219"/>
      <c r="B40" s="55" t="s">
        <v>228</v>
      </c>
      <c r="C40" s="39"/>
      <c r="D40" s="39"/>
      <c r="E40" s="219"/>
    </row>
    <row r="41" spans="1:5" s="34" customFormat="1" ht="15.95">
      <c r="A41" s="219"/>
      <c r="B41" s="219"/>
      <c r="C41" s="39"/>
      <c r="D41" s="39"/>
      <c r="E41" s="219"/>
    </row>
    <row r="42" spans="1:5" s="34" customFormat="1" ht="15.95">
      <c r="A42" s="219"/>
      <c r="B42" s="219"/>
      <c r="C42" s="39"/>
      <c r="D42" s="39"/>
      <c r="E42" s="219"/>
    </row>
    <row r="43" spans="1:5" s="34" customFormat="1" ht="15.95">
      <c r="A43" s="219"/>
      <c r="B43" s="219"/>
      <c r="C43" s="39"/>
      <c r="D43" s="39"/>
      <c r="E43" s="219"/>
    </row>
    <row r="44" spans="1:5" s="34" customFormat="1" ht="15.95">
      <c r="A44" s="219"/>
      <c r="B44" s="219" t="s">
        <v>245</v>
      </c>
      <c r="C44" s="39"/>
      <c r="D44" s="39"/>
      <c r="E44" s="219"/>
    </row>
    <row r="45" spans="1:5" s="34" customFormat="1" ht="15.95">
      <c r="A45" s="219"/>
      <c r="B45" s="219" t="s">
        <v>246</v>
      </c>
      <c r="C45" s="39"/>
      <c r="D45" s="39"/>
      <c r="E45" s="219"/>
    </row>
    <row r="46" spans="1:5" s="34" customFormat="1" ht="15.95">
      <c r="A46" s="219"/>
      <c r="B46" s="219" t="s">
        <v>230</v>
      </c>
      <c r="C46" s="39"/>
      <c r="D46" s="39"/>
      <c r="E46" s="219"/>
    </row>
    <row r="47" spans="1:5" s="34" customFormat="1" ht="15.95">
      <c r="A47" s="219"/>
      <c r="B47" s="219"/>
      <c r="C47" s="39"/>
      <c r="D47" s="39"/>
      <c r="E47" s="219"/>
    </row>
    <row r="48" spans="1:5" s="34" customFormat="1" ht="15.95">
      <c r="C48" s="56"/>
      <c r="D48" s="56"/>
    </row>
    <row r="49" spans="1:2">
      <c r="A49" s="57"/>
    </row>
    <row r="52" spans="1:2">
      <c r="B52" s="59"/>
    </row>
    <row r="53" spans="1:2">
      <c r="B53" s="60"/>
    </row>
    <row r="54" spans="1:2">
      <c r="B54" s="60"/>
    </row>
    <row r="55" spans="1:2">
      <c r="B55" s="60"/>
    </row>
  </sheetData>
  <mergeCells count="3">
    <mergeCell ref="A1:D1"/>
    <mergeCell ref="A2:D2"/>
    <mergeCell ref="A3:D3"/>
  </mergeCells>
  <printOptions horizontalCentered="1" verticalCentered="1"/>
  <pageMargins left="0.7" right="0.7" top="0.75" bottom="0.75" header="0.3" footer="0.3"/>
  <pageSetup orientation="portrait" r:id="rId1"/>
  <rowBreaks count="1" manualBreakCount="1">
    <brk id="47" max="16383" man="1"/>
  </rowBreaks>
  <colBreaks count="1" manualBreakCount="1">
    <brk id="5" max="1048575" man="1"/>
  </colBreaks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100-000000000000}">
  <sheetPr codeName="Sheet163">
    <pageSetUpPr fitToPage="1"/>
  </sheetPr>
  <dimension ref="A1:J68"/>
  <sheetViews>
    <sheetView zoomScaleNormal="100" workbookViewId="0">
      <selection activeCell="G22" sqref="G22"/>
    </sheetView>
  </sheetViews>
  <sheetFormatPr defaultColWidth="9.140625" defaultRowHeight="14.45"/>
  <cols>
    <col min="1" max="1" width="47.7109375" style="33" customWidth="1"/>
    <col min="2" max="2" width="27.85546875" style="33" customWidth="1"/>
    <col min="3" max="4" width="9.140625" style="33" customWidth="1"/>
    <col min="5" max="16384" width="9.140625" style="33"/>
  </cols>
  <sheetData>
    <row r="1" spans="1:10" ht="18">
      <c r="A1" s="386" t="s">
        <v>205</v>
      </c>
      <c r="B1" s="386"/>
      <c r="C1" s="386"/>
      <c r="D1" s="386"/>
      <c r="E1" s="63"/>
    </row>
    <row r="2" spans="1:10" ht="18">
      <c r="A2" s="386" t="s">
        <v>274</v>
      </c>
      <c r="B2" s="386"/>
      <c r="C2" s="386"/>
      <c r="D2" s="386"/>
      <c r="E2" s="63"/>
    </row>
    <row r="3" spans="1:10" ht="15.6">
      <c r="A3" s="401">
        <f ca="1">TODAY()</f>
        <v>45832</v>
      </c>
      <c r="B3" s="388"/>
      <c r="C3" s="388"/>
      <c r="D3" s="388"/>
      <c r="E3" s="46"/>
    </row>
    <row r="4" spans="1:10" s="34" customFormat="1" ht="15.95">
      <c r="A4" s="367"/>
      <c r="B4" s="367"/>
      <c r="C4" s="37"/>
    </row>
    <row r="5" spans="1:10" s="34" customFormat="1" ht="15.95" hidden="1">
      <c r="A5" s="367"/>
      <c r="B5" s="367"/>
      <c r="C5" s="37"/>
    </row>
    <row r="6" spans="1:10" s="34" customFormat="1" ht="15.95">
      <c r="C6" s="56"/>
    </row>
    <row r="7" spans="1:10" s="34" customFormat="1" ht="15.95">
      <c r="A7" s="36" t="s">
        <v>207</v>
      </c>
      <c r="B7" s="40" t="e">
        <f>#REF!</f>
        <v>#REF!</v>
      </c>
      <c r="C7" s="56"/>
    </row>
    <row r="8" spans="1:10" s="34" customFormat="1" ht="15.95" hidden="1">
      <c r="A8" s="34" t="s">
        <v>208</v>
      </c>
      <c r="B8" s="41">
        <v>40793</v>
      </c>
      <c r="C8" s="56" t="s">
        <v>209</v>
      </c>
    </row>
    <row r="9" spans="1:10" s="34" customFormat="1" ht="15.95">
      <c r="A9" s="219" t="s">
        <v>210</v>
      </c>
      <c r="B9" s="42" t="e">
        <f>#REF!</f>
        <v>#REF!</v>
      </c>
      <c r="C9" s="56" t="s">
        <v>211</v>
      </c>
    </row>
    <row r="10" spans="1:10" s="34" customFormat="1" ht="15.95">
      <c r="A10" s="219" t="s">
        <v>212</v>
      </c>
      <c r="B10" s="43">
        <v>31</v>
      </c>
      <c r="C10" s="56" t="s">
        <v>211</v>
      </c>
    </row>
    <row r="11" spans="1:10" s="34" customFormat="1" ht="15.95" hidden="1">
      <c r="A11" s="34" t="s">
        <v>213</v>
      </c>
      <c r="B11" s="220"/>
      <c r="C11" s="56" t="s">
        <v>211</v>
      </c>
    </row>
    <row r="12" spans="1:10" s="34" customFormat="1" ht="15.95">
      <c r="B12" s="219"/>
      <c r="C12" s="56"/>
    </row>
    <row r="13" spans="1:10" s="34" customFormat="1" ht="15.95">
      <c r="B13" s="221"/>
      <c r="C13" s="56"/>
    </row>
    <row r="14" spans="1:10" s="34" customFormat="1" ht="15.95">
      <c r="A14" s="46" t="s">
        <v>214</v>
      </c>
      <c r="B14" s="221"/>
      <c r="C14" s="39"/>
      <c r="D14" s="219"/>
      <c r="E14" s="219"/>
    </row>
    <row r="15" spans="1:10" s="34" customFormat="1" ht="15.95">
      <c r="A15" s="222" t="s">
        <v>215</v>
      </c>
      <c r="B15" s="223" t="e">
        <f>#REF!</f>
        <v>#REF!</v>
      </c>
      <c r="C15" s="39" t="s">
        <v>209</v>
      </c>
      <c r="D15" s="219"/>
      <c r="E15" s="219"/>
    </row>
    <row r="16" spans="1:10" s="34" customFormat="1" ht="15.95">
      <c r="A16" s="222" t="s">
        <v>216</v>
      </c>
      <c r="B16" s="244" t="e">
        <f>#REF!</f>
        <v>#REF!</v>
      </c>
      <c r="C16" s="39" t="s">
        <v>209</v>
      </c>
      <c r="D16" s="219"/>
      <c r="E16" s="219"/>
      <c r="I16" s="61"/>
      <c r="J16" s="61"/>
    </row>
    <row r="17" spans="1:10" s="34" customFormat="1" ht="15.95">
      <c r="A17" s="222" t="s">
        <v>217</v>
      </c>
      <c r="B17" s="225" t="e">
        <f>B16*B15</f>
        <v>#REF!</v>
      </c>
      <c r="C17" s="39"/>
      <c r="D17" s="219"/>
      <c r="E17" s="219"/>
      <c r="I17" s="62"/>
      <c r="J17" s="61"/>
    </row>
    <row r="18" spans="1:10" s="34" customFormat="1" ht="15.95">
      <c r="A18" s="227"/>
      <c r="B18" s="225"/>
      <c r="C18" s="45"/>
      <c r="D18" s="219"/>
      <c r="E18" s="219"/>
      <c r="J18" s="61"/>
    </row>
    <row r="19" spans="1:10" s="34" customFormat="1" ht="15.95" hidden="1">
      <c r="A19" s="46" t="s">
        <v>218</v>
      </c>
      <c r="B19" s="221"/>
      <c r="C19" s="39"/>
      <c r="D19" s="219"/>
      <c r="E19" s="219"/>
      <c r="J19" s="61"/>
    </row>
    <row r="20" spans="1:10" s="34" customFormat="1" ht="15.95" hidden="1">
      <c r="A20" s="222" t="s">
        <v>219</v>
      </c>
      <c r="B20" s="228" t="e">
        <f>B15</f>
        <v>#REF!</v>
      </c>
      <c r="C20" s="39" t="s">
        <v>220</v>
      </c>
      <c r="D20" s="219"/>
      <c r="E20" s="219"/>
      <c r="J20" s="61"/>
    </row>
    <row r="21" spans="1:10" s="34" customFormat="1" ht="15.95" hidden="1">
      <c r="A21" s="222" t="s">
        <v>221</v>
      </c>
      <c r="B21" s="225">
        <v>3.5000000000000003E-2</v>
      </c>
      <c r="C21" s="39"/>
      <c r="D21" s="219"/>
      <c r="E21" s="219"/>
      <c r="J21" s="61"/>
    </row>
    <row r="22" spans="1:10" s="34" customFormat="1" ht="15.95" hidden="1">
      <c r="A22" s="222" t="s">
        <v>222</v>
      </c>
      <c r="B22" s="229" t="e">
        <f>B20*B21</f>
        <v>#REF!</v>
      </c>
      <c r="C22" s="39"/>
      <c r="D22" s="219"/>
      <c r="E22" s="219"/>
      <c r="J22" s="61"/>
    </row>
    <row r="23" spans="1:10" s="34" customFormat="1" ht="15.95">
      <c r="A23" s="219"/>
      <c r="B23" s="47"/>
      <c r="C23" s="39"/>
      <c r="D23" s="219"/>
      <c r="E23" s="219"/>
    </row>
    <row r="24" spans="1:10" s="34" customFormat="1" ht="15.95">
      <c r="A24" s="48" t="s">
        <v>223</v>
      </c>
      <c r="B24" s="47" t="e">
        <f>+B17</f>
        <v>#REF!</v>
      </c>
      <c r="C24" s="39"/>
      <c r="D24" s="219"/>
      <c r="E24" s="219"/>
      <c r="I24" s="61"/>
    </row>
    <row r="25" spans="1:10" s="34" customFormat="1" ht="15.95">
      <c r="A25" s="49"/>
      <c r="B25" s="225"/>
      <c r="C25" s="45"/>
      <c r="D25" s="219"/>
      <c r="E25" s="219"/>
      <c r="I25" s="61"/>
    </row>
    <row r="26" spans="1:10" s="34" customFormat="1" ht="15.95" hidden="1">
      <c r="A26" s="49"/>
      <c r="B26" s="230"/>
      <c r="C26" s="39"/>
      <c r="D26" s="219"/>
      <c r="E26" s="219"/>
    </row>
    <row r="27" spans="1:10" s="34" customFormat="1" ht="15.95">
      <c r="A27" s="49" t="s">
        <v>224</v>
      </c>
      <c r="B27" s="230" t="e">
        <f>B7+47</f>
        <v>#REF!</v>
      </c>
      <c r="C27" s="39"/>
      <c r="D27" s="219"/>
      <c r="E27" s="219"/>
    </row>
    <row r="28" spans="1:10" s="34" customFormat="1" ht="15.95">
      <c r="A28" s="49"/>
      <c r="B28" s="230"/>
      <c r="C28" s="39"/>
      <c r="D28" s="219"/>
      <c r="E28" s="219"/>
    </row>
    <row r="29" spans="1:10" s="34" customFormat="1" ht="15.95">
      <c r="A29" s="49"/>
      <c r="B29" s="230"/>
      <c r="C29" s="39"/>
      <c r="D29" s="219"/>
      <c r="E29" s="219"/>
    </row>
    <row r="30" spans="1:10" s="34" customFormat="1" ht="15.95">
      <c r="A30" s="49"/>
      <c r="B30" s="230"/>
      <c r="C30" s="39"/>
      <c r="D30" s="219"/>
      <c r="E30" s="219"/>
    </row>
    <row r="31" spans="1:10" s="34" customFormat="1" ht="15.95">
      <c r="A31" s="49"/>
      <c r="B31" s="230"/>
      <c r="C31" s="39"/>
      <c r="D31" s="219"/>
      <c r="E31" s="219"/>
    </row>
    <row r="32" spans="1:10" s="34" customFormat="1" ht="15.95">
      <c r="A32" s="49"/>
      <c r="B32" s="54" t="s">
        <v>225</v>
      </c>
      <c r="C32" s="39"/>
      <c r="D32" s="219"/>
      <c r="E32" s="219"/>
    </row>
    <row r="33" spans="1:5" s="34" customFormat="1" ht="15.95">
      <c r="A33" s="49"/>
      <c r="B33" s="54"/>
      <c r="C33" s="39"/>
      <c r="D33" s="219"/>
      <c r="E33" s="219"/>
    </row>
    <row r="34" spans="1:5" s="34" customFormat="1" ht="15.95">
      <c r="A34" s="49"/>
      <c r="B34" s="54"/>
      <c r="C34" s="39"/>
      <c r="D34" s="219"/>
      <c r="E34" s="219"/>
    </row>
    <row r="35" spans="1:5" s="34" customFormat="1" ht="15.95">
      <c r="A35" s="49"/>
      <c r="B35" s="54"/>
      <c r="C35" s="39"/>
      <c r="D35" s="219"/>
      <c r="E35" s="219"/>
    </row>
    <row r="36" spans="1:5" s="34" customFormat="1" ht="15.95">
      <c r="A36" s="219"/>
      <c r="B36" s="219" t="s">
        <v>240</v>
      </c>
      <c r="C36" s="39"/>
      <c r="D36" s="219"/>
      <c r="E36" s="219"/>
    </row>
    <row r="37" spans="1:5" s="34" customFormat="1" ht="15.95">
      <c r="A37" s="219"/>
      <c r="B37" s="219" t="s">
        <v>249</v>
      </c>
      <c r="C37" s="39"/>
      <c r="D37" s="219"/>
      <c r="E37" s="219"/>
    </row>
    <row r="38" spans="1:5" s="34" customFormat="1" ht="15.95">
      <c r="A38" s="219"/>
      <c r="B38" s="219" t="s">
        <v>227</v>
      </c>
      <c r="C38" s="39"/>
      <c r="D38" s="219"/>
      <c r="E38" s="219"/>
    </row>
    <row r="39" spans="1:5" s="34" customFormat="1" ht="15.95">
      <c r="A39" s="219"/>
      <c r="B39" s="219"/>
      <c r="C39" s="39"/>
      <c r="D39" s="219"/>
      <c r="E39" s="219"/>
    </row>
    <row r="40" spans="1:5" s="34" customFormat="1" ht="15.95">
      <c r="A40" s="219"/>
      <c r="B40" s="219"/>
      <c r="C40" s="39"/>
      <c r="D40" s="219"/>
      <c r="E40" s="219"/>
    </row>
    <row r="41" spans="1:5" s="34" customFormat="1" ht="15.95">
      <c r="A41" s="219"/>
      <c r="B41" s="55" t="s">
        <v>228</v>
      </c>
      <c r="C41" s="39"/>
      <c r="D41" s="219"/>
      <c r="E41" s="219"/>
    </row>
    <row r="42" spans="1:5" s="34" customFormat="1" ht="15.95">
      <c r="A42" s="219"/>
      <c r="B42" s="219"/>
      <c r="C42" s="39"/>
      <c r="D42" s="219"/>
      <c r="E42" s="219"/>
    </row>
    <row r="43" spans="1:5" s="34" customFormat="1" ht="15.95">
      <c r="A43" s="219"/>
      <c r="B43" s="219"/>
      <c r="C43" s="39"/>
      <c r="D43" s="219"/>
      <c r="E43" s="219"/>
    </row>
    <row r="44" spans="1:5" s="34" customFormat="1" ht="15.95">
      <c r="A44" s="219"/>
      <c r="B44" s="219"/>
      <c r="C44" s="39"/>
      <c r="D44" s="219"/>
      <c r="E44" s="219"/>
    </row>
    <row r="45" spans="1:5" s="34" customFormat="1" ht="15.95">
      <c r="A45" s="219"/>
      <c r="B45" s="219" t="s">
        <v>242</v>
      </c>
      <c r="C45" s="39"/>
      <c r="D45" s="219"/>
      <c r="E45" s="219"/>
    </row>
    <row r="46" spans="1:5" s="34" customFormat="1" ht="15.95">
      <c r="A46" s="219"/>
      <c r="B46" s="219" t="s">
        <v>243</v>
      </c>
      <c r="C46" s="39"/>
      <c r="D46" s="219"/>
      <c r="E46" s="219"/>
    </row>
    <row r="47" spans="1:5" s="34" customFormat="1" ht="15.95">
      <c r="A47" s="219"/>
      <c r="B47" s="219" t="s">
        <v>244</v>
      </c>
      <c r="C47" s="39"/>
      <c r="D47" s="219"/>
      <c r="E47" s="219"/>
    </row>
    <row r="48" spans="1:5" s="34" customFormat="1" ht="15.95">
      <c r="A48" s="219"/>
      <c r="B48" s="219"/>
      <c r="C48" s="39"/>
      <c r="D48" s="219"/>
      <c r="E48" s="219"/>
    </row>
    <row r="49" spans="1:3">
      <c r="C49" s="58"/>
    </row>
    <row r="50" spans="1:3">
      <c r="A50" s="57"/>
      <c r="C50" s="58"/>
    </row>
    <row r="51" spans="1:3">
      <c r="C51" s="58"/>
    </row>
    <row r="52" spans="1:3">
      <c r="C52" s="58"/>
    </row>
    <row r="53" spans="1:3">
      <c r="B53" s="59"/>
      <c r="C53" s="58"/>
    </row>
    <row r="54" spans="1:3">
      <c r="B54" s="60"/>
      <c r="C54" s="58"/>
    </row>
    <row r="55" spans="1:3">
      <c r="B55" s="60"/>
      <c r="C55" s="58"/>
    </row>
    <row r="56" spans="1:3">
      <c r="B56" s="60"/>
      <c r="C56" s="58"/>
    </row>
    <row r="57" spans="1:3">
      <c r="C57" s="58"/>
    </row>
    <row r="58" spans="1:3">
      <c r="C58" s="58"/>
    </row>
    <row r="59" spans="1:3">
      <c r="C59" s="58"/>
    </row>
    <row r="60" spans="1:3">
      <c r="C60" s="58"/>
    </row>
    <row r="61" spans="1:3">
      <c r="C61" s="58"/>
    </row>
    <row r="62" spans="1:3">
      <c r="C62" s="58"/>
    </row>
    <row r="63" spans="1:3">
      <c r="C63" s="58"/>
    </row>
    <row r="64" spans="1:3">
      <c r="C64" s="58"/>
    </row>
    <row r="65" spans="3:3">
      <c r="C65" s="58"/>
    </row>
    <row r="66" spans="3:3">
      <c r="C66" s="58"/>
    </row>
    <row r="67" spans="3:3">
      <c r="C67" s="58"/>
    </row>
    <row r="68" spans="3:3">
      <c r="C68" s="58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orientation="portrait" r:id="rId1"/>
  <rowBreaks count="1" manualBreakCount="1">
    <brk id="48" max="16383" man="1"/>
  </rowBreaks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200-000000000000}">
  <sheetPr codeName="Sheet164">
    <pageSetUpPr fitToPage="1"/>
  </sheetPr>
  <dimension ref="A1:K56"/>
  <sheetViews>
    <sheetView zoomScaleNormal="100" workbookViewId="0">
      <selection activeCell="G22" sqref="G22"/>
    </sheetView>
  </sheetViews>
  <sheetFormatPr defaultColWidth="9.140625" defaultRowHeight="14.45"/>
  <cols>
    <col min="1" max="1" width="46.28515625" style="33" customWidth="1"/>
    <col min="2" max="2" width="26.42578125" style="33" customWidth="1"/>
    <col min="3" max="3" width="10.7109375" style="33" bestFit="1" customWidth="1"/>
    <col min="4" max="4" width="10.7109375" style="33" customWidth="1"/>
    <col min="5" max="5" width="9.140625" style="33"/>
    <col min="6" max="6" width="9.5703125" style="33" bestFit="1" customWidth="1"/>
    <col min="7" max="16384" width="9.140625" style="33"/>
  </cols>
  <sheetData>
    <row r="1" spans="1:11" ht="18">
      <c r="A1" s="386" t="s">
        <v>231</v>
      </c>
      <c r="B1" s="386"/>
      <c r="C1" s="386"/>
      <c r="D1" s="386"/>
      <c r="E1" s="63"/>
      <c r="F1" s="367"/>
    </row>
    <row r="2" spans="1:11" ht="18">
      <c r="A2" s="386" t="s">
        <v>274</v>
      </c>
      <c r="B2" s="386"/>
      <c r="C2" s="386"/>
      <c r="D2" s="386"/>
      <c r="E2" s="63"/>
      <c r="F2" s="367"/>
    </row>
    <row r="3" spans="1:11">
      <c r="A3" s="401">
        <f ca="1">TODAY()</f>
        <v>45832</v>
      </c>
      <c r="B3" s="388"/>
      <c r="C3" s="388"/>
      <c r="D3" s="388"/>
      <c r="E3" s="81"/>
      <c r="F3" s="81"/>
    </row>
    <row r="4" spans="1:11" s="34" customFormat="1" ht="15.95">
      <c r="A4" s="363"/>
      <c r="B4" s="363"/>
      <c r="C4" s="363"/>
      <c r="D4" s="363"/>
      <c r="E4" s="363"/>
      <c r="F4" s="36"/>
    </row>
    <row r="5" spans="1:11" s="34" customFormat="1" ht="15.95" hidden="1">
      <c r="A5" s="367"/>
      <c r="B5" s="367"/>
      <c r="C5" s="367"/>
      <c r="D5" s="367"/>
      <c r="E5" s="219"/>
    </row>
    <row r="6" spans="1:11" s="34" customFormat="1" ht="15.95">
      <c r="A6" s="219"/>
      <c r="B6" s="219"/>
      <c r="C6" s="219"/>
      <c r="D6" s="219"/>
      <c r="E6" s="219"/>
    </row>
    <row r="7" spans="1:11" s="34" customFormat="1" ht="15.95">
      <c r="A7" s="36" t="s">
        <v>232</v>
      </c>
      <c r="B7" s="40" t="e">
        <f>#REF!</f>
        <v>#REF!</v>
      </c>
      <c r="C7" s="219"/>
      <c r="D7" s="219"/>
      <c r="E7" s="219"/>
    </row>
    <row r="8" spans="1:11" s="34" customFormat="1" ht="15.95" hidden="1">
      <c r="A8" s="219" t="s">
        <v>208</v>
      </c>
      <c r="B8" s="41" t="e">
        <f>#REF!</f>
        <v>#REF!</v>
      </c>
      <c r="C8" s="219"/>
      <c r="D8" s="219"/>
      <c r="E8" s="219"/>
    </row>
    <row r="9" spans="1:11" s="34" customFormat="1" ht="15.95">
      <c r="A9" s="219" t="s">
        <v>210</v>
      </c>
      <c r="B9" s="42" t="e">
        <f>#REF!</f>
        <v>#REF!</v>
      </c>
      <c r="C9" s="219"/>
      <c r="D9" s="219"/>
      <c r="E9" s="219"/>
    </row>
    <row r="10" spans="1:11" s="34" customFormat="1" ht="15.95">
      <c r="A10" s="219" t="s">
        <v>212</v>
      </c>
      <c r="B10" s="43">
        <v>31</v>
      </c>
      <c r="C10" s="219"/>
      <c r="D10" s="219"/>
      <c r="E10" s="219"/>
    </row>
    <row r="11" spans="1:11" s="34" customFormat="1" ht="15.95" hidden="1">
      <c r="A11" s="219" t="s">
        <v>213</v>
      </c>
      <c r="B11" s="220"/>
      <c r="C11" s="219" t="s">
        <v>211</v>
      </c>
      <c r="D11" s="219"/>
      <c r="E11" s="219"/>
    </row>
    <row r="12" spans="1:11" s="34" customFormat="1" ht="15.95">
      <c r="A12" s="219"/>
      <c r="B12" s="219"/>
      <c r="C12" s="219"/>
      <c r="D12" s="219"/>
      <c r="E12" s="219"/>
    </row>
    <row r="13" spans="1:11" s="34" customFormat="1" ht="15.95" hidden="1">
      <c r="A13" s="46" t="s">
        <v>214</v>
      </c>
      <c r="B13" s="221"/>
      <c r="C13" s="219"/>
      <c r="D13" s="219"/>
      <c r="E13" s="219"/>
    </row>
    <row r="14" spans="1:11" s="34" customFormat="1" ht="15.95" hidden="1">
      <c r="A14" s="222" t="s">
        <v>215</v>
      </c>
      <c r="B14" s="221" t="e">
        <f>#REF!</f>
        <v>#REF!</v>
      </c>
      <c r="C14" s="219" t="s">
        <v>209</v>
      </c>
      <c r="D14" s="219"/>
      <c r="E14" s="219"/>
    </row>
    <row r="15" spans="1:11" s="34" customFormat="1" ht="15.95" hidden="1">
      <c r="A15" s="222" t="s">
        <v>216</v>
      </c>
      <c r="B15" s="239">
        <v>0.15</v>
      </c>
      <c r="C15" s="219" t="s">
        <v>209</v>
      </c>
      <c r="D15" s="219"/>
      <c r="E15" s="219"/>
      <c r="J15" s="61"/>
      <c r="K15" s="61"/>
    </row>
    <row r="16" spans="1:11" s="34" customFormat="1" ht="15.95" hidden="1">
      <c r="A16" s="222" t="s">
        <v>217</v>
      </c>
      <c r="B16" s="47" t="e">
        <f>B15*B14</f>
        <v>#REF!</v>
      </c>
      <c r="C16" s="219"/>
      <c r="D16" s="219"/>
      <c r="E16" s="219"/>
      <c r="J16" s="62"/>
      <c r="K16" s="61"/>
    </row>
    <row r="17" spans="1:11" s="34" customFormat="1" ht="15.95">
      <c r="A17" s="227"/>
      <c r="B17" s="225"/>
      <c r="C17" s="225"/>
      <c r="D17" s="225"/>
      <c r="E17" s="219"/>
      <c r="K17" s="61"/>
    </row>
    <row r="18" spans="1:11" s="34" customFormat="1" ht="15.95">
      <c r="A18" s="46" t="s">
        <v>233</v>
      </c>
      <c r="B18" s="225"/>
      <c r="C18" s="219"/>
      <c r="D18" s="219"/>
      <c r="E18" s="219"/>
      <c r="K18" s="61"/>
    </row>
    <row r="19" spans="1:11" s="34" customFormat="1" ht="15.95">
      <c r="A19" s="222" t="s">
        <v>234</v>
      </c>
      <c r="B19" s="234" t="e">
        <f>#REF!</f>
        <v>#REF!</v>
      </c>
      <c r="C19" s="219"/>
      <c r="D19" s="219"/>
      <c r="F19" s="110"/>
      <c r="K19" s="61"/>
    </row>
    <row r="20" spans="1:11" s="34" customFormat="1" ht="15.95">
      <c r="A20" s="222" t="s">
        <v>235</v>
      </c>
      <c r="B20" s="221" t="e">
        <f>#REF!</f>
        <v>#REF!</v>
      </c>
      <c r="C20" s="219"/>
      <c r="D20" s="219"/>
      <c r="E20" s="219"/>
      <c r="K20" s="61"/>
    </row>
    <row r="21" spans="1:11" s="34" customFormat="1" ht="15.95">
      <c r="A21" s="222" t="s">
        <v>222</v>
      </c>
      <c r="B21" s="225" t="e">
        <f>B19*B20</f>
        <v>#REF!</v>
      </c>
      <c r="C21" s="219"/>
      <c r="D21" s="219"/>
      <c r="E21" s="219"/>
      <c r="F21" s="110"/>
      <c r="K21" s="61"/>
    </row>
    <row r="22" spans="1:11" s="34" customFormat="1" ht="15.95">
      <c r="A22" s="222"/>
      <c r="B22" s="235"/>
      <c r="C22" s="219"/>
      <c r="D22" s="219"/>
      <c r="E22" s="219"/>
      <c r="K22" s="61"/>
    </row>
    <row r="23" spans="1:11" s="34" customFormat="1" ht="15.95" hidden="1">
      <c r="A23" s="48"/>
      <c r="B23" s="229"/>
      <c r="C23" s="219"/>
      <c r="D23" s="219"/>
      <c r="E23" s="219"/>
      <c r="F23" s="34">
        <f>IF(F21&gt;=1,F21-1,F21)</f>
        <v>0</v>
      </c>
      <c r="G23" s="34" t="s">
        <v>258</v>
      </c>
    </row>
    <row r="24" spans="1:11" s="34" customFormat="1" ht="15.95">
      <c r="A24" s="219"/>
      <c r="B24" s="225"/>
      <c r="C24" s="219"/>
      <c r="D24" s="219"/>
      <c r="E24" s="219"/>
    </row>
    <row r="25" spans="1:11" s="34" customFormat="1" ht="15.95">
      <c r="A25" s="48" t="s">
        <v>223</v>
      </c>
      <c r="B25" s="47" t="e">
        <f>+B21</f>
        <v>#REF!</v>
      </c>
      <c r="C25" s="219"/>
      <c r="D25" s="219"/>
      <c r="E25" s="219"/>
      <c r="J25" s="61"/>
    </row>
    <row r="26" spans="1:11" s="34" customFormat="1" ht="15.95">
      <c r="A26" s="49"/>
      <c r="B26" s="225"/>
      <c r="C26" s="219"/>
      <c r="D26" s="219"/>
      <c r="E26" s="219"/>
    </row>
    <row r="27" spans="1:11" s="34" customFormat="1" ht="15.95">
      <c r="A27" s="49" t="s">
        <v>224</v>
      </c>
      <c r="B27" s="230" t="e">
        <f>B7+47</f>
        <v>#REF!</v>
      </c>
      <c r="C27" s="219"/>
      <c r="D27" s="219"/>
      <c r="E27" s="219"/>
    </row>
    <row r="28" spans="1:11" s="34" customFormat="1" ht="15.95">
      <c r="A28" s="49"/>
      <c r="B28" s="230"/>
      <c r="C28" s="219"/>
      <c r="D28" s="219"/>
      <c r="E28" s="219"/>
    </row>
    <row r="29" spans="1:11" s="34" customFormat="1" ht="15.95">
      <c r="A29" s="49"/>
      <c r="B29" s="230"/>
      <c r="C29" s="219"/>
      <c r="D29" s="219"/>
      <c r="E29" s="219"/>
    </row>
    <row r="30" spans="1:11" s="34" customFormat="1" ht="15.95">
      <c r="A30" s="49"/>
      <c r="B30" s="230"/>
      <c r="C30" s="219"/>
      <c r="D30" s="219"/>
      <c r="E30" s="219"/>
    </row>
    <row r="31" spans="1:11" s="34" customFormat="1" ht="15.95">
      <c r="A31" s="49"/>
      <c r="B31" s="230"/>
      <c r="C31" s="219"/>
      <c r="D31" s="219"/>
      <c r="E31" s="219"/>
    </row>
    <row r="32" spans="1:11" s="34" customFormat="1" ht="15.95">
      <c r="A32" s="49"/>
      <c r="B32" s="54" t="s">
        <v>225</v>
      </c>
      <c r="C32" s="219"/>
      <c r="D32" s="219"/>
      <c r="E32" s="219"/>
    </row>
    <row r="33" spans="1:5" s="34" customFormat="1" ht="15.95">
      <c r="A33" s="49"/>
      <c r="B33" s="54"/>
      <c r="C33" s="219"/>
      <c r="D33" s="219"/>
      <c r="E33" s="219"/>
    </row>
    <row r="34" spans="1:5" s="34" customFormat="1" ht="15.95">
      <c r="A34" s="49"/>
      <c r="B34" s="54"/>
      <c r="C34" s="219"/>
      <c r="D34" s="219"/>
      <c r="E34" s="219"/>
    </row>
    <row r="35" spans="1:5" s="34" customFormat="1" ht="15.95">
      <c r="A35" s="49"/>
      <c r="B35" s="54"/>
      <c r="C35" s="219"/>
      <c r="D35" s="219"/>
      <c r="E35" s="219"/>
    </row>
    <row r="36" spans="1:5" s="34" customFormat="1" ht="15.95">
      <c r="A36" s="48"/>
      <c r="B36" s="219" t="s">
        <v>240</v>
      </c>
      <c r="C36" s="219"/>
      <c r="D36" s="219"/>
      <c r="E36" s="231"/>
    </row>
    <row r="37" spans="1:5" s="34" customFormat="1" ht="15.95">
      <c r="A37" s="219"/>
      <c r="B37" s="219" t="s">
        <v>249</v>
      </c>
      <c r="C37" s="219"/>
      <c r="D37" s="219"/>
      <c r="E37" s="219"/>
    </row>
    <row r="38" spans="1:5" s="34" customFormat="1" ht="15.95">
      <c r="A38" s="219"/>
      <c r="B38" s="219" t="s">
        <v>227</v>
      </c>
      <c r="C38" s="219"/>
      <c r="D38" s="219"/>
      <c r="E38" s="219"/>
    </row>
    <row r="39" spans="1:5" s="34" customFormat="1" ht="15.95">
      <c r="A39" s="219"/>
      <c r="B39" s="219"/>
      <c r="C39" s="219"/>
      <c r="D39" s="219"/>
      <c r="E39" s="219"/>
    </row>
    <row r="40" spans="1:5" s="34" customFormat="1" ht="15.95">
      <c r="A40" s="219"/>
      <c r="B40" s="219"/>
      <c r="C40" s="39"/>
      <c r="D40" s="39"/>
      <c r="E40" s="219"/>
    </row>
    <row r="41" spans="1:5" s="34" customFormat="1" ht="15.95">
      <c r="A41" s="219"/>
      <c r="B41" s="55" t="s">
        <v>228</v>
      </c>
      <c r="C41" s="39"/>
      <c r="D41" s="39"/>
      <c r="E41" s="219"/>
    </row>
    <row r="42" spans="1:5" s="34" customFormat="1" ht="15.95">
      <c r="A42" s="219"/>
      <c r="B42" s="219"/>
      <c r="C42" s="39"/>
      <c r="D42" s="39"/>
      <c r="E42" s="219"/>
    </row>
    <row r="43" spans="1:5" s="34" customFormat="1" ht="15.95">
      <c r="A43" s="219"/>
      <c r="B43" s="219"/>
      <c r="C43" s="39"/>
      <c r="D43" s="39"/>
      <c r="E43" s="219"/>
    </row>
    <row r="44" spans="1:5" s="34" customFormat="1" ht="15.95">
      <c r="A44" s="219"/>
      <c r="B44" s="219"/>
      <c r="C44" s="39"/>
      <c r="D44" s="39"/>
      <c r="E44" s="219"/>
    </row>
    <row r="45" spans="1:5" s="34" customFormat="1" ht="15.95">
      <c r="A45" s="219"/>
      <c r="B45" s="219" t="s">
        <v>242</v>
      </c>
      <c r="C45" s="39"/>
      <c r="D45" s="39"/>
      <c r="E45" s="219"/>
    </row>
    <row r="46" spans="1:5" s="34" customFormat="1" ht="15.95">
      <c r="A46" s="219"/>
      <c r="B46" s="219" t="s">
        <v>243</v>
      </c>
      <c r="C46" s="39"/>
      <c r="D46" s="39"/>
      <c r="E46" s="219"/>
    </row>
    <row r="47" spans="1:5" s="34" customFormat="1" ht="15.95">
      <c r="A47" s="219"/>
      <c r="B47" s="219" t="s">
        <v>244</v>
      </c>
      <c r="C47" s="39"/>
      <c r="D47" s="39"/>
      <c r="E47" s="219"/>
    </row>
    <row r="48" spans="1:5" s="34" customFormat="1" ht="15.95">
      <c r="A48" s="219"/>
      <c r="B48" s="219"/>
      <c r="C48" s="39"/>
      <c r="D48" s="39"/>
      <c r="E48" s="219"/>
    </row>
    <row r="49" spans="1:4" s="34" customFormat="1" ht="15.95">
      <c r="C49" s="56"/>
      <c r="D49" s="56"/>
    </row>
    <row r="50" spans="1:4">
      <c r="A50" s="57"/>
    </row>
    <row r="53" spans="1:4">
      <c r="B53" s="59"/>
    </row>
    <row r="54" spans="1:4">
      <c r="B54" s="60"/>
    </row>
    <row r="55" spans="1:4">
      <c r="B55" s="60"/>
    </row>
    <row r="56" spans="1:4">
      <c r="B56" s="60"/>
    </row>
  </sheetData>
  <mergeCells count="3">
    <mergeCell ref="A1:D1"/>
    <mergeCell ref="A2:D2"/>
    <mergeCell ref="A3:D3"/>
  </mergeCells>
  <printOptions horizontalCentered="1" verticalCentered="1"/>
  <pageMargins left="0.7" right="0.7" top="0.75" bottom="0.75" header="0.3" footer="0.3"/>
  <pageSetup orientation="portrait" r:id="rId1"/>
  <rowBreaks count="1" manualBreakCount="1">
    <brk id="48" max="16383" man="1"/>
  </rowBreaks>
  <colBreaks count="1" manualBreakCount="1">
    <brk id="5" max="1048575" man="1"/>
  </colBreaks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300-000000000000}">
  <sheetPr codeName="Sheet179">
    <pageSetUpPr fitToPage="1"/>
  </sheetPr>
  <dimension ref="A1:J125"/>
  <sheetViews>
    <sheetView zoomScaleNormal="100" workbookViewId="0">
      <selection activeCell="P5" sqref="P5:P18"/>
    </sheetView>
  </sheetViews>
  <sheetFormatPr defaultColWidth="9.140625" defaultRowHeight="15.95"/>
  <cols>
    <col min="1" max="1" width="43" style="112" customWidth="1"/>
    <col min="2" max="2" width="27.85546875" style="112" customWidth="1"/>
    <col min="3" max="3" width="9.140625" style="112" customWidth="1"/>
    <col min="4" max="4" width="9.85546875" style="112" customWidth="1"/>
    <col min="5" max="16384" width="9.140625" style="111"/>
  </cols>
  <sheetData>
    <row r="1" spans="1:10" ht="18">
      <c r="A1" s="402" t="s">
        <v>205</v>
      </c>
      <c r="B1" s="402"/>
      <c r="C1" s="402"/>
      <c r="D1" s="114"/>
      <c r="E1" s="115"/>
      <c r="F1" s="115"/>
    </row>
    <row r="2" spans="1:10" ht="18">
      <c r="A2" s="402" t="s">
        <v>275</v>
      </c>
      <c r="B2" s="402"/>
      <c r="C2" s="402"/>
      <c r="D2" s="114"/>
      <c r="E2" s="114"/>
      <c r="F2" s="114"/>
      <c r="G2" s="116"/>
    </row>
    <row r="3" spans="1:10" ht="14.45">
      <c r="A3" s="403">
        <f ca="1">TODAY()</f>
        <v>45832</v>
      </c>
      <c r="B3" s="403"/>
      <c r="C3" s="403"/>
      <c r="D3" s="117"/>
      <c r="E3" s="118"/>
      <c r="F3" s="118"/>
    </row>
    <row r="4" spans="1:10">
      <c r="A4" s="116"/>
      <c r="B4" s="116"/>
      <c r="C4" s="119"/>
      <c r="D4" s="247"/>
      <c r="E4" s="112"/>
    </row>
    <row r="5" spans="1:10">
      <c r="A5" s="247"/>
      <c r="B5" s="247"/>
      <c r="C5" s="120"/>
      <c r="D5" s="247"/>
      <c r="E5" s="112"/>
    </row>
    <row r="6" spans="1:10">
      <c r="A6" s="121" t="s">
        <v>207</v>
      </c>
      <c r="B6" s="122" t="e">
        <f>#REF!</f>
        <v>#REF!</v>
      </c>
      <c r="C6" s="120"/>
      <c r="D6" s="247"/>
      <c r="E6" s="112"/>
    </row>
    <row r="7" spans="1:10" hidden="1">
      <c r="A7" s="247" t="s">
        <v>208</v>
      </c>
      <c r="B7" s="123">
        <v>40793</v>
      </c>
      <c r="C7" s="120" t="s">
        <v>209</v>
      </c>
      <c r="D7" s="247"/>
      <c r="E7" s="112"/>
    </row>
    <row r="8" spans="1:10">
      <c r="A8" s="247" t="s">
        <v>210</v>
      </c>
      <c r="B8" s="124" t="e">
        <f>#REF!</f>
        <v>#REF!</v>
      </c>
      <c r="C8" s="120" t="s">
        <v>211</v>
      </c>
      <c r="D8" s="247"/>
      <c r="E8" s="112"/>
    </row>
    <row r="9" spans="1:10">
      <c r="A9" s="247" t="s">
        <v>212</v>
      </c>
      <c r="B9" s="125">
        <v>31</v>
      </c>
      <c r="C9" s="120" t="s">
        <v>211</v>
      </c>
      <c r="D9" s="247"/>
      <c r="E9" s="112"/>
    </row>
    <row r="10" spans="1:10" hidden="1">
      <c r="A10" s="247" t="s">
        <v>213</v>
      </c>
      <c r="B10" s="248"/>
      <c r="C10" s="120" t="s">
        <v>211</v>
      </c>
      <c r="D10" s="247"/>
      <c r="E10" s="112"/>
    </row>
    <row r="11" spans="1:10">
      <c r="A11" s="247"/>
      <c r="B11" s="247"/>
      <c r="C11" s="120"/>
      <c r="D11" s="247"/>
      <c r="E11" s="112"/>
    </row>
    <row r="12" spans="1:10">
      <c r="A12" s="247"/>
      <c r="B12" s="249"/>
      <c r="C12" s="120"/>
      <c r="D12" s="247"/>
      <c r="E12" s="112"/>
    </row>
    <row r="13" spans="1:10" ht="15.6">
      <c r="A13" s="126" t="s">
        <v>214</v>
      </c>
      <c r="B13" s="249"/>
      <c r="C13" s="120"/>
      <c r="D13" s="247"/>
      <c r="E13" s="247"/>
    </row>
    <row r="14" spans="1:10" ht="15.6">
      <c r="A14" s="250" t="s">
        <v>215</v>
      </c>
      <c r="B14" s="251" t="e">
        <f>#REF!</f>
        <v>#REF!</v>
      </c>
      <c r="C14" s="120" t="s">
        <v>209</v>
      </c>
      <c r="D14" s="247"/>
      <c r="E14" s="247"/>
    </row>
    <row r="15" spans="1:10" ht="15.6">
      <c r="A15" s="250" t="s">
        <v>216</v>
      </c>
      <c r="B15" s="252" t="e">
        <f>#REF!</f>
        <v>#REF!</v>
      </c>
      <c r="C15" s="120" t="s">
        <v>209</v>
      </c>
      <c r="D15" s="247"/>
      <c r="E15" s="247"/>
      <c r="I15" s="127"/>
      <c r="J15" s="127"/>
    </row>
    <row r="16" spans="1:10" ht="15.6">
      <c r="A16" s="250" t="s">
        <v>217</v>
      </c>
      <c r="B16" s="253" t="e">
        <f>B15*B14</f>
        <v>#REF!</v>
      </c>
      <c r="C16" s="120"/>
      <c r="D16" s="247"/>
      <c r="E16" s="247"/>
      <c r="I16" s="113"/>
      <c r="J16" s="127"/>
    </row>
    <row r="17" spans="1:10" ht="15.6">
      <c r="A17" s="254"/>
      <c r="B17" s="253"/>
      <c r="C17" s="128"/>
      <c r="D17" s="247"/>
      <c r="E17" s="247"/>
      <c r="J17" s="127"/>
    </row>
    <row r="18" spans="1:10" ht="15.6">
      <c r="A18" s="247"/>
      <c r="B18" s="129"/>
      <c r="C18" s="120"/>
      <c r="D18" s="247"/>
      <c r="E18" s="247"/>
    </row>
    <row r="19" spans="1:10" ht="15.6">
      <c r="A19" s="130" t="s">
        <v>223</v>
      </c>
      <c r="B19" s="129" t="e">
        <f>+B16</f>
        <v>#REF!</v>
      </c>
      <c r="C19" s="120"/>
      <c r="D19" s="247"/>
      <c r="E19" s="247"/>
      <c r="I19" s="127"/>
    </row>
    <row r="20" spans="1:10" ht="15.6">
      <c r="A20" s="131"/>
      <c r="B20" s="253"/>
      <c r="C20" s="128"/>
      <c r="D20" s="247"/>
      <c r="E20" s="247"/>
      <c r="I20" s="127"/>
    </row>
    <row r="21" spans="1:10" ht="15.6">
      <c r="A21" s="131"/>
      <c r="B21" s="255"/>
      <c r="C21" s="120"/>
      <c r="D21" s="247"/>
      <c r="E21" s="247"/>
    </row>
    <row r="22" spans="1:10" ht="15.6">
      <c r="A22" s="131" t="s">
        <v>224</v>
      </c>
      <c r="B22" s="255" t="e">
        <f>B6+47</f>
        <v>#REF!</v>
      </c>
      <c r="C22" s="120"/>
      <c r="D22" s="247"/>
      <c r="E22" s="247"/>
    </row>
    <row r="23" spans="1:10" ht="15.6">
      <c r="A23" s="247"/>
      <c r="B23" s="253"/>
      <c r="C23" s="120"/>
      <c r="D23" s="247"/>
      <c r="E23" s="247"/>
    </row>
    <row r="24" spans="1:10" ht="15.6">
      <c r="A24" s="247"/>
      <c r="B24" s="253"/>
      <c r="C24" s="120"/>
      <c r="D24" s="247"/>
      <c r="E24" s="247"/>
    </row>
    <row r="25" spans="1:10" ht="15.6">
      <c r="A25" s="247"/>
      <c r="B25" s="253"/>
      <c r="C25" s="120"/>
      <c r="D25" s="247"/>
      <c r="E25" s="247"/>
    </row>
    <row r="26" spans="1:10" ht="15.6">
      <c r="A26" s="130"/>
      <c r="B26" s="256"/>
      <c r="C26" s="120"/>
      <c r="D26" s="257"/>
      <c r="E26" s="247"/>
    </row>
    <row r="27" spans="1:10" ht="15.6">
      <c r="A27" s="247"/>
      <c r="B27" s="132" t="s">
        <v>225</v>
      </c>
      <c r="C27" s="120"/>
      <c r="D27" s="247"/>
      <c r="E27" s="247"/>
    </row>
    <row r="28" spans="1:10" ht="15.6">
      <c r="A28" s="247"/>
      <c r="B28" s="132"/>
      <c r="C28" s="120"/>
      <c r="D28" s="247"/>
      <c r="E28" s="247"/>
    </row>
    <row r="29" spans="1:10" ht="15.6">
      <c r="A29" s="247"/>
      <c r="B29" s="132"/>
      <c r="C29" s="120"/>
      <c r="D29" s="247"/>
      <c r="E29" s="247"/>
    </row>
    <row r="30" spans="1:10" ht="15" customHeight="1">
      <c r="A30" s="258"/>
      <c r="B30" s="247" t="s">
        <v>276</v>
      </c>
      <c r="C30" s="120"/>
      <c r="D30" s="247"/>
      <c r="E30" s="247"/>
    </row>
    <row r="31" spans="1:10" ht="15" customHeight="1">
      <c r="A31" s="258"/>
      <c r="B31" s="247" t="s">
        <v>249</v>
      </c>
      <c r="C31" s="120"/>
      <c r="D31" s="247"/>
      <c r="E31" s="247"/>
    </row>
    <row r="32" spans="1:10" ht="15.6">
      <c r="A32" s="258"/>
      <c r="B32" s="247" t="s">
        <v>277</v>
      </c>
      <c r="C32" s="120"/>
      <c r="D32" s="247"/>
      <c r="E32" s="247"/>
    </row>
    <row r="33" spans="1:5" ht="15.6">
      <c r="A33" s="258"/>
      <c r="B33" s="247" t="s">
        <v>278</v>
      </c>
      <c r="C33" s="120"/>
      <c r="D33" s="247"/>
      <c r="E33" s="247"/>
    </row>
    <row r="34" spans="1:5" ht="15.6">
      <c r="A34" s="258"/>
      <c r="B34" s="247"/>
      <c r="C34" s="120"/>
      <c r="D34" s="247"/>
      <c r="E34" s="247"/>
    </row>
    <row r="35" spans="1:5" ht="15.6">
      <c r="A35" s="258"/>
      <c r="B35" s="132" t="s">
        <v>279</v>
      </c>
      <c r="C35" s="120"/>
      <c r="D35" s="247"/>
      <c r="E35" s="247"/>
    </row>
    <row r="36" spans="1:5" ht="15.6">
      <c r="A36" s="258"/>
      <c r="B36" s="132"/>
      <c r="C36" s="120"/>
      <c r="D36" s="247"/>
      <c r="E36" s="247"/>
    </row>
    <row r="37" spans="1:5" ht="15.6">
      <c r="A37" s="247"/>
      <c r="B37" s="111"/>
      <c r="C37" s="120"/>
      <c r="D37" s="247"/>
      <c r="E37" s="247"/>
    </row>
    <row r="38" spans="1:5" ht="15.6">
      <c r="A38" s="247"/>
      <c r="B38" s="247" t="s">
        <v>280</v>
      </c>
      <c r="C38" s="120"/>
      <c r="D38" s="247"/>
      <c r="E38" s="247"/>
    </row>
    <row r="39" spans="1:5" ht="15.6">
      <c r="A39" s="247"/>
      <c r="B39" s="247" t="s">
        <v>281</v>
      </c>
      <c r="C39" s="120"/>
      <c r="D39" s="247"/>
      <c r="E39" s="247"/>
    </row>
    <row r="40" spans="1:5" ht="15.6">
      <c r="A40" s="247"/>
      <c r="B40" s="247" t="s">
        <v>230</v>
      </c>
      <c r="C40" s="120"/>
      <c r="D40" s="247"/>
      <c r="E40" s="247"/>
    </row>
    <row r="41" spans="1:5" ht="15.6">
      <c r="A41" s="247"/>
      <c r="B41" s="247"/>
      <c r="C41" s="120"/>
      <c r="D41" s="247"/>
      <c r="E41" s="247"/>
    </row>
    <row r="42" spans="1:5" ht="15.6">
      <c r="A42" s="247"/>
      <c r="B42" s="133" t="s">
        <v>228</v>
      </c>
      <c r="C42" s="120"/>
      <c r="D42" s="247"/>
      <c r="E42" s="247"/>
    </row>
    <row r="43" spans="1:5">
      <c r="A43" s="247"/>
      <c r="C43" s="120"/>
      <c r="D43" s="247"/>
      <c r="E43" s="247"/>
    </row>
    <row r="44" spans="1:5" ht="15.6">
      <c r="A44" s="247"/>
      <c r="B44" s="247"/>
      <c r="C44" s="120"/>
      <c r="D44" s="247"/>
      <c r="E44" s="247"/>
    </row>
    <row r="45" spans="1:5" ht="15.6">
      <c r="A45" s="247"/>
      <c r="B45" s="247" t="s">
        <v>242</v>
      </c>
      <c r="C45" s="120"/>
      <c r="D45" s="247"/>
      <c r="E45" s="247"/>
    </row>
    <row r="46" spans="1:5" ht="15.6">
      <c r="A46" s="247"/>
      <c r="B46" s="247" t="s">
        <v>282</v>
      </c>
      <c r="C46" s="120"/>
      <c r="D46" s="247"/>
      <c r="E46" s="247"/>
    </row>
    <row r="47" spans="1:5" ht="15.6">
      <c r="A47" s="247"/>
      <c r="B47" s="247" t="s">
        <v>283</v>
      </c>
      <c r="C47" s="120"/>
      <c r="D47" s="247"/>
      <c r="E47" s="247"/>
    </row>
    <row r="48" spans="1:5" ht="15.6">
      <c r="A48" s="247"/>
      <c r="B48" s="247"/>
      <c r="C48" s="120"/>
      <c r="D48" s="247"/>
      <c r="E48" s="247"/>
    </row>
    <row r="49" spans="1:3">
      <c r="C49" s="134"/>
    </row>
    <row r="50" spans="1:3">
      <c r="A50" s="135"/>
      <c r="C50" s="134"/>
    </row>
    <row r="51" spans="1:3">
      <c r="C51" s="134"/>
    </row>
    <row r="52" spans="1:3">
      <c r="C52" s="134"/>
    </row>
    <row r="53" spans="1:3">
      <c r="B53" s="123"/>
      <c r="C53" s="134"/>
    </row>
    <row r="54" spans="1:3">
      <c r="B54" s="136"/>
      <c r="C54" s="134"/>
    </row>
    <row r="55" spans="1:3">
      <c r="B55" s="136"/>
      <c r="C55" s="134"/>
    </row>
    <row r="56" spans="1:3">
      <c r="B56" s="136"/>
      <c r="C56" s="134"/>
    </row>
    <row r="57" spans="1:3">
      <c r="C57" s="134"/>
    </row>
    <row r="58" spans="1:3">
      <c r="C58" s="134"/>
    </row>
    <row r="59" spans="1:3">
      <c r="C59" s="134"/>
    </row>
    <row r="60" spans="1:3">
      <c r="C60" s="134"/>
    </row>
    <row r="61" spans="1:3">
      <c r="C61" s="134"/>
    </row>
    <row r="62" spans="1:3">
      <c r="C62" s="134"/>
    </row>
    <row r="63" spans="1:3">
      <c r="C63" s="134"/>
    </row>
    <row r="64" spans="1:3">
      <c r="C64" s="134"/>
    </row>
    <row r="65" spans="3:3">
      <c r="C65" s="134"/>
    </row>
    <row r="66" spans="3:3">
      <c r="C66" s="134"/>
    </row>
    <row r="67" spans="3:3">
      <c r="C67" s="134"/>
    </row>
    <row r="68" spans="3:3">
      <c r="C68" s="134"/>
    </row>
    <row r="69" spans="3:3">
      <c r="C69" s="134"/>
    </row>
    <row r="70" spans="3:3">
      <c r="C70" s="134"/>
    </row>
    <row r="71" spans="3:3">
      <c r="C71" s="134"/>
    </row>
    <row r="72" spans="3:3">
      <c r="C72" s="134"/>
    </row>
    <row r="73" spans="3:3">
      <c r="C73" s="134"/>
    </row>
    <row r="74" spans="3:3">
      <c r="C74" s="134"/>
    </row>
    <row r="75" spans="3:3">
      <c r="C75" s="134"/>
    </row>
    <row r="76" spans="3:3">
      <c r="C76" s="134"/>
    </row>
    <row r="77" spans="3:3">
      <c r="C77" s="134"/>
    </row>
    <row r="78" spans="3:3">
      <c r="C78" s="134"/>
    </row>
    <row r="79" spans="3:3">
      <c r="C79" s="134"/>
    </row>
    <row r="80" spans="3:3">
      <c r="C80" s="134"/>
    </row>
    <row r="81" spans="3:3">
      <c r="C81" s="134"/>
    </row>
    <row r="82" spans="3:3">
      <c r="C82" s="134"/>
    </row>
    <row r="83" spans="3:3">
      <c r="C83" s="134"/>
    </row>
    <row r="84" spans="3:3">
      <c r="C84" s="134"/>
    </row>
    <row r="85" spans="3:3">
      <c r="C85" s="134"/>
    </row>
    <row r="86" spans="3:3">
      <c r="C86" s="134"/>
    </row>
    <row r="87" spans="3:3">
      <c r="C87" s="134"/>
    </row>
    <row r="88" spans="3:3">
      <c r="C88" s="134"/>
    </row>
    <row r="89" spans="3:3">
      <c r="C89" s="134"/>
    </row>
    <row r="90" spans="3:3">
      <c r="C90" s="134"/>
    </row>
    <row r="91" spans="3:3">
      <c r="C91" s="134"/>
    </row>
    <row r="92" spans="3:3">
      <c r="C92" s="134"/>
    </row>
    <row r="93" spans="3:3">
      <c r="C93" s="134"/>
    </row>
    <row r="94" spans="3:3">
      <c r="C94" s="134"/>
    </row>
    <row r="95" spans="3:3">
      <c r="C95" s="134"/>
    </row>
    <row r="96" spans="3:3">
      <c r="C96" s="134"/>
    </row>
    <row r="97" spans="3:3">
      <c r="C97" s="134"/>
    </row>
    <row r="98" spans="3:3">
      <c r="C98" s="134"/>
    </row>
    <row r="99" spans="3:3">
      <c r="C99" s="134"/>
    </row>
    <row r="100" spans="3:3">
      <c r="C100" s="134"/>
    </row>
    <row r="101" spans="3:3">
      <c r="C101" s="134"/>
    </row>
    <row r="102" spans="3:3">
      <c r="C102" s="134"/>
    </row>
    <row r="103" spans="3:3">
      <c r="C103" s="134"/>
    </row>
    <row r="104" spans="3:3">
      <c r="C104" s="134"/>
    </row>
    <row r="105" spans="3:3">
      <c r="C105" s="134"/>
    </row>
    <row r="106" spans="3:3">
      <c r="C106" s="134"/>
    </row>
    <row r="107" spans="3:3">
      <c r="C107" s="134"/>
    </row>
    <row r="108" spans="3:3">
      <c r="C108" s="134"/>
    </row>
    <row r="109" spans="3:3">
      <c r="C109" s="134"/>
    </row>
    <row r="110" spans="3:3">
      <c r="C110" s="134"/>
    </row>
    <row r="111" spans="3:3">
      <c r="C111" s="134"/>
    </row>
    <row r="112" spans="3:3">
      <c r="C112" s="134"/>
    </row>
    <row r="113" spans="3:3">
      <c r="C113" s="134"/>
    </row>
    <row r="114" spans="3:3">
      <c r="C114" s="134"/>
    </row>
    <row r="115" spans="3:3">
      <c r="C115" s="134"/>
    </row>
    <row r="116" spans="3:3">
      <c r="C116" s="134"/>
    </row>
    <row r="117" spans="3:3">
      <c r="C117" s="134"/>
    </row>
    <row r="118" spans="3:3">
      <c r="C118" s="134"/>
    </row>
    <row r="119" spans="3:3">
      <c r="C119" s="134"/>
    </row>
    <row r="120" spans="3:3">
      <c r="C120" s="134"/>
    </row>
    <row r="121" spans="3:3">
      <c r="C121" s="134"/>
    </row>
    <row r="122" spans="3:3">
      <c r="C122" s="134"/>
    </row>
    <row r="123" spans="3:3">
      <c r="C123" s="134"/>
    </row>
    <row r="124" spans="3:3">
      <c r="C124" s="134"/>
    </row>
    <row r="125" spans="3:3">
      <c r="C125" s="134"/>
    </row>
  </sheetData>
  <mergeCells count="3">
    <mergeCell ref="A1:C1"/>
    <mergeCell ref="A2:C2"/>
    <mergeCell ref="A3:C3"/>
  </mergeCells>
  <printOptions horizontalCentered="1" verticalCentered="1"/>
  <pageMargins left="0.7" right="0.7" top="0.75" bottom="0.75" header="0.3" footer="0.3"/>
  <pageSetup scale="98" orientation="portrait" r:id="rId1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400-000000000000}">
  <sheetPr codeName="Sheet180">
    <pageSetUpPr fitToPage="1"/>
  </sheetPr>
  <dimension ref="A1:L55"/>
  <sheetViews>
    <sheetView zoomScaleNormal="100" workbookViewId="0">
      <selection activeCell="P5" sqref="P5:P18"/>
    </sheetView>
  </sheetViews>
  <sheetFormatPr defaultColWidth="9.140625" defaultRowHeight="14.45"/>
  <cols>
    <col min="1" max="1" width="47.85546875" style="111" customWidth="1"/>
    <col min="2" max="2" width="22.42578125" style="111" customWidth="1"/>
    <col min="3" max="6" width="9.140625" style="111" customWidth="1"/>
    <col min="7" max="7" width="10.140625" style="111" customWidth="1"/>
    <col min="8" max="16384" width="9.140625" style="111"/>
  </cols>
  <sheetData>
    <row r="1" spans="1:12" ht="18">
      <c r="A1" s="402" t="s">
        <v>231</v>
      </c>
      <c r="B1" s="402"/>
      <c r="C1" s="402"/>
      <c r="D1" s="402"/>
      <c r="E1" s="114"/>
      <c r="F1" s="114"/>
      <c r="G1" s="116"/>
    </row>
    <row r="2" spans="1:12" ht="18">
      <c r="A2" s="402" t="s">
        <v>275</v>
      </c>
      <c r="B2" s="402"/>
      <c r="C2" s="402"/>
      <c r="D2" s="402"/>
      <c r="E2" s="114"/>
      <c r="F2" s="114"/>
      <c r="G2" s="116"/>
    </row>
    <row r="3" spans="1:12">
      <c r="A3" s="403">
        <f ca="1">TODAY()</f>
        <v>45832</v>
      </c>
      <c r="B3" s="404"/>
      <c r="C3" s="404"/>
      <c r="D3" s="404"/>
      <c r="E3" s="118"/>
      <c r="F3" s="118"/>
    </row>
    <row r="4" spans="1:12">
      <c r="A4" s="137"/>
      <c r="B4" s="138"/>
      <c r="C4" s="138"/>
      <c r="D4" s="138"/>
      <c r="E4" s="138"/>
      <c r="F4" s="138"/>
    </row>
    <row r="5" spans="1:12">
      <c r="A5" s="139"/>
      <c r="B5" s="139"/>
      <c r="C5" s="139"/>
      <c r="D5" s="139"/>
      <c r="E5" s="140"/>
      <c r="F5" s="140"/>
    </row>
    <row r="6" spans="1:12">
      <c r="A6" s="140"/>
      <c r="B6" s="140"/>
      <c r="C6" s="140"/>
      <c r="D6" s="140"/>
      <c r="E6" s="140"/>
      <c r="F6" s="140"/>
    </row>
    <row r="7" spans="1:12" ht="15.6">
      <c r="A7" s="121" t="s">
        <v>232</v>
      </c>
      <c r="B7" s="122" t="e">
        <f>#REF!</f>
        <v>#REF!</v>
      </c>
      <c r="C7" s="247"/>
      <c r="D7" s="140"/>
      <c r="E7" s="140"/>
      <c r="F7" s="140"/>
    </row>
    <row r="8" spans="1:12" ht="15.6" hidden="1">
      <c r="A8" s="247" t="s">
        <v>208</v>
      </c>
      <c r="B8" s="123" t="e">
        <f>#REF!</f>
        <v>#REF!</v>
      </c>
      <c r="C8" s="247"/>
      <c r="D8" s="140"/>
      <c r="E8" s="140"/>
      <c r="F8" s="140"/>
    </row>
    <row r="9" spans="1:12" ht="15.6">
      <c r="A9" s="247" t="s">
        <v>210</v>
      </c>
      <c r="B9" s="124" t="e">
        <f>#REF!</f>
        <v>#REF!</v>
      </c>
      <c r="C9" s="247"/>
      <c r="D9" s="140"/>
      <c r="E9" s="140"/>
      <c r="F9" s="140"/>
    </row>
    <row r="10" spans="1:12" ht="15.6">
      <c r="A10" s="247" t="s">
        <v>212</v>
      </c>
      <c r="B10" s="125">
        <v>31</v>
      </c>
      <c r="C10" s="247"/>
      <c r="D10" s="140"/>
      <c r="E10" s="140"/>
      <c r="F10" s="140"/>
    </row>
    <row r="11" spans="1:12" ht="15.6" hidden="1">
      <c r="A11" s="247" t="s">
        <v>213</v>
      </c>
      <c r="B11" s="248"/>
      <c r="C11" s="247" t="s">
        <v>211</v>
      </c>
      <c r="D11" s="140"/>
      <c r="E11" s="140"/>
      <c r="F11" s="140"/>
    </row>
    <row r="12" spans="1:12" ht="15.6">
      <c r="A12" s="247"/>
      <c r="B12" s="247"/>
      <c r="C12" s="247"/>
      <c r="D12" s="140"/>
      <c r="E12" s="140"/>
      <c r="F12" s="140"/>
    </row>
    <row r="13" spans="1:12" ht="15.6">
      <c r="A13" s="135" t="s">
        <v>233</v>
      </c>
      <c r="B13" s="253"/>
      <c r="C13" s="247"/>
      <c r="D13" s="140"/>
      <c r="E13" s="140"/>
      <c r="F13" s="140"/>
      <c r="L13" s="127"/>
    </row>
    <row r="14" spans="1:12" ht="15.6">
      <c r="A14" s="250" t="s">
        <v>234</v>
      </c>
      <c r="B14" s="259" t="e">
        <f>#REF!</f>
        <v>#REF!</v>
      </c>
      <c r="C14" s="247"/>
      <c r="D14" s="140"/>
      <c r="G14" s="113"/>
      <c r="L14" s="127"/>
    </row>
    <row r="15" spans="1:12" ht="15.6">
      <c r="A15" s="250" t="s">
        <v>235</v>
      </c>
      <c r="B15" s="259" t="e">
        <f>#REF!</f>
        <v>#REF!</v>
      </c>
      <c r="C15" s="247"/>
      <c r="D15" s="140"/>
      <c r="E15" s="140"/>
      <c r="F15" s="140"/>
      <c r="L15" s="127"/>
    </row>
    <row r="16" spans="1:12" ht="15.6">
      <c r="A16" s="250" t="s">
        <v>222</v>
      </c>
      <c r="B16" s="253" t="e">
        <f>B14*B15</f>
        <v>#REF!</v>
      </c>
      <c r="C16" s="247"/>
      <c r="D16" s="140"/>
      <c r="E16" s="140"/>
      <c r="F16" s="140"/>
      <c r="G16" s="113"/>
      <c r="L16" s="127"/>
    </row>
    <row r="17" spans="1:12" ht="15.6">
      <c r="A17" s="250" t="s">
        <v>236</v>
      </c>
      <c r="B17" s="260" t="e">
        <f>#REF!</f>
        <v>#REF!</v>
      </c>
      <c r="C17" s="247"/>
      <c r="D17" s="140"/>
      <c r="E17" s="140"/>
      <c r="F17" s="140"/>
      <c r="L17" s="127"/>
    </row>
    <row r="18" spans="1:12" ht="15.6">
      <c r="A18" s="250" t="s">
        <v>237</v>
      </c>
      <c r="B18" s="261" t="e">
        <f>B17*B14</f>
        <v>#REF!</v>
      </c>
      <c r="C18" s="247"/>
      <c r="D18" s="140"/>
      <c r="E18" s="140"/>
      <c r="F18" s="140"/>
      <c r="L18" s="127"/>
    </row>
    <row r="19" spans="1:12" ht="15.6">
      <c r="A19" s="130"/>
      <c r="B19" s="262"/>
      <c r="C19" s="247"/>
      <c r="D19" s="140"/>
      <c r="E19" s="140"/>
      <c r="F19" s="140"/>
    </row>
    <row r="20" spans="1:12" ht="15.6">
      <c r="A20" s="247"/>
      <c r="B20" s="253"/>
      <c r="C20" s="247"/>
      <c r="D20" s="140"/>
      <c r="E20" s="140"/>
      <c r="F20" s="140"/>
    </row>
    <row r="21" spans="1:12" ht="15.6">
      <c r="A21" s="130" t="s">
        <v>223</v>
      </c>
      <c r="B21" s="129" t="e">
        <f>+B16-B18</f>
        <v>#REF!</v>
      </c>
      <c r="C21" s="247"/>
      <c r="D21" s="140"/>
      <c r="E21" s="140"/>
      <c r="F21" s="140"/>
      <c r="K21" s="127"/>
    </row>
    <row r="22" spans="1:12" ht="15.6">
      <c r="A22" s="131"/>
      <c r="B22" s="263"/>
      <c r="C22" s="253"/>
      <c r="D22" s="141"/>
      <c r="E22" s="140"/>
      <c r="F22" s="140"/>
      <c r="K22" s="127"/>
    </row>
    <row r="23" spans="1:12" ht="15.6">
      <c r="A23" s="131"/>
      <c r="B23" s="253"/>
      <c r="C23" s="247"/>
      <c r="D23" s="140"/>
      <c r="E23" s="140"/>
      <c r="F23" s="140"/>
    </row>
    <row r="24" spans="1:12" ht="15.6">
      <c r="A24" s="131" t="s">
        <v>224</v>
      </c>
      <c r="B24" s="255" t="e">
        <f>B7+47</f>
        <v>#REF!</v>
      </c>
      <c r="C24" s="247"/>
      <c r="D24" s="140"/>
      <c r="E24" s="140"/>
      <c r="F24" s="140"/>
    </row>
    <row r="25" spans="1:12" ht="15.6">
      <c r="A25" s="131"/>
      <c r="B25" s="255"/>
      <c r="C25" s="247"/>
      <c r="D25" s="140"/>
      <c r="E25" s="140"/>
      <c r="F25" s="140"/>
    </row>
    <row r="26" spans="1:12" ht="15.6">
      <c r="A26" s="131"/>
      <c r="C26" s="247"/>
      <c r="D26" s="140"/>
      <c r="E26" s="140"/>
      <c r="F26" s="140"/>
    </row>
    <row r="27" spans="1:12" ht="15.6">
      <c r="A27" s="247"/>
      <c r="B27" s="132" t="s">
        <v>225</v>
      </c>
      <c r="C27" s="247"/>
      <c r="D27" s="140"/>
      <c r="E27" s="140"/>
      <c r="F27" s="140"/>
    </row>
    <row r="28" spans="1:12" ht="15.6">
      <c r="A28" s="130"/>
      <c r="B28" s="132"/>
      <c r="C28" s="247"/>
      <c r="D28" s="140"/>
      <c r="E28" s="142"/>
      <c r="F28" s="142"/>
    </row>
    <row r="29" spans="1:12" ht="15.6">
      <c r="A29" s="247"/>
      <c r="B29" s="132"/>
      <c r="C29" s="247"/>
      <c r="D29" s="140"/>
      <c r="E29" s="140"/>
      <c r="F29" s="140"/>
    </row>
    <row r="30" spans="1:12" ht="15.6">
      <c r="A30" s="247"/>
      <c r="B30" s="247" t="s">
        <v>276</v>
      </c>
      <c r="C30" s="247"/>
      <c r="D30" s="140"/>
      <c r="E30" s="140"/>
      <c r="F30" s="140"/>
    </row>
    <row r="31" spans="1:12" ht="15.6">
      <c r="A31" s="247"/>
      <c r="B31" s="247" t="s">
        <v>249</v>
      </c>
      <c r="C31" s="247"/>
      <c r="D31" s="140"/>
      <c r="E31" s="140"/>
      <c r="F31" s="140"/>
    </row>
    <row r="32" spans="1:12" ht="15.6">
      <c r="A32" s="247"/>
      <c r="B32" s="247" t="s">
        <v>277</v>
      </c>
      <c r="C32" s="120"/>
      <c r="D32" s="140"/>
      <c r="E32" s="140"/>
      <c r="F32" s="140"/>
    </row>
    <row r="33" spans="1:6" ht="15.6">
      <c r="A33" s="247"/>
      <c r="B33" s="247" t="s">
        <v>278</v>
      </c>
      <c r="C33" s="120"/>
      <c r="D33" s="140"/>
      <c r="E33" s="140"/>
      <c r="F33" s="140"/>
    </row>
    <row r="34" spans="1:6" ht="15.6">
      <c r="A34" s="247"/>
      <c r="B34" s="247"/>
      <c r="C34" s="120"/>
      <c r="D34" s="140"/>
      <c r="E34" s="140"/>
      <c r="F34" s="140"/>
    </row>
    <row r="35" spans="1:6" ht="15.6">
      <c r="A35" s="247"/>
      <c r="B35" s="133" t="s">
        <v>228</v>
      </c>
      <c r="C35" s="120"/>
      <c r="D35" s="140"/>
      <c r="E35" s="140"/>
      <c r="F35" s="140"/>
    </row>
    <row r="36" spans="1:6" ht="15.95">
      <c r="A36" s="247"/>
      <c r="B36" s="112"/>
      <c r="C36" s="120"/>
      <c r="D36" s="140"/>
      <c r="E36" s="140"/>
      <c r="F36" s="140"/>
    </row>
    <row r="37" spans="1:6" ht="15.6">
      <c r="A37" s="247"/>
      <c r="B37" s="247"/>
      <c r="C37" s="120"/>
      <c r="D37" s="140"/>
      <c r="E37" s="140"/>
      <c r="F37" s="140"/>
    </row>
    <row r="38" spans="1:6" ht="15.6">
      <c r="A38" s="247"/>
      <c r="B38" s="247" t="s">
        <v>229</v>
      </c>
      <c r="C38" s="120"/>
      <c r="D38" s="140"/>
      <c r="E38" s="140"/>
      <c r="F38" s="140"/>
    </row>
    <row r="39" spans="1:6" ht="15.6">
      <c r="A39" s="247"/>
      <c r="B39" s="247" t="s">
        <v>230</v>
      </c>
      <c r="C39" s="120"/>
      <c r="D39" s="120"/>
      <c r="E39" s="140"/>
      <c r="F39" s="140"/>
    </row>
    <row r="40" spans="1:6" ht="15.6">
      <c r="A40" s="247"/>
      <c r="B40" s="247"/>
      <c r="C40" s="120"/>
      <c r="D40" s="120"/>
      <c r="E40" s="140"/>
      <c r="F40" s="140"/>
    </row>
    <row r="41" spans="1:6" ht="15.6">
      <c r="A41" s="247"/>
      <c r="B41" s="247"/>
      <c r="C41" s="120"/>
      <c r="D41" s="120"/>
      <c r="E41" s="140"/>
      <c r="F41" s="140"/>
    </row>
    <row r="42" spans="1:6" ht="15.6">
      <c r="A42" s="247"/>
      <c r="B42" s="133"/>
      <c r="C42" s="120"/>
      <c r="D42" s="120"/>
      <c r="E42" s="140"/>
      <c r="F42" s="140"/>
    </row>
    <row r="43" spans="1:6" ht="15.95">
      <c r="A43" s="247"/>
      <c r="B43" s="112"/>
      <c r="C43" s="120"/>
      <c r="D43" s="120"/>
      <c r="E43" s="140"/>
      <c r="F43" s="140"/>
    </row>
    <row r="44" spans="1:6" ht="15.6">
      <c r="A44" s="247"/>
      <c r="B44" s="247"/>
      <c r="C44" s="120"/>
      <c r="D44" s="120"/>
      <c r="E44" s="140"/>
      <c r="F44" s="140"/>
    </row>
    <row r="45" spans="1:6" ht="15.6">
      <c r="A45" s="247"/>
      <c r="B45" s="247"/>
      <c r="C45" s="120"/>
      <c r="D45" s="120"/>
      <c r="E45" s="140"/>
      <c r="F45" s="140"/>
    </row>
    <row r="46" spans="1:6" ht="15.6">
      <c r="A46" s="247"/>
      <c r="B46" s="247"/>
      <c r="C46" s="120"/>
      <c r="D46" s="120"/>
      <c r="E46" s="140"/>
      <c r="F46" s="140"/>
    </row>
    <row r="47" spans="1:6" ht="15.6">
      <c r="A47" s="247"/>
      <c r="B47" s="247"/>
      <c r="C47" s="120"/>
      <c r="D47" s="120"/>
      <c r="E47" s="140"/>
      <c r="F47" s="140"/>
    </row>
    <row r="48" spans="1:6" ht="15.6">
      <c r="A48" s="247"/>
      <c r="C48" s="120"/>
      <c r="D48" s="120"/>
      <c r="E48" s="140"/>
      <c r="F48" s="140"/>
    </row>
    <row r="49" spans="1:2">
      <c r="A49" s="143"/>
    </row>
    <row r="52" spans="1:2">
      <c r="B52" s="144"/>
    </row>
    <row r="53" spans="1:2">
      <c r="B53" s="145"/>
    </row>
    <row r="54" spans="1:2">
      <c r="B54" s="145"/>
    </row>
    <row r="55" spans="1:2">
      <c r="B55" s="145"/>
    </row>
  </sheetData>
  <mergeCells count="3">
    <mergeCell ref="A1:D1"/>
    <mergeCell ref="A2:D2"/>
    <mergeCell ref="A3:D3"/>
  </mergeCells>
  <printOptions horizontalCentered="1" verticalCentered="1"/>
  <pageMargins left="0.7" right="0.7" top="0.75" bottom="0.75" header="0.3" footer="0.3"/>
  <pageSetup orientation="portrait" r:id="rId1"/>
  <rowBreaks count="1" manualBreakCount="1">
    <brk id="47" max="16383" man="1"/>
  </rowBreaks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500-000000000000}">
  <sheetPr codeName="Sheet181">
    <pageSetUpPr fitToPage="1"/>
  </sheetPr>
  <dimension ref="A1:J125"/>
  <sheetViews>
    <sheetView zoomScaleNormal="100" workbookViewId="0">
      <selection activeCell="P5" sqref="P5:P18"/>
    </sheetView>
  </sheetViews>
  <sheetFormatPr defaultColWidth="9.140625" defaultRowHeight="15.95"/>
  <cols>
    <col min="1" max="1" width="43" style="112" customWidth="1"/>
    <col min="2" max="2" width="27.85546875" style="112" customWidth="1"/>
    <col min="3" max="3" width="9.140625" style="112" customWidth="1"/>
    <col min="4" max="4" width="9.85546875" style="112" customWidth="1"/>
    <col min="5" max="16384" width="9.140625" style="111"/>
  </cols>
  <sheetData>
    <row r="1" spans="1:10" ht="18">
      <c r="A1" s="402" t="s">
        <v>205</v>
      </c>
      <c r="B1" s="402"/>
      <c r="C1" s="402"/>
      <c r="D1" s="114"/>
      <c r="E1" s="115"/>
      <c r="F1" s="115"/>
    </row>
    <row r="2" spans="1:10" ht="18">
      <c r="A2" s="402" t="s">
        <v>275</v>
      </c>
      <c r="B2" s="402"/>
      <c r="C2" s="402"/>
      <c r="D2" s="114"/>
      <c r="E2" s="114"/>
      <c r="F2" s="114"/>
      <c r="G2" s="116"/>
    </row>
    <row r="3" spans="1:10" ht="14.45">
      <c r="A3" s="403">
        <f ca="1">TODAY()</f>
        <v>45832</v>
      </c>
      <c r="B3" s="403"/>
      <c r="C3" s="403"/>
      <c r="D3" s="117"/>
      <c r="E3" s="118"/>
      <c r="F3" s="118"/>
    </row>
    <row r="4" spans="1:10">
      <c r="A4" s="116"/>
      <c r="B4" s="116"/>
      <c r="C4" s="119"/>
      <c r="D4" s="247"/>
      <c r="E4" s="112"/>
    </row>
    <row r="5" spans="1:10">
      <c r="A5" s="247"/>
      <c r="B5" s="247"/>
      <c r="C5" s="120"/>
      <c r="D5" s="247"/>
      <c r="E5" s="112"/>
    </row>
    <row r="6" spans="1:10">
      <c r="A6" s="121" t="s">
        <v>207</v>
      </c>
      <c r="B6" s="122" t="e">
        <f>#REF!</f>
        <v>#REF!</v>
      </c>
      <c r="C6" s="120"/>
      <c r="D6" s="247"/>
      <c r="E6" s="112"/>
    </row>
    <row r="7" spans="1:10" hidden="1">
      <c r="A7" s="247" t="s">
        <v>208</v>
      </c>
      <c r="B7" s="123">
        <v>40793</v>
      </c>
      <c r="C7" s="120" t="s">
        <v>209</v>
      </c>
      <c r="D7" s="247"/>
      <c r="E7" s="112"/>
    </row>
    <row r="8" spans="1:10">
      <c r="A8" s="247" t="s">
        <v>210</v>
      </c>
      <c r="B8" s="124" t="e">
        <f>#REF!</f>
        <v>#REF!</v>
      </c>
      <c r="C8" s="120" t="s">
        <v>211</v>
      </c>
      <c r="D8" s="247"/>
      <c r="E8" s="112"/>
    </row>
    <row r="9" spans="1:10">
      <c r="A9" s="247" t="s">
        <v>212</v>
      </c>
      <c r="B9" s="125">
        <v>28</v>
      </c>
      <c r="C9" s="120" t="s">
        <v>211</v>
      </c>
      <c r="D9" s="247"/>
      <c r="E9" s="112"/>
    </row>
    <row r="10" spans="1:10" hidden="1">
      <c r="A10" s="247" t="s">
        <v>213</v>
      </c>
      <c r="B10" s="248"/>
      <c r="C10" s="120" t="s">
        <v>211</v>
      </c>
      <c r="D10" s="247"/>
      <c r="E10" s="112"/>
    </row>
    <row r="11" spans="1:10">
      <c r="A11" s="247"/>
      <c r="B11" s="247"/>
      <c r="C11" s="120"/>
      <c r="D11" s="247"/>
      <c r="E11" s="112"/>
    </row>
    <row r="12" spans="1:10">
      <c r="A12" s="247"/>
      <c r="B12" s="249"/>
      <c r="C12" s="120"/>
      <c r="D12" s="247"/>
      <c r="E12" s="112"/>
    </row>
    <row r="13" spans="1:10" ht="15.6">
      <c r="A13" s="126" t="s">
        <v>214</v>
      </c>
      <c r="B13" s="249"/>
      <c r="C13" s="120"/>
      <c r="D13" s="247"/>
      <c r="E13" s="247"/>
    </row>
    <row r="14" spans="1:10" ht="15.6">
      <c r="A14" s="250" t="s">
        <v>215</v>
      </c>
      <c r="B14" s="251" t="e">
        <f>#REF!</f>
        <v>#REF!</v>
      </c>
      <c r="C14" s="120" t="s">
        <v>209</v>
      </c>
      <c r="D14" s="247"/>
      <c r="E14" s="247"/>
    </row>
    <row r="15" spans="1:10" ht="15.6">
      <c r="A15" s="250" t="s">
        <v>216</v>
      </c>
      <c r="B15" s="252" t="e">
        <f>#REF!</f>
        <v>#REF!</v>
      </c>
      <c r="C15" s="120" t="s">
        <v>209</v>
      </c>
      <c r="D15" s="247"/>
      <c r="E15" s="247"/>
      <c r="I15" s="127"/>
      <c r="J15" s="127"/>
    </row>
    <row r="16" spans="1:10" ht="15.6">
      <c r="A16" s="250" t="s">
        <v>217</v>
      </c>
      <c r="B16" s="253" t="e">
        <f>B15*B14</f>
        <v>#REF!</v>
      </c>
      <c r="C16" s="120"/>
      <c r="D16" s="247"/>
      <c r="E16" s="247"/>
      <c r="I16" s="113"/>
      <c r="J16" s="127"/>
    </row>
    <row r="17" spans="1:10" ht="15.6">
      <c r="A17" s="254"/>
      <c r="B17" s="253"/>
      <c r="C17" s="128"/>
      <c r="D17" s="247"/>
      <c r="E17" s="247"/>
      <c r="J17" s="127"/>
    </row>
    <row r="18" spans="1:10" ht="15.6">
      <c r="A18" s="247"/>
      <c r="B18" s="129"/>
      <c r="C18" s="120"/>
      <c r="D18" s="247"/>
      <c r="E18" s="247"/>
    </row>
    <row r="19" spans="1:10" ht="15.6">
      <c r="A19" s="130" t="s">
        <v>223</v>
      </c>
      <c r="B19" s="129" t="e">
        <f>+B16</f>
        <v>#REF!</v>
      </c>
      <c r="C19" s="120"/>
      <c r="D19" s="247"/>
      <c r="E19" s="247"/>
      <c r="I19" s="127"/>
    </row>
    <row r="20" spans="1:10" ht="15.6">
      <c r="A20" s="131"/>
      <c r="B20" s="253"/>
      <c r="C20" s="128"/>
      <c r="D20" s="247"/>
      <c r="E20" s="247"/>
      <c r="I20" s="127"/>
    </row>
    <row r="21" spans="1:10" ht="15.6">
      <c r="A21" s="131"/>
      <c r="B21" s="255"/>
      <c r="C21" s="120"/>
      <c r="D21" s="247"/>
      <c r="E21" s="247"/>
    </row>
    <row r="22" spans="1:10" ht="15.6">
      <c r="A22" s="131" t="s">
        <v>224</v>
      </c>
      <c r="B22" s="255" t="e">
        <f>B6+47</f>
        <v>#REF!</v>
      </c>
      <c r="C22" s="120"/>
      <c r="D22" s="247"/>
      <c r="E22" s="247"/>
    </row>
    <row r="23" spans="1:10" ht="15.6">
      <c r="A23" s="247"/>
      <c r="B23" s="253"/>
      <c r="C23" s="120"/>
      <c r="D23" s="247"/>
      <c r="E23" s="247"/>
    </row>
    <row r="24" spans="1:10" ht="15.6">
      <c r="A24" s="247"/>
      <c r="B24" s="253"/>
      <c r="C24" s="120"/>
      <c r="D24" s="247"/>
      <c r="E24" s="247"/>
    </row>
    <row r="25" spans="1:10" ht="15.6">
      <c r="A25" s="247"/>
      <c r="B25" s="253"/>
      <c r="C25" s="120"/>
      <c r="D25" s="247"/>
      <c r="E25" s="247"/>
    </row>
    <row r="26" spans="1:10" ht="15.6">
      <c r="A26" s="130"/>
      <c r="B26" s="256"/>
      <c r="C26" s="120"/>
      <c r="D26" s="257"/>
      <c r="E26" s="247"/>
    </row>
    <row r="27" spans="1:10" ht="15.6">
      <c r="A27" s="247"/>
      <c r="B27" s="132" t="s">
        <v>225</v>
      </c>
      <c r="C27" s="120"/>
      <c r="D27" s="247"/>
      <c r="E27" s="247"/>
    </row>
    <row r="28" spans="1:10" ht="15.6">
      <c r="A28" s="247"/>
      <c r="B28" s="132"/>
      <c r="C28" s="120"/>
      <c r="D28" s="247"/>
      <c r="E28" s="247"/>
    </row>
    <row r="29" spans="1:10" ht="15.6">
      <c r="A29" s="247"/>
      <c r="B29" s="132"/>
      <c r="C29" s="120"/>
      <c r="D29" s="247"/>
      <c r="E29" s="247"/>
    </row>
    <row r="30" spans="1:10" ht="15" customHeight="1">
      <c r="A30" s="258"/>
      <c r="B30" s="247" t="s">
        <v>276</v>
      </c>
      <c r="C30" s="120"/>
      <c r="D30" s="247"/>
      <c r="E30" s="247"/>
    </row>
    <row r="31" spans="1:10" ht="15" customHeight="1">
      <c r="A31" s="258"/>
      <c r="B31" s="247" t="s">
        <v>249</v>
      </c>
      <c r="C31" s="120"/>
      <c r="D31" s="247"/>
      <c r="E31" s="247"/>
    </row>
    <row r="32" spans="1:10" ht="15.6">
      <c r="A32" s="258"/>
      <c r="B32" s="247" t="s">
        <v>277</v>
      </c>
      <c r="C32" s="120"/>
      <c r="D32" s="247"/>
      <c r="E32" s="247"/>
    </row>
    <row r="33" spans="1:5" ht="15.6">
      <c r="A33" s="258"/>
      <c r="B33" s="247" t="s">
        <v>278</v>
      </c>
      <c r="C33" s="120"/>
      <c r="D33" s="247"/>
      <c r="E33" s="247"/>
    </row>
    <row r="34" spans="1:5" ht="15.6">
      <c r="A34" s="258"/>
      <c r="B34" s="247"/>
      <c r="C34" s="120"/>
      <c r="D34" s="247"/>
      <c r="E34" s="247"/>
    </row>
    <row r="35" spans="1:5" ht="15.6">
      <c r="A35" s="258"/>
      <c r="B35" s="133" t="s">
        <v>228</v>
      </c>
      <c r="C35" s="120"/>
      <c r="D35" s="247"/>
      <c r="E35" s="247"/>
    </row>
    <row r="36" spans="1:5">
      <c r="A36" s="258"/>
      <c r="C36" s="120"/>
      <c r="D36" s="247"/>
      <c r="E36" s="247"/>
    </row>
    <row r="37" spans="1:5" ht="15.6">
      <c r="A37" s="247"/>
      <c r="B37" s="247"/>
      <c r="C37" s="120"/>
      <c r="D37" s="247"/>
      <c r="E37" s="247"/>
    </row>
    <row r="38" spans="1:5" ht="15.6">
      <c r="A38" s="247"/>
      <c r="B38" s="247" t="s">
        <v>229</v>
      </c>
      <c r="C38" s="120"/>
      <c r="D38" s="247"/>
      <c r="E38" s="247"/>
    </row>
    <row r="39" spans="1:5" ht="15.6">
      <c r="A39" s="247"/>
      <c r="B39" s="247" t="s">
        <v>230</v>
      </c>
      <c r="C39" s="120"/>
      <c r="D39" s="247"/>
      <c r="E39" s="247"/>
    </row>
    <row r="40" spans="1:5" ht="15.6">
      <c r="A40" s="247"/>
      <c r="B40" s="247"/>
      <c r="C40" s="120"/>
      <c r="D40" s="247"/>
      <c r="E40" s="247"/>
    </row>
    <row r="41" spans="1:5" ht="15.6">
      <c r="A41" s="247"/>
      <c r="B41" s="247"/>
      <c r="C41" s="120"/>
      <c r="D41" s="247"/>
      <c r="E41" s="247"/>
    </row>
    <row r="42" spans="1:5" ht="15.6">
      <c r="A42" s="247"/>
      <c r="B42" s="133"/>
      <c r="C42" s="120"/>
      <c r="D42" s="247"/>
      <c r="E42" s="247"/>
    </row>
    <row r="43" spans="1:5">
      <c r="A43" s="247"/>
      <c r="C43" s="120"/>
      <c r="D43" s="247"/>
      <c r="E43" s="247"/>
    </row>
    <row r="44" spans="1:5" ht="15.6">
      <c r="A44" s="247"/>
      <c r="B44" s="247"/>
      <c r="C44" s="120"/>
      <c r="D44" s="247"/>
      <c r="E44" s="247"/>
    </row>
    <row r="45" spans="1:5" ht="15.6">
      <c r="A45" s="247"/>
      <c r="B45" s="247"/>
      <c r="C45" s="120"/>
      <c r="D45" s="247"/>
      <c r="E45" s="247"/>
    </row>
    <row r="46" spans="1:5" ht="15.6">
      <c r="A46" s="247"/>
      <c r="B46" s="247"/>
      <c r="C46" s="120"/>
      <c r="D46" s="247"/>
      <c r="E46" s="247"/>
    </row>
    <row r="47" spans="1:5" ht="15.6">
      <c r="A47" s="247"/>
      <c r="B47" s="247"/>
      <c r="C47" s="120"/>
      <c r="D47" s="247"/>
      <c r="E47" s="247"/>
    </row>
    <row r="48" spans="1:5" ht="15.6">
      <c r="A48" s="247"/>
      <c r="B48" s="247"/>
      <c r="C48" s="120"/>
      <c r="D48" s="247"/>
      <c r="E48" s="247"/>
    </row>
    <row r="49" spans="1:3">
      <c r="C49" s="134"/>
    </row>
    <row r="50" spans="1:3">
      <c r="A50" s="135"/>
      <c r="C50" s="134"/>
    </row>
    <row r="51" spans="1:3">
      <c r="C51" s="134"/>
    </row>
    <row r="52" spans="1:3">
      <c r="C52" s="134"/>
    </row>
    <row r="53" spans="1:3">
      <c r="B53" s="123"/>
      <c r="C53" s="134"/>
    </row>
    <row r="54" spans="1:3">
      <c r="B54" s="136"/>
      <c r="C54" s="134"/>
    </row>
    <row r="55" spans="1:3">
      <c r="B55" s="136"/>
      <c r="C55" s="134"/>
    </row>
    <row r="56" spans="1:3">
      <c r="B56" s="136"/>
      <c r="C56" s="134"/>
    </row>
    <row r="57" spans="1:3">
      <c r="C57" s="134"/>
    </row>
    <row r="58" spans="1:3">
      <c r="C58" s="134"/>
    </row>
    <row r="59" spans="1:3">
      <c r="C59" s="134"/>
    </row>
    <row r="60" spans="1:3">
      <c r="C60" s="134"/>
    </row>
    <row r="61" spans="1:3">
      <c r="C61" s="134"/>
    </row>
    <row r="62" spans="1:3">
      <c r="C62" s="134"/>
    </row>
    <row r="63" spans="1:3">
      <c r="C63" s="134"/>
    </row>
    <row r="64" spans="1:3">
      <c r="C64" s="134"/>
    </row>
    <row r="65" spans="3:3">
      <c r="C65" s="134"/>
    </row>
    <row r="66" spans="3:3">
      <c r="C66" s="134"/>
    </row>
    <row r="67" spans="3:3">
      <c r="C67" s="134"/>
    </row>
    <row r="68" spans="3:3">
      <c r="C68" s="134"/>
    </row>
    <row r="69" spans="3:3">
      <c r="C69" s="134"/>
    </row>
    <row r="70" spans="3:3">
      <c r="C70" s="134"/>
    </row>
    <row r="71" spans="3:3">
      <c r="C71" s="134"/>
    </row>
    <row r="72" spans="3:3">
      <c r="C72" s="134"/>
    </row>
    <row r="73" spans="3:3">
      <c r="C73" s="134"/>
    </row>
    <row r="74" spans="3:3">
      <c r="C74" s="134"/>
    </row>
    <row r="75" spans="3:3">
      <c r="C75" s="134"/>
    </row>
    <row r="76" spans="3:3">
      <c r="C76" s="134"/>
    </row>
    <row r="77" spans="3:3">
      <c r="C77" s="134"/>
    </row>
    <row r="78" spans="3:3">
      <c r="C78" s="134"/>
    </row>
    <row r="79" spans="3:3">
      <c r="C79" s="134"/>
    </row>
    <row r="80" spans="3:3">
      <c r="C80" s="134"/>
    </row>
    <row r="81" spans="3:3">
      <c r="C81" s="134"/>
    </row>
    <row r="82" spans="3:3">
      <c r="C82" s="134"/>
    </row>
    <row r="83" spans="3:3">
      <c r="C83" s="134"/>
    </row>
    <row r="84" spans="3:3">
      <c r="C84" s="134"/>
    </row>
    <row r="85" spans="3:3">
      <c r="C85" s="134"/>
    </row>
    <row r="86" spans="3:3">
      <c r="C86" s="134"/>
    </row>
    <row r="87" spans="3:3">
      <c r="C87" s="134"/>
    </row>
    <row r="88" spans="3:3">
      <c r="C88" s="134"/>
    </row>
    <row r="89" spans="3:3">
      <c r="C89" s="134"/>
    </row>
    <row r="90" spans="3:3">
      <c r="C90" s="134"/>
    </row>
    <row r="91" spans="3:3">
      <c r="C91" s="134"/>
    </row>
    <row r="92" spans="3:3">
      <c r="C92" s="134"/>
    </row>
    <row r="93" spans="3:3">
      <c r="C93" s="134"/>
    </row>
    <row r="94" spans="3:3">
      <c r="C94" s="134"/>
    </row>
    <row r="95" spans="3:3">
      <c r="C95" s="134"/>
    </row>
    <row r="96" spans="3:3">
      <c r="C96" s="134"/>
    </row>
    <row r="97" spans="3:3">
      <c r="C97" s="134"/>
    </row>
    <row r="98" spans="3:3">
      <c r="C98" s="134"/>
    </row>
    <row r="99" spans="3:3">
      <c r="C99" s="134"/>
    </row>
    <row r="100" spans="3:3">
      <c r="C100" s="134"/>
    </row>
    <row r="101" spans="3:3">
      <c r="C101" s="134"/>
    </row>
    <row r="102" spans="3:3">
      <c r="C102" s="134"/>
    </row>
    <row r="103" spans="3:3">
      <c r="C103" s="134"/>
    </row>
    <row r="104" spans="3:3">
      <c r="C104" s="134"/>
    </row>
    <row r="105" spans="3:3">
      <c r="C105" s="134"/>
    </row>
    <row r="106" spans="3:3">
      <c r="C106" s="134"/>
    </row>
    <row r="107" spans="3:3">
      <c r="C107" s="134"/>
    </row>
    <row r="108" spans="3:3">
      <c r="C108" s="134"/>
    </row>
    <row r="109" spans="3:3">
      <c r="C109" s="134"/>
    </row>
    <row r="110" spans="3:3">
      <c r="C110" s="134"/>
    </row>
    <row r="111" spans="3:3">
      <c r="C111" s="134"/>
    </row>
    <row r="112" spans="3:3">
      <c r="C112" s="134"/>
    </row>
    <row r="113" spans="3:3">
      <c r="C113" s="134"/>
    </row>
    <row r="114" spans="3:3">
      <c r="C114" s="134"/>
    </row>
    <row r="115" spans="3:3">
      <c r="C115" s="134"/>
    </row>
    <row r="116" spans="3:3">
      <c r="C116" s="134"/>
    </row>
    <row r="117" spans="3:3">
      <c r="C117" s="134"/>
    </row>
    <row r="118" spans="3:3">
      <c r="C118" s="134"/>
    </row>
    <row r="119" spans="3:3">
      <c r="C119" s="134"/>
    </row>
    <row r="120" spans="3:3">
      <c r="C120" s="134"/>
    </row>
    <row r="121" spans="3:3">
      <c r="C121" s="134"/>
    </row>
    <row r="122" spans="3:3">
      <c r="C122" s="134"/>
    </row>
    <row r="123" spans="3:3">
      <c r="C123" s="134"/>
    </row>
    <row r="124" spans="3:3">
      <c r="C124" s="134"/>
    </row>
    <row r="125" spans="3:3">
      <c r="C125" s="134"/>
    </row>
  </sheetData>
  <mergeCells count="3">
    <mergeCell ref="A1:C1"/>
    <mergeCell ref="A2:C2"/>
    <mergeCell ref="A3:C3"/>
  </mergeCells>
  <printOptions horizontalCentered="1" verticalCentered="1"/>
  <pageMargins left="0.7" right="0.7" top="0.75" bottom="0.75" header="0.3" footer="0.3"/>
  <pageSetup scale="97" orientation="portrait" r:id="rId1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600-000000000000}">
  <sheetPr codeName="Sheet182">
    <pageSetUpPr fitToPage="1"/>
  </sheetPr>
  <dimension ref="A1:L55"/>
  <sheetViews>
    <sheetView topLeftCell="A40" zoomScaleNormal="100" workbookViewId="0">
      <selection activeCell="P5" sqref="P5:P18"/>
    </sheetView>
  </sheetViews>
  <sheetFormatPr defaultColWidth="9.140625" defaultRowHeight="14.45"/>
  <cols>
    <col min="1" max="1" width="47.85546875" style="111" customWidth="1"/>
    <col min="2" max="2" width="22.42578125" style="111" customWidth="1"/>
    <col min="3" max="6" width="9.140625" style="111" customWidth="1"/>
    <col min="7" max="7" width="10.140625" style="111" customWidth="1"/>
    <col min="8" max="16384" width="9.140625" style="111"/>
  </cols>
  <sheetData>
    <row r="1" spans="1:12" ht="18">
      <c r="A1" s="402" t="s">
        <v>231</v>
      </c>
      <c r="B1" s="402"/>
      <c r="C1" s="402"/>
      <c r="D1" s="402"/>
      <c r="E1" s="114"/>
      <c r="F1" s="114"/>
      <c r="G1" s="116"/>
    </row>
    <row r="2" spans="1:12" ht="18">
      <c r="A2" s="402" t="s">
        <v>275</v>
      </c>
      <c r="B2" s="402"/>
      <c r="C2" s="402"/>
      <c r="D2" s="402"/>
      <c r="E2" s="114"/>
      <c r="F2" s="114"/>
      <c r="G2" s="116"/>
    </row>
    <row r="3" spans="1:12">
      <c r="A3" s="403">
        <f ca="1">TODAY()</f>
        <v>45832</v>
      </c>
      <c r="B3" s="404"/>
      <c r="C3" s="404"/>
      <c r="D3" s="404"/>
      <c r="E3" s="118"/>
      <c r="F3" s="118"/>
    </row>
    <row r="4" spans="1:12">
      <c r="A4" s="137"/>
      <c r="B4" s="138"/>
      <c r="C4" s="138"/>
      <c r="D4" s="138"/>
      <c r="E4" s="138"/>
      <c r="F4" s="138"/>
    </row>
    <row r="5" spans="1:12">
      <c r="A5" s="139"/>
      <c r="B5" s="139"/>
      <c r="C5" s="139"/>
      <c r="D5" s="139"/>
      <c r="E5" s="140"/>
      <c r="F5" s="140"/>
    </row>
    <row r="6" spans="1:12">
      <c r="A6" s="140"/>
      <c r="B6" s="140"/>
      <c r="C6" s="140"/>
      <c r="D6" s="140"/>
      <c r="E6" s="140"/>
      <c r="F6" s="140"/>
    </row>
    <row r="7" spans="1:12" ht="15.6">
      <c r="A7" s="121" t="s">
        <v>232</v>
      </c>
      <c r="B7" s="122" t="e">
        <f>#REF!</f>
        <v>#REF!</v>
      </c>
      <c r="C7" s="247"/>
      <c r="D7" s="140"/>
      <c r="E7" s="140"/>
      <c r="F7" s="140"/>
    </row>
    <row r="8" spans="1:12" ht="15.6" hidden="1">
      <c r="A8" s="247" t="s">
        <v>208</v>
      </c>
      <c r="B8" s="123" t="e">
        <f>#REF!</f>
        <v>#REF!</v>
      </c>
      <c r="C8" s="247"/>
      <c r="D8" s="140"/>
      <c r="E8" s="140"/>
      <c r="F8" s="140"/>
    </row>
    <row r="9" spans="1:12" ht="15.6">
      <c r="A9" s="247" t="s">
        <v>210</v>
      </c>
      <c r="B9" s="124" t="e">
        <f>#REF!</f>
        <v>#REF!</v>
      </c>
      <c r="C9" s="247"/>
      <c r="D9" s="140"/>
      <c r="E9" s="140"/>
      <c r="F9" s="140"/>
    </row>
    <row r="10" spans="1:12" ht="15.6">
      <c r="A10" s="247" t="s">
        <v>212</v>
      </c>
      <c r="B10" s="125">
        <v>28</v>
      </c>
      <c r="C10" s="247"/>
      <c r="D10" s="140"/>
      <c r="E10" s="140"/>
      <c r="F10" s="140"/>
    </row>
    <row r="11" spans="1:12" ht="15.6" hidden="1">
      <c r="A11" s="247" t="s">
        <v>213</v>
      </c>
      <c r="B11" s="248"/>
      <c r="C11" s="247" t="s">
        <v>211</v>
      </c>
      <c r="D11" s="140"/>
      <c r="E11" s="140"/>
      <c r="F11" s="140"/>
    </row>
    <row r="12" spans="1:12" ht="15.6">
      <c r="A12" s="247"/>
      <c r="B12" s="247"/>
      <c r="C12" s="247"/>
      <c r="D12" s="140"/>
      <c r="E12" s="140"/>
      <c r="F12" s="140"/>
    </row>
    <row r="13" spans="1:12" ht="15.6">
      <c r="A13" s="135" t="s">
        <v>233</v>
      </c>
      <c r="B13" s="253"/>
      <c r="C13" s="247"/>
      <c r="D13" s="140"/>
      <c r="E13" s="140"/>
      <c r="F13" s="140"/>
      <c r="L13" s="127"/>
    </row>
    <row r="14" spans="1:12" ht="15.6">
      <c r="A14" s="250" t="s">
        <v>234</v>
      </c>
      <c r="B14" s="259" t="e">
        <f>#REF!</f>
        <v>#REF!</v>
      </c>
      <c r="C14" s="247"/>
      <c r="D14" s="140"/>
      <c r="G14" s="113"/>
      <c r="L14" s="127"/>
    </row>
    <row r="15" spans="1:12" ht="15.6">
      <c r="A15" s="250" t="s">
        <v>235</v>
      </c>
      <c r="B15" s="259" t="e">
        <f>#REF!</f>
        <v>#REF!</v>
      </c>
      <c r="C15" s="247"/>
      <c r="D15" s="140"/>
      <c r="E15" s="140"/>
      <c r="F15" s="140"/>
      <c r="L15" s="127"/>
    </row>
    <row r="16" spans="1:12" ht="15.6">
      <c r="A16" s="250" t="s">
        <v>222</v>
      </c>
      <c r="B16" s="253" t="e">
        <f>B14*B15</f>
        <v>#REF!</v>
      </c>
      <c r="C16" s="247"/>
      <c r="D16" s="140"/>
      <c r="E16" s="140"/>
      <c r="F16" s="140"/>
      <c r="G16" s="113"/>
      <c r="L16" s="127"/>
    </row>
    <row r="17" spans="1:12" ht="15.6">
      <c r="A17" s="250" t="s">
        <v>236</v>
      </c>
      <c r="B17" s="260" t="e">
        <f>#REF!</f>
        <v>#REF!</v>
      </c>
      <c r="C17" s="247"/>
      <c r="D17" s="140"/>
      <c r="E17" s="140"/>
      <c r="F17" s="140"/>
      <c r="L17" s="127"/>
    </row>
    <row r="18" spans="1:12" ht="15.6">
      <c r="A18" s="250" t="s">
        <v>237</v>
      </c>
      <c r="B18" s="261" t="e">
        <f>B17*B14</f>
        <v>#REF!</v>
      </c>
      <c r="C18" s="247"/>
      <c r="D18" s="140"/>
      <c r="E18" s="140"/>
      <c r="F18" s="140"/>
      <c r="L18" s="127"/>
    </row>
    <row r="19" spans="1:12" ht="15.6">
      <c r="A19" s="130"/>
      <c r="B19" s="262"/>
      <c r="C19" s="247"/>
      <c r="D19" s="140"/>
      <c r="E19" s="140"/>
      <c r="F19" s="140"/>
    </row>
    <row r="20" spans="1:12" ht="15.6">
      <c r="A20" s="247"/>
      <c r="B20" s="253"/>
      <c r="C20" s="247"/>
      <c r="D20" s="140"/>
      <c r="E20" s="140"/>
      <c r="F20" s="140"/>
    </row>
    <row r="21" spans="1:12" ht="15.6">
      <c r="A21" s="130" t="s">
        <v>223</v>
      </c>
      <c r="B21" s="129" t="e">
        <f>+B16-B18</f>
        <v>#REF!</v>
      </c>
      <c r="C21" s="247"/>
      <c r="D21" s="140"/>
      <c r="E21" s="140"/>
      <c r="F21" s="140"/>
      <c r="K21" s="127"/>
    </row>
    <row r="22" spans="1:12" ht="15.6">
      <c r="A22" s="131"/>
      <c r="B22" s="263"/>
      <c r="C22" s="253"/>
      <c r="D22" s="141"/>
      <c r="E22" s="140"/>
      <c r="F22" s="140"/>
      <c r="K22" s="127"/>
    </row>
    <row r="23" spans="1:12" ht="15.6">
      <c r="A23" s="131"/>
      <c r="B23" s="253"/>
      <c r="C23" s="247"/>
      <c r="D23" s="140"/>
      <c r="E23" s="140"/>
      <c r="F23" s="140"/>
    </row>
    <row r="24" spans="1:12" ht="15.6">
      <c r="A24" s="131" t="s">
        <v>224</v>
      </c>
      <c r="B24" s="255" t="e">
        <f>B7+47</f>
        <v>#REF!</v>
      </c>
      <c r="C24" s="247"/>
      <c r="D24" s="140"/>
      <c r="E24" s="140"/>
      <c r="F24" s="140"/>
    </row>
    <row r="25" spans="1:12" ht="15.6">
      <c r="A25" s="131"/>
      <c r="B25" s="255"/>
      <c r="C25" s="247"/>
      <c r="D25" s="140"/>
      <c r="E25" s="140"/>
      <c r="F25" s="140"/>
    </row>
    <row r="26" spans="1:12" ht="15.6">
      <c r="A26" s="131"/>
      <c r="C26" s="247"/>
      <c r="D26" s="140"/>
      <c r="E26" s="140"/>
      <c r="F26" s="140"/>
    </row>
    <row r="27" spans="1:12" ht="15.6">
      <c r="A27" s="247"/>
      <c r="B27" s="132" t="s">
        <v>225</v>
      </c>
      <c r="C27" s="247"/>
      <c r="D27" s="140"/>
      <c r="E27" s="140"/>
      <c r="F27" s="140"/>
    </row>
    <row r="28" spans="1:12" ht="15.6">
      <c r="A28" s="130"/>
      <c r="B28" s="132"/>
      <c r="C28" s="247"/>
      <c r="D28" s="140"/>
      <c r="E28" s="142"/>
      <c r="F28" s="142"/>
    </row>
    <row r="29" spans="1:12" ht="15.6">
      <c r="A29" s="247"/>
      <c r="B29" s="132"/>
      <c r="C29" s="247"/>
      <c r="D29" s="140"/>
      <c r="E29" s="140"/>
      <c r="F29" s="140"/>
    </row>
    <row r="30" spans="1:12" ht="15.6">
      <c r="A30" s="247"/>
      <c r="B30" s="247" t="s">
        <v>276</v>
      </c>
      <c r="C30" s="247"/>
      <c r="D30" s="140"/>
      <c r="E30" s="140"/>
      <c r="F30" s="140"/>
    </row>
    <row r="31" spans="1:12" ht="15.6">
      <c r="A31" s="247"/>
      <c r="B31" s="247" t="s">
        <v>249</v>
      </c>
      <c r="C31" s="247"/>
      <c r="D31" s="140"/>
      <c r="E31" s="140"/>
      <c r="F31" s="140"/>
    </row>
    <row r="32" spans="1:12" ht="15.6">
      <c r="A32" s="247"/>
      <c r="B32" s="247" t="s">
        <v>277</v>
      </c>
      <c r="C32" s="120"/>
      <c r="D32" s="140"/>
      <c r="E32" s="140"/>
      <c r="F32" s="140"/>
    </row>
    <row r="33" spans="1:6" ht="15.6">
      <c r="A33" s="247"/>
      <c r="B33" s="247" t="s">
        <v>278</v>
      </c>
      <c r="C33" s="120"/>
      <c r="D33" s="140"/>
      <c r="E33" s="140"/>
      <c r="F33" s="140"/>
    </row>
    <row r="34" spans="1:6" ht="15.6">
      <c r="A34" s="247"/>
      <c r="B34" s="247"/>
      <c r="C34" s="120"/>
      <c r="D34" s="140"/>
      <c r="E34" s="140"/>
      <c r="F34" s="140"/>
    </row>
    <row r="35" spans="1:6" ht="15.6">
      <c r="A35" s="247"/>
      <c r="B35" s="133" t="s">
        <v>228</v>
      </c>
      <c r="C35" s="120"/>
      <c r="D35" s="140"/>
      <c r="E35" s="140"/>
      <c r="F35" s="140"/>
    </row>
    <row r="36" spans="1:6" ht="15.95">
      <c r="A36" s="247"/>
      <c r="B36" s="112"/>
      <c r="C36" s="120"/>
      <c r="D36" s="140"/>
      <c r="E36" s="140"/>
      <c r="F36" s="140"/>
    </row>
    <row r="37" spans="1:6" ht="15.6">
      <c r="A37" s="247"/>
      <c r="B37" s="247"/>
      <c r="C37" s="120"/>
      <c r="D37" s="140"/>
      <c r="E37" s="140"/>
      <c r="F37" s="140"/>
    </row>
    <row r="38" spans="1:6" ht="15.6">
      <c r="A38" s="247"/>
      <c r="B38" s="247" t="s">
        <v>229</v>
      </c>
      <c r="C38" s="120"/>
      <c r="D38" s="140"/>
      <c r="E38" s="140"/>
      <c r="F38" s="140"/>
    </row>
    <row r="39" spans="1:6" ht="15.6">
      <c r="A39" s="247"/>
      <c r="B39" s="247" t="s">
        <v>230</v>
      </c>
      <c r="C39" s="120"/>
      <c r="D39" s="120"/>
      <c r="E39" s="140"/>
      <c r="F39" s="140"/>
    </row>
    <row r="40" spans="1:6" ht="15.6">
      <c r="A40" s="247"/>
      <c r="B40" s="247"/>
      <c r="C40" s="120"/>
      <c r="D40" s="120"/>
      <c r="E40" s="140"/>
      <c r="F40" s="140"/>
    </row>
    <row r="41" spans="1:6" ht="15.6">
      <c r="A41" s="247"/>
      <c r="B41" s="247"/>
      <c r="C41" s="120"/>
      <c r="D41" s="120"/>
      <c r="E41" s="140"/>
      <c r="F41" s="140"/>
    </row>
    <row r="42" spans="1:6" ht="15.6">
      <c r="A42" s="247"/>
      <c r="B42" s="133"/>
      <c r="C42" s="120"/>
      <c r="D42" s="120"/>
      <c r="E42" s="140"/>
      <c r="F42" s="140"/>
    </row>
    <row r="43" spans="1:6" ht="15.95">
      <c r="A43" s="247"/>
      <c r="B43" s="112"/>
      <c r="C43" s="120"/>
      <c r="D43" s="120"/>
      <c r="E43" s="140"/>
      <c r="F43" s="140"/>
    </row>
    <row r="44" spans="1:6" ht="15.6">
      <c r="A44" s="247"/>
      <c r="B44" s="247"/>
      <c r="C44" s="120"/>
      <c r="D44" s="120"/>
      <c r="E44" s="140"/>
      <c r="F44" s="140"/>
    </row>
    <row r="45" spans="1:6" ht="15.6">
      <c r="A45" s="247"/>
      <c r="B45" s="247"/>
      <c r="C45" s="120"/>
      <c r="D45" s="120"/>
      <c r="E45" s="140"/>
      <c r="F45" s="140"/>
    </row>
    <row r="46" spans="1:6" ht="15.6">
      <c r="A46" s="247"/>
      <c r="B46" s="247"/>
      <c r="C46" s="120"/>
      <c r="D46" s="120"/>
      <c r="E46" s="140"/>
      <c r="F46" s="140"/>
    </row>
    <row r="47" spans="1:6" ht="15.6">
      <c r="A47" s="247"/>
      <c r="B47" s="247"/>
      <c r="C47" s="120"/>
      <c r="D47" s="120"/>
      <c r="E47" s="140"/>
      <c r="F47" s="140"/>
    </row>
    <row r="48" spans="1:6" ht="15.6">
      <c r="A48" s="247"/>
      <c r="C48" s="120"/>
      <c r="D48" s="120"/>
      <c r="E48" s="140"/>
      <c r="F48" s="140"/>
    </row>
    <row r="49" spans="1:2">
      <c r="A49" s="143"/>
    </row>
    <row r="52" spans="1:2">
      <c r="B52" s="144"/>
    </row>
    <row r="53" spans="1:2">
      <c r="B53" s="145"/>
    </row>
    <row r="54" spans="1:2">
      <c r="B54" s="145"/>
    </row>
    <row r="55" spans="1:2">
      <c r="B55" s="145"/>
    </row>
  </sheetData>
  <mergeCells count="3">
    <mergeCell ref="A1:D1"/>
    <mergeCell ref="A2:D2"/>
    <mergeCell ref="A3:D3"/>
  </mergeCells>
  <printOptions horizontalCentered="1" verticalCentered="1"/>
  <pageMargins left="0.7" right="0.7" top="0.75" bottom="0.75" header="0.3" footer="0.3"/>
  <pageSetup orientation="portrait" r:id="rId1"/>
  <rowBreaks count="1" manualBreakCount="1">
    <brk id="4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rgb="FF008000"/>
    <pageSetUpPr fitToPage="1"/>
  </sheetPr>
  <dimension ref="A1:W57"/>
  <sheetViews>
    <sheetView zoomScale="90" zoomScaleNormal="90" workbookViewId="0">
      <pane xSplit="1" ySplit="3" topLeftCell="H48" activePane="bottomRight" state="frozen"/>
      <selection pane="bottomRight" activeCell="M29" sqref="M29"/>
      <selection pane="bottomLeft" activeCell="E37" sqref="E37"/>
      <selection pane="topRight" activeCell="E37" sqref="E37"/>
    </sheetView>
  </sheetViews>
  <sheetFormatPr defaultColWidth="11.42578125" defaultRowHeight="14.45"/>
  <cols>
    <col min="1" max="1" width="21.85546875" style="15" customWidth="1"/>
    <col min="2" max="2" width="11.7109375" style="15" customWidth="1"/>
    <col min="3" max="3" width="13.85546875" style="17" customWidth="1"/>
    <col min="4" max="4" width="19.5703125" style="17" bestFit="1" customWidth="1"/>
    <col min="5" max="5" width="17.42578125" style="10" bestFit="1" customWidth="1"/>
    <col min="6" max="6" width="16.85546875" style="10" bestFit="1" customWidth="1"/>
    <col min="7" max="7" width="15.42578125" style="10" bestFit="1" customWidth="1"/>
    <col min="8" max="8" width="17.42578125" style="10" bestFit="1" customWidth="1"/>
    <col min="9" max="9" width="16.42578125" style="10" bestFit="1" customWidth="1"/>
    <col min="10" max="10" width="16.140625" style="10" bestFit="1" customWidth="1"/>
    <col min="11" max="11" width="18.85546875" style="10" bestFit="1" customWidth="1"/>
    <col min="12" max="12" width="20.28515625" style="10" bestFit="1" customWidth="1"/>
    <col min="13" max="13" width="17" style="10" bestFit="1" customWidth="1"/>
    <col min="14" max="14" width="15.28515625" style="8" bestFit="1" customWidth="1"/>
    <col min="15" max="15" width="14" style="8" bestFit="1" customWidth="1"/>
    <col min="16" max="16" width="16" style="8" bestFit="1" customWidth="1"/>
    <col min="17" max="17" width="17.42578125" style="8" bestFit="1" customWidth="1"/>
    <col min="18" max="18" width="14.7109375" style="8" bestFit="1" customWidth="1"/>
    <col min="19" max="19" width="16" style="8" bestFit="1" customWidth="1"/>
    <col min="20" max="20" width="11.42578125" style="8"/>
    <col min="21" max="21" width="26.28515625" style="8" customWidth="1"/>
    <col min="22" max="16384" width="11.42578125" style="8"/>
  </cols>
  <sheetData>
    <row r="1" spans="1:22" ht="15" thickBot="1">
      <c r="B1" s="16"/>
      <c r="E1" s="328"/>
      <c r="F1" s="328"/>
      <c r="G1" s="328"/>
      <c r="H1" s="328"/>
      <c r="I1" s="328"/>
      <c r="J1" s="328"/>
      <c r="K1" s="328"/>
      <c r="L1" s="328"/>
      <c r="M1" s="328"/>
      <c r="N1" s="329"/>
      <c r="O1" s="329"/>
      <c r="P1" s="329"/>
      <c r="Q1" s="329"/>
      <c r="R1" s="329"/>
      <c r="S1" s="329"/>
      <c r="T1" s="329"/>
      <c r="U1" s="329"/>
      <c r="V1" s="329"/>
    </row>
    <row r="2" spans="1:22" ht="21.6" thickBot="1">
      <c r="A2" s="7" t="s">
        <v>164</v>
      </c>
      <c r="B2" s="18"/>
      <c r="C2" s="19"/>
      <c r="D2" s="20"/>
      <c r="E2" s="329"/>
      <c r="F2" s="325">
        <v>45505</v>
      </c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</row>
    <row r="3" spans="1:22" ht="29.45" thickBot="1">
      <c r="A3" s="146" t="s">
        <v>165</v>
      </c>
      <c r="B3" s="147" t="s">
        <v>166</v>
      </c>
      <c r="C3" s="147" t="s">
        <v>167</v>
      </c>
      <c r="D3" s="148" t="s">
        <v>168</v>
      </c>
      <c r="E3" s="149" t="s">
        <v>169</v>
      </c>
      <c r="F3" s="25" t="s">
        <v>170</v>
      </c>
      <c r="G3" s="149" t="s">
        <v>171</v>
      </c>
      <c r="H3" s="149" t="s">
        <v>172</v>
      </c>
      <c r="I3" s="149" t="s">
        <v>173</v>
      </c>
      <c r="J3" s="149" t="s">
        <v>174</v>
      </c>
      <c r="K3" s="149" t="s">
        <v>175</v>
      </c>
      <c r="L3" s="149" t="s">
        <v>176</v>
      </c>
      <c r="M3" s="149" t="s">
        <v>177</v>
      </c>
      <c r="N3" s="149" t="s">
        <v>21</v>
      </c>
      <c r="O3" s="329"/>
      <c r="P3" s="329"/>
      <c r="Q3" s="329"/>
      <c r="R3" s="329"/>
      <c r="S3" s="329"/>
      <c r="T3" s="329"/>
      <c r="U3" s="329"/>
      <c r="V3" s="329"/>
    </row>
    <row r="4" spans="1:22">
      <c r="A4" s="9">
        <v>103</v>
      </c>
      <c r="B4" s="317">
        <v>1222</v>
      </c>
      <c r="C4" s="317">
        <v>3991</v>
      </c>
      <c r="D4" s="317">
        <v>1036420</v>
      </c>
      <c r="E4" s="318">
        <v>247178.98</v>
      </c>
      <c r="F4" s="318">
        <v>59894.62</v>
      </c>
      <c r="G4" s="318">
        <v>0</v>
      </c>
      <c r="H4" s="318">
        <v>132991.20000000001</v>
      </c>
      <c r="I4" s="318">
        <v>37407.589999999997</v>
      </c>
      <c r="J4" s="318">
        <v>3841.33</v>
      </c>
      <c r="K4" s="318">
        <v>11197.6</v>
      </c>
      <c r="L4" s="318">
        <v>948.51</v>
      </c>
      <c r="M4" s="318">
        <v>0</v>
      </c>
      <c r="N4" s="318">
        <v>898.13</v>
      </c>
      <c r="O4" s="331"/>
      <c r="P4" s="331"/>
      <c r="Q4" s="331"/>
      <c r="R4" s="331"/>
      <c r="S4" s="331"/>
      <c r="T4" s="331"/>
      <c r="U4" s="331"/>
      <c r="V4" s="331"/>
    </row>
    <row r="5" spans="1:22">
      <c r="A5" s="9">
        <v>104</v>
      </c>
      <c r="B5" s="317">
        <v>3084</v>
      </c>
      <c r="C5" s="317">
        <v>12937</v>
      </c>
      <c r="D5" s="317">
        <v>660458</v>
      </c>
      <c r="E5" s="319">
        <v>163668.92000000001</v>
      </c>
      <c r="F5" s="319">
        <v>44470.49</v>
      </c>
      <c r="G5" s="319">
        <v>0</v>
      </c>
      <c r="H5" s="319">
        <v>84615.45</v>
      </c>
      <c r="I5" s="319">
        <v>23819.63</v>
      </c>
      <c r="J5" s="319">
        <v>2454.2199999999998</v>
      </c>
      <c r="K5" s="319">
        <v>7135.83</v>
      </c>
      <c r="L5" s="319">
        <v>603.1</v>
      </c>
      <c r="M5" s="319">
        <v>0</v>
      </c>
      <c r="N5" s="319">
        <v>570.20000000000005</v>
      </c>
      <c r="O5" s="331"/>
      <c r="P5" s="331"/>
      <c r="Q5" s="331"/>
      <c r="R5" s="331"/>
      <c r="S5" s="331"/>
      <c r="T5" s="331"/>
      <c r="U5" s="331"/>
      <c r="V5" s="331"/>
    </row>
    <row r="6" spans="1:22">
      <c r="A6" s="9">
        <v>105</v>
      </c>
      <c r="B6" s="317">
        <v>7694</v>
      </c>
      <c r="C6" s="317">
        <v>16391</v>
      </c>
      <c r="D6" s="317">
        <v>2672665</v>
      </c>
      <c r="E6" s="319">
        <v>648616.61</v>
      </c>
      <c r="F6" s="319">
        <v>166395.29999999999</v>
      </c>
      <c r="G6" s="319">
        <v>0</v>
      </c>
      <c r="H6" s="319">
        <v>342140.96</v>
      </c>
      <c r="I6" s="319">
        <v>96267.82</v>
      </c>
      <c r="J6" s="319">
        <v>10070.48</v>
      </c>
      <c r="K6" s="319">
        <v>29020.78</v>
      </c>
      <c r="L6" s="319">
        <v>2448.94</v>
      </c>
      <c r="M6" s="319">
        <v>0</v>
      </c>
      <c r="N6" s="319">
        <v>2272.33</v>
      </c>
      <c r="O6" s="331"/>
      <c r="P6" s="331"/>
      <c r="Q6" s="331"/>
      <c r="R6" s="331"/>
      <c r="S6" s="331"/>
      <c r="T6" s="331"/>
      <c r="U6" s="331"/>
      <c r="V6" s="331"/>
    </row>
    <row r="7" spans="1:22">
      <c r="A7" s="9">
        <v>106</v>
      </c>
      <c r="B7" s="317">
        <v>34990</v>
      </c>
      <c r="C7" s="317">
        <v>108733</v>
      </c>
      <c r="D7" s="317">
        <v>21763360</v>
      </c>
      <c r="E7" s="319">
        <v>5202853.75</v>
      </c>
      <c r="F7" s="319">
        <v>1278048.2</v>
      </c>
      <c r="G7" s="319">
        <v>-74.69</v>
      </c>
      <c r="H7" s="319">
        <v>2785959.17</v>
      </c>
      <c r="I7" s="319">
        <v>782261.68</v>
      </c>
      <c r="J7" s="319">
        <v>82123.59</v>
      </c>
      <c r="K7" s="319">
        <v>236261.05</v>
      </c>
      <c r="L7" s="319">
        <v>19915.560000000001</v>
      </c>
      <c r="M7" s="319">
        <v>-76.11</v>
      </c>
      <c r="N7" s="319">
        <v>18435.3</v>
      </c>
      <c r="O7" s="331"/>
      <c r="P7" s="331"/>
      <c r="Q7" s="331"/>
      <c r="R7" s="331"/>
      <c r="S7" s="331"/>
      <c r="T7" s="331"/>
      <c r="U7" s="331"/>
      <c r="V7" s="331"/>
    </row>
    <row r="8" spans="1:22">
      <c r="A8" s="9">
        <v>107</v>
      </c>
      <c r="B8" s="317">
        <v>3770</v>
      </c>
      <c r="C8" s="317">
        <v>7824</v>
      </c>
      <c r="D8" s="317">
        <v>3491975</v>
      </c>
      <c r="E8" s="319">
        <v>830760.69</v>
      </c>
      <c r="F8" s="319">
        <v>200589.37</v>
      </c>
      <c r="G8" s="319">
        <v>0</v>
      </c>
      <c r="H8" s="319">
        <v>447210.43</v>
      </c>
      <c r="I8" s="319">
        <v>125747.9</v>
      </c>
      <c r="J8" s="319">
        <v>13142.81</v>
      </c>
      <c r="K8" s="319">
        <v>37903.370000000003</v>
      </c>
      <c r="L8" s="319">
        <v>3198.25</v>
      </c>
      <c r="M8" s="319">
        <v>0</v>
      </c>
      <c r="N8" s="319">
        <v>2968.56</v>
      </c>
      <c r="O8" s="331"/>
      <c r="P8" s="331"/>
      <c r="Q8" s="331"/>
      <c r="R8" s="331"/>
      <c r="S8" s="331"/>
      <c r="T8" s="331"/>
      <c r="U8" s="331"/>
      <c r="V8" s="331"/>
    </row>
    <row r="9" spans="1:22">
      <c r="A9" s="9">
        <v>109</v>
      </c>
      <c r="B9" s="317">
        <v>89739</v>
      </c>
      <c r="C9" s="317">
        <v>350621</v>
      </c>
      <c r="D9" s="317">
        <v>18304436</v>
      </c>
      <c r="E9" s="319">
        <v>4522476.57</v>
      </c>
      <c r="F9" s="319">
        <v>1242667.93</v>
      </c>
      <c r="G9" s="319">
        <v>0.79</v>
      </c>
      <c r="H9" s="319">
        <v>2327868.87</v>
      </c>
      <c r="I9" s="319">
        <v>654723.66</v>
      </c>
      <c r="J9" s="319">
        <v>68216.039999999994</v>
      </c>
      <c r="K9" s="319">
        <v>197031.58</v>
      </c>
      <c r="L9" s="319">
        <v>16479.23</v>
      </c>
      <c r="M9" s="319">
        <v>15.04</v>
      </c>
      <c r="N9" s="319">
        <v>15473.43</v>
      </c>
      <c r="O9" s="331"/>
      <c r="P9" s="331"/>
      <c r="Q9" s="331"/>
      <c r="R9" s="331"/>
      <c r="S9" s="331"/>
      <c r="T9" s="331"/>
      <c r="U9" s="331"/>
      <c r="V9" s="331"/>
    </row>
    <row r="10" spans="1:22">
      <c r="A10" s="9">
        <v>110</v>
      </c>
      <c r="B10" s="317">
        <v>44317</v>
      </c>
      <c r="C10" s="317">
        <v>139825</v>
      </c>
      <c r="D10" s="317">
        <v>31940044</v>
      </c>
      <c r="E10" s="319">
        <v>7506270.4500000002</v>
      </c>
      <c r="F10" s="319">
        <v>1854112.13</v>
      </c>
      <c r="G10" s="319">
        <v>0</v>
      </c>
      <c r="H10" s="319">
        <v>4013045.6</v>
      </c>
      <c r="I10" s="319">
        <v>1127947.83</v>
      </c>
      <c r="J10" s="319">
        <v>117307.31</v>
      </c>
      <c r="K10" s="319">
        <v>339123.29</v>
      </c>
      <c r="L10" s="319">
        <v>28029.42</v>
      </c>
      <c r="M10" s="319">
        <v>-17.34</v>
      </c>
      <c r="N10" s="319">
        <v>26722.21</v>
      </c>
      <c r="O10" s="331"/>
      <c r="P10" s="331"/>
      <c r="Q10" s="331"/>
      <c r="R10" s="331"/>
      <c r="S10" s="331"/>
      <c r="T10" s="331"/>
      <c r="U10" s="331"/>
      <c r="V10" s="331"/>
    </row>
    <row r="11" spans="1:22">
      <c r="A11" s="11">
        <v>111</v>
      </c>
      <c r="B11" s="317">
        <v>235129</v>
      </c>
      <c r="C11" s="317">
        <v>239752</v>
      </c>
      <c r="D11" s="317">
        <v>57725058</v>
      </c>
      <c r="E11" s="319">
        <v>13651854.66</v>
      </c>
      <c r="F11" s="319">
        <v>3301646.18</v>
      </c>
      <c r="G11" s="319">
        <v>0</v>
      </c>
      <c r="H11" s="319">
        <v>7346159.9000000004</v>
      </c>
      <c r="I11" s="319">
        <v>2065788.65</v>
      </c>
      <c r="J11" s="319">
        <v>214587.56</v>
      </c>
      <c r="K11" s="319">
        <v>621371.15</v>
      </c>
      <c r="L11" s="319">
        <v>52490.19</v>
      </c>
      <c r="M11" s="319">
        <v>0</v>
      </c>
      <c r="N11" s="319">
        <v>49811.03</v>
      </c>
      <c r="O11" s="331"/>
      <c r="P11" s="331"/>
      <c r="Q11" s="331"/>
      <c r="R11" s="331"/>
      <c r="S11" s="331"/>
      <c r="T11" s="331"/>
      <c r="U11" s="331"/>
      <c r="V11" s="331"/>
    </row>
    <row r="12" spans="1:22">
      <c r="A12" s="9">
        <v>112</v>
      </c>
      <c r="B12" s="317">
        <v>963492</v>
      </c>
      <c r="C12" s="317">
        <v>4283358</v>
      </c>
      <c r="D12" s="317">
        <v>553105848</v>
      </c>
      <c r="E12" s="319">
        <v>132050555.16</v>
      </c>
      <c r="F12" s="319">
        <v>33007790.219999999</v>
      </c>
      <c r="G12" s="319">
        <v>-333.08</v>
      </c>
      <c r="H12" s="319">
        <v>70279491.739999995</v>
      </c>
      <c r="I12" s="319">
        <v>19768350.829999998</v>
      </c>
      <c r="J12" s="319">
        <v>2062907.17</v>
      </c>
      <c r="K12" s="319">
        <v>5955516.9199999999</v>
      </c>
      <c r="L12" s="319">
        <v>502806.33</v>
      </c>
      <c r="M12" s="319">
        <v>7.17</v>
      </c>
      <c r="N12" s="319">
        <v>474017.86</v>
      </c>
      <c r="O12" s="331"/>
      <c r="P12" s="331"/>
      <c r="Q12" s="331"/>
      <c r="R12" s="331"/>
      <c r="S12" s="331"/>
      <c r="T12" s="331"/>
      <c r="U12" s="331"/>
      <c r="V12" s="331"/>
    </row>
    <row r="13" spans="1:22">
      <c r="A13" s="11" t="s">
        <v>178</v>
      </c>
      <c r="B13" s="317">
        <v>0</v>
      </c>
      <c r="C13" s="317">
        <v>0</v>
      </c>
      <c r="D13" s="317">
        <v>0</v>
      </c>
      <c r="E13" s="319">
        <v>0</v>
      </c>
      <c r="F13" s="320"/>
      <c r="G13" s="327"/>
      <c r="H13" s="327"/>
      <c r="I13" s="327"/>
      <c r="J13" s="327"/>
      <c r="K13" s="327"/>
      <c r="L13" s="327"/>
      <c r="M13" s="327"/>
      <c r="N13" s="327"/>
      <c r="O13" s="331"/>
      <c r="P13" s="331"/>
      <c r="Q13" s="331"/>
      <c r="R13" s="331"/>
      <c r="S13" s="331"/>
      <c r="T13" s="331"/>
      <c r="U13" s="331"/>
      <c r="V13" s="331"/>
    </row>
    <row r="14" spans="1:22">
      <c r="A14" s="150" t="s">
        <v>2</v>
      </c>
      <c r="B14" s="151">
        <f>SUM(B4:B13)</f>
        <v>1383437</v>
      </c>
      <c r="C14" s="151">
        <f>SUM(C4:C13)</f>
        <v>5163432</v>
      </c>
      <c r="D14" s="151">
        <f>SUM(D4:D13)</f>
        <v>690700264</v>
      </c>
      <c r="E14" s="152">
        <f>SUM(E4:E13)</f>
        <v>164824235.78999999</v>
      </c>
      <c r="F14" s="152">
        <f t="shared" ref="F14:M14" si="0">SUM(F4:F13)</f>
        <v>41155614.439999998</v>
      </c>
      <c r="G14" s="152">
        <f t="shared" si="0"/>
        <v>-406.97999999999996</v>
      </c>
      <c r="H14" s="152">
        <f t="shared" si="0"/>
        <v>87759483.319999993</v>
      </c>
      <c r="I14" s="152">
        <f t="shared" si="0"/>
        <v>24682315.589999996</v>
      </c>
      <c r="J14" s="152">
        <f t="shared" si="0"/>
        <v>2574650.5099999998</v>
      </c>
      <c r="K14" s="152">
        <f t="shared" si="0"/>
        <v>7434561.5700000003</v>
      </c>
      <c r="L14" s="152">
        <f t="shared" si="0"/>
        <v>626919.53</v>
      </c>
      <c r="M14" s="152">
        <f t="shared" si="0"/>
        <v>-71.239999999999995</v>
      </c>
      <c r="N14" s="152">
        <f t="shared" ref="N14" si="1">SUM(N4:N13)</f>
        <v>591169.05000000005</v>
      </c>
      <c r="O14" s="331"/>
      <c r="P14" s="331"/>
      <c r="Q14" s="331"/>
      <c r="R14" s="331"/>
      <c r="S14" s="331"/>
      <c r="T14" s="331"/>
      <c r="U14" s="331"/>
      <c r="V14" s="331"/>
    </row>
    <row r="15" spans="1:22" ht="22.5" customHeight="1">
      <c r="A15" s="9" t="s">
        <v>179</v>
      </c>
      <c r="B15" s="17"/>
      <c r="C15" s="17" t="s">
        <v>6</v>
      </c>
      <c r="E15" s="17"/>
      <c r="F15" s="17"/>
      <c r="G15" s="333"/>
      <c r="H15" s="333"/>
      <c r="I15" s="333"/>
      <c r="J15" s="333"/>
      <c r="K15" s="333"/>
      <c r="L15" s="333"/>
      <c r="M15" s="333"/>
      <c r="N15" s="333"/>
      <c r="O15" s="329"/>
      <c r="P15" s="329"/>
      <c r="Q15" s="329"/>
      <c r="R15" s="329"/>
      <c r="S15" s="329"/>
      <c r="T15" s="329"/>
      <c r="U15" s="329"/>
      <c r="V15" s="329"/>
    </row>
    <row r="16" spans="1:22" ht="21.75" customHeight="1">
      <c r="A16" s="11" t="s">
        <v>180</v>
      </c>
      <c r="B16" s="317">
        <v>1</v>
      </c>
      <c r="C16" s="317">
        <v>4</v>
      </c>
      <c r="D16" s="317">
        <v>15</v>
      </c>
      <c r="E16" s="321">
        <v>4.21</v>
      </c>
      <c r="F16" s="321">
        <v>1.51</v>
      </c>
      <c r="G16" s="318">
        <v>0</v>
      </c>
      <c r="H16" s="321">
        <v>1.92</v>
      </c>
      <c r="I16" s="321">
        <v>0.54</v>
      </c>
      <c r="J16" s="321">
        <v>0.06</v>
      </c>
      <c r="K16" s="321">
        <v>0.16</v>
      </c>
      <c r="L16" s="321">
        <v>0.01</v>
      </c>
      <c r="M16" s="318">
        <v>0</v>
      </c>
      <c r="N16" s="321">
        <v>0.01</v>
      </c>
      <c r="O16" s="331"/>
      <c r="P16" s="331"/>
      <c r="Q16" s="331"/>
      <c r="R16" s="331"/>
      <c r="S16" s="331"/>
      <c r="T16" s="331"/>
      <c r="U16" s="331"/>
      <c r="V16" s="331"/>
    </row>
    <row r="17" spans="1:22">
      <c r="A17" s="11" t="s">
        <v>181</v>
      </c>
      <c r="B17" s="317">
        <v>10</v>
      </c>
      <c r="C17" s="317">
        <v>96</v>
      </c>
      <c r="D17" s="317">
        <v>442604</v>
      </c>
      <c r="E17" s="319">
        <v>117506.12</v>
      </c>
      <c r="F17" s="319">
        <v>37640.61</v>
      </c>
      <c r="G17" s="319">
        <v>0</v>
      </c>
      <c r="H17" s="319">
        <v>56675.76</v>
      </c>
      <c r="I17" s="319">
        <v>15943.83</v>
      </c>
      <c r="J17" s="319">
        <v>1662.08</v>
      </c>
      <c r="K17" s="319">
        <v>4800.91</v>
      </c>
      <c r="L17" s="319">
        <v>405.35</v>
      </c>
      <c r="M17" s="319">
        <v>0</v>
      </c>
      <c r="N17" s="319">
        <v>377.58</v>
      </c>
      <c r="O17" s="331"/>
      <c r="P17" s="331"/>
      <c r="Q17" s="331"/>
      <c r="R17" s="331"/>
      <c r="S17" s="331"/>
      <c r="T17" s="331"/>
      <c r="U17" s="331"/>
      <c r="V17" s="331"/>
    </row>
    <row r="18" spans="1:22">
      <c r="A18" s="11" t="s">
        <v>182</v>
      </c>
      <c r="B18" s="317">
        <v>1</v>
      </c>
      <c r="C18" s="317">
        <v>4</v>
      </c>
      <c r="D18" s="317">
        <v>403104</v>
      </c>
      <c r="E18" s="319">
        <v>106816.35</v>
      </c>
      <c r="F18" s="319">
        <v>34078.25</v>
      </c>
      <c r="G18" s="319">
        <v>0</v>
      </c>
      <c r="H18" s="319">
        <v>51617.87</v>
      </c>
      <c r="I18" s="319">
        <v>14521.01</v>
      </c>
      <c r="J18" s="319">
        <v>1513.66</v>
      </c>
      <c r="K18" s="319">
        <v>4372.4799999999996</v>
      </c>
      <c r="L18" s="319">
        <v>369.24</v>
      </c>
      <c r="M18" s="319">
        <v>0</v>
      </c>
      <c r="N18" s="319">
        <v>343.84</v>
      </c>
      <c r="O18" s="331"/>
      <c r="P18" s="331"/>
      <c r="Q18" s="331"/>
      <c r="R18" s="331"/>
      <c r="S18" s="331"/>
      <c r="T18" s="331"/>
      <c r="U18" s="331"/>
      <c r="V18" s="331"/>
    </row>
    <row r="19" spans="1:22">
      <c r="A19" s="11" t="s">
        <v>183</v>
      </c>
      <c r="B19" s="317">
        <v>37</v>
      </c>
      <c r="C19" s="317">
        <v>8</v>
      </c>
      <c r="D19" s="317">
        <v>425965</v>
      </c>
      <c r="E19" s="319">
        <v>112893.02</v>
      </c>
      <c r="F19" s="319">
        <v>36029.79</v>
      </c>
      <c r="G19" s="319">
        <v>0</v>
      </c>
      <c r="H19" s="319">
        <v>54545.24</v>
      </c>
      <c r="I19" s="319">
        <v>15344.55</v>
      </c>
      <c r="J19" s="319">
        <v>1599.48</v>
      </c>
      <c r="K19" s="319">
        <v>4620.4399999999996</v>
      </c>
      <c r="L19" s="319">
        <v>390.17</v>
      </c>
      <c r="M19" s="319">
        <v>0</v>
      </c>
      <c r="N19" s="319">
        <v>363.35</v>
      </c>
      <c r="O19" s="331"/>
      <c r="P19" s="331"/>
      <c r="Q19" s="331"/>
      <c r="R19" s="331"/>
      <c r="S19" s="331"/>
      <c r="T19" s="331"/>
      <c r="U19" s="331"/>
      <c r="V19" s="331"/>
    </row>
    <row r="20" spans="1:22">
      <c r="A20" s="11" t="s">
        <v>184</v>
      </c>
      <c r="B20" s="317">
        <v>907</v>
      </c>
      <c r="C20" s="317">
        <v>1822</v>
      </c>
      <c r="D20" s="317">
        <v>13888</v>
      </c>
      <c r="E20" s="319">
        <v>7929.97</v>
      </c>
      <c r="F20" s="319">
        <v>5415.78</v>
      </c>
      <c r="G20" s="319">
        <v>0</v>
      </c>
      <c r="H20" s="319">
        <v>1789.17</v>
      </c>
      <c r="I20" s="319">
        <v>500.86</v>
      </c>
      <c r="J20" s="319">
        <v>54.34</v>
      </c>
      <c r="K20" s="319">
        <v>161.72999999999999</v>
      </c>
      <c r="L20" s="319" t="s">
        <v>198</v>
      </c>
      <c r="M20" s="319">
        <v>0</v>
      </c>
      <c r="N20" s="319">
        <v>8.09</v>
      </c>
      <c r="O20" s="331"/>
      <c r="P20" s="331"/>
      <c r="Q20" s="331"/>
      <c r="R20" s="331"/>
      <c r="S20" s="331"/>
      <c r="T20" s="331"/>
      <c r="U20" s="331"/>
      <c r="V20" s="331"/>
    </row>
    <row r="21" spans="1:22">
      <c r="A21" s="11">
        <v>211</v>
      </c>
      <c r="B21" s="317">
        <v>113443</v>
      </c>
      <c r="C21" s="317">
        <v>361091</v>
      </c>
      <c r="D21" s="317">
        <v>205414307</v>
      </c>
      <c r="E21" s="319">
        <v>39697179.170000002</v>
      </c>
      <c r="F21" s="319">
        <v>13888162.57</v>
      </c>
      <c r="G21" s="319">
        <v>-220.95</v>
      </c>
      <c r="H21" s="319">
        <v>18322962.68</v>
      </c>
      <c r="I21" s="319">
        <v>5147412.7300000004</v>
      </c>
      <c r="J21" s="319">
        <v>529296.80000000005</v>
      </c>
      <c r="K21" s="319">
        <v>1543042.05</v>
      </c>
      <c r="L21" s="319">
        <v>130506.29</v>
      </c>
      <c r="M21" s="319">
        <v>36.86</v>
      </c>
      <c r="N21" s="319">
        <v>135980.14000000001</v>
      </c>
      <c r="O21" s="331"/>
      <c r="P21" s="331"/>
      <c r="Q21" s="331"/>
      <c r="R21" s="331"/>
      <c r="S21" s="331"/>
      <c r="T21" s="331"/>
      <c r="U21" s="331"/>
      <c r="V21" s="331"/>
    </row>
    <row r="22" spans="1:22">
      <c r="A22" s="11">
        <v>212</v>
      </c>
      <c r="B22" s="317">
        <v>10579</v>
      </c>
      <c r="C22" s="317">
        <v>42843</v>
      </c>
      <c r="D22" s="317">
        <v>326727284</v>
      </c>
      <c r="E22" s="319">
        <v>83659511.090000004</v>
      </c>
      <c r="F22" s="319">
        <v>24815702.239999998</v>
      </c>
      <c r="G22" s="319">
        <v>-50.21</v>
      </c>
      <c r="H22" s="319">
        <v>41823715.390000001</v>
      </c>
      <c r="I22" s="319">
        <v>11743769.369999999</v>
      </c>
      <c r="J22" s="319">
        <v>1189238.24</v>
      </c>
      <c r="K22" s="319">
        <v>3501573.05</v>
      </c>
      <c r="L22" s="319">
        <v>296844.65999999997</v>
      </c>
      <c r="M22" s="319">
        <v>1041.29</v>
      </c>
      <c r="N22" s="319">
        <v>287677.06</v>
      </c>
      <c r="O22" s="331"/>
      <c r="P22" s="331"/>
      <c r="Q22" s="331"/>
      <c r="R22" s="331"/>
      <c r="S22" s="331"/>
      <c r="T22" s="331"/>
      <c r="U22" s="331"/>
      <c r="V22" s="331"/>
    </row>
    <row r="23" spans="1:22">
      <c r="A23" s="12" t="s">
        <v>185</v>
      </c>
      <c r="B23" s="317">
        <v>400</v>
      </c>
      <c r="C23" s="317">
        <v>1370</v>
      </c>
      <c r="D23" s="317">
        <v>167260906</v>
      </c>
      <c r="E23" s="319">
        <v>38675749.880000003</v>
      </c>
      <c r="F23" s="319">
        <v>8744837.2300000004</v>
      </c>
      <c r="G23" s="319">
        <v>0</v>
      </c>
      <c r="H23" s="319">
        <v>21182075.379999999</v>
      </c>
      <c r="I23" s="319">
        <v>5975530.5300000003</v>
      </c>
      <c r="J23" s="319">
        <v>654305.92000000004</v>
      </c>
      <c r="K23" s="319">
        <v>1830494.16</v>
      </c>
      <c r="L23" s="319">
        <v>153545.37</v>
      </c>
      <c r="M23" s="319">
        <v>0</v>
      </c>
      <c r="N23" s="319">
        <v>134961.29</v>
      </c>
      <c r="O23" s="331"/>
      <c r="P23" s="331"/>
      <c r="Q23" s="331"/>
      <c r="R23" s="331"/>
      <c r="S23" s="331"/>
      <c r="T23" s="331"/>
      <c r="U23" s="331"/>
      <c r="V23" s="331"/>
    </row>
    <row r="24" spans="1:22">
      <c r="A24" s="9">
        <v>862</v>
      </c>
      <c r="B24" s="317">
        <v>1</v>
      </c>
      <c r="C24" s="317">
        <v>3</v>
      </c>
      <c r="D24" s="317">
        <v>521400</v>
      </c>
      <c r="E24" s="319">
        <v>125397.93</v>
      </c>
      <c r="F24" s="319">
        <v>31313.91</v>
      </c>
      <c r="G24" s="319">
        <v>0</v>
      </c>
      <c r="H24" s="319">
        <v>66765.789999999994</v>
      </c>
      <c r="I24" s="319">
        <v>18782.39</v>
      </c>
      <c r="J24" s="319">
        <v>1957.86</v>
      </c>
      <c r="K24" s="319">
        <v>5655.63</v>
      </c>
      <c r="L24" s="319">
        <v>477.6</v>
      </c>
      <c r="M24" s="319">
        <v>0</v>
      </c>
      <c r="N24" s="319">
        <v>444.75</v>
      </c>
      <c r="O24" s="331"/>
      <c r="P24" s="331"/>
      <c r="Q24" s="331"/>
      <c r="R24" s="331"/>
      <c r="S24" s="331"/>
      <c r="T24" s="331"/>
      <c r="U24" s="331"/>
      <c r="V24" s="331"/>
    </row>
    <row r="25" spans="1:22">
      <c r="A25" s="11" t="s">
        <v>178</v>
      </c>
      <c r="B25" s="317">
        <v>0</v>
      </c>
      <c r="C25" s="317">
        <v>0</v>
      </c>
      <c r="D25" s="317">
        <v>0</v>
      </c>
      <c r="E25" s="319">
        <v>0</v>
      </c>
      <c r="F25" s="320"/>
      <c r="G25" s="327"/>
      <c r="H25" s="327"/>
      <c r="I25" s="327"/>
      <c r="J25" s="327"/>
      <c r="K25" s="327"/>
      <c r="L25" s="327"/>
      <c r="M25" s="327"/>
      <c r="N25" s="327"/>
      <c r="O25" s="331"/>
      <c r="P25" s="331"/>
      <c r="Q25" s="331"/>
      <c r="R25" s="331"/>
      <c r="S25" s="331"/>
      <c r="T25" s="331"/>
      <c r="U25" s="331"/>
      <c r="V25" s="331"/>
    </row>
    <row r="26" spans="1:22">
      <c r="A26" s="150" t="s">
        <v>2</v>
      </c>
      <c r="B26" s="151">
        <f>SUM(B16:B25)</f>
        <v>125379</v>
      </c>
      <c r="C26" s="151">
        <f>SUM(C16:C25)</f>
        <v>407241</v>
      </c>
      <c r="D26" s="151">
        <f>SUM(D16:D25)</f>
        <v>701209473</v>
      </c>
      <c r="E26" s="152">
        <f>SUM(E16:E25)</f>
        <v>162502987.74000001</v>
      </c>
      <c r="F26" s="152">
        <f t="shared" ref="F26:M26" si="2">SUM(F16:F25)</f>
        <v>47593181.890000001</v>
      </c>
      <c r="G26" s="152">
        <f t="shared" si="2"/>
        <v>-271.15999999999997</v>
      </c>
      <c r="H26" s="152">
        <f t="shared" si="2"/>
        <v>81560149.200000003</v>
      </c>
      <c r="I26" s="152">
        <f t="shared" si="2"/>
        <v>22931805.810000002</v>
      </c>
      <c r="J26" s="152">
        <f t="shared" si="2"/>
        <v>2379628.44</v>
      </c>
      <c r="K26" s="152">
        <f t="shared" si="2"/>
        <v>6894720.6100000003</v>
      </c>
      <c r="L26" s="152">
        <f t="shared" si="2"/>
        <v>582538.68999999994</v>
      </c>
      <c r="M26" s="152">
        <f t="shared" si="2"/>
        <v>1078.1499999999999</v>
      </c>
      <c r="N26" s="152">
        <f t="shared" ref="N26" si="3">SUM(N16:N25)</f>
        <v>560156.11</v>
      </c>
      <c r="O26" s="331"/>
      <c r="P26" s="331"/>
      <c r="Q26" s="331"/>
      <c r="R26" s="331"/>
      <c r="S26" s="331"/>
      <c r="T26" s="331"/>
      <c r="U26" s="331"/>
      <c r="V26" s="331"/>
    </row>
    <row r="27" spans="1:22">
      <c r="A27" s="9" t="s">
        <v>186</v>
      </c>
      <c r="B27" s="17"/>
      <c r="E27" s="17"/>
      <c r="F27" s="17"/>
      <c r="G27" s="333"/>
      <c r="H27" s="333"/>
      <c r="I27" s="333"/>
      <c r="J27" s="333"/>
      <c r="K27" s="333"/>
      <c r="L27" s="333"/>
      <c r="M27" s="333"/>
      <c r="N27" s="333"/>
      <c r="O27" s="329"/>
      <c r="P27" s="329"/>
      <c r="Q27" s="329"/>
      <c r="R27" s="329"/>
      <c r="S27" s="329"/>
      <c r="T27" s="329"/>
      <c r="U27" s="329"/>
      <c r="V27" s="329"/>
    </row>
    <row r="28" spans="1:22">
      <c r="A28" s="9">
        <v>311</v>
      </c>
      <c r="B28" s="317">
        <v>114</v>
      </c>
      <c r="C28" s="317">
        <v>356</v>
      </c>
      <c r="D28" s="317">
        <v>2142902</v>
      </c>
      <c r="E28" s="326">
        <v>513254.2</v>
      </c>
      <c r="F28" s="326">
        <v>172835.84</v>
      </c>
      <c r="G28" s="326">
        <v>0</v>
      </c>
      <c r="H28" s="326">
        <v>241533.99</v>
      </c>
      <c r="I28" s="326">
        <v>67923.7</v>
      </c>
      <c r="J28" s="326">
        <v>7010.89</v>
      </c>
      <c r="K28" s="326">
        <v>20381.78</v>
      </c>
      <c r="L28" s="326">
        <v>1723.44</v>
      </c>
      <c r="M28" s="326">
        <v>0</v>
      </c>
      <c r="N28" s="326">
        <v>1844.56</v>
      </c>
      <c r="O28" s="331"/>
      <c r="P28" s="331"/>
      <c r="Q28" s="331"/>
      <c r="R28" s="331"/>
      <c r="S28" s="331"/>
      <c r="T28" s="331"/>
      <c r="U28" s="331"/>
      <c r="V28" s="331"/>
    </row>
    <row r="29" spans="1:22">
      <c r="A29" s="9">
        <v>312</v>
      </c>
      <c r="B29" s="317">
        <v>234</v>
      </c>
      <c r="C29" s="317">
        <v>876</v>
      </c>
      <c r="D29" s="317">
        <v>9192041</v>
      </c>
      <c r="E29" s="319">
        <v>2489479.0699999998</v>
      </c>
      <c r="F29" s="319">
        <v>847824.16</v>
      </c>
      <c r="G29" s="319">
        <v>0</v>
      </c>
      <c r="H29" s="319">
        <v>1164990.31</v>
      </c>
      <c r="I29" s="319">
        <v>327756.52</v>
      </c>
      <c r="J29" s="319">
        <v>34103.61</v>
      </c>
      <c r="K29" s="319">
        <v>98619.45</v>
      </c>
      <c r="L29" s="319">
        <v>8329.9699999999993</v>
      </c>
      <c r="M29" s="319">
        <v>0</v>
      </c>
      <c r="N29" s="319">
        <v>7855.05</v>
      </c>
      <c r="O29" s="331"/>
      <c r="P29" s="331"/>
      <c r="Q29" s="331"/>
      <c r="R29" s="331"/>
      <c r="S29" s="331"/>
      <c r="T29" s="331"/>
      <c r="U29" s="331"/>
      <c r="V29" s="331"/>
    </row>
    <row r="30" spans="1:22">
      <c r="A30" s="9">
        <v>313</v>
      </c>
      <c r="B30" s="317">
        <v>219</v>
      </c>
      <c r="C30" s="317">
        <v>931</v>
      </c>
      <c r="D30" s="317">
        <v>85376376</v>
      </c>
      <c r="E30" s="319">
        <v>20440602.760000002</v>
      </c>
      <c r="F30" s="319">
        <v>5070883.6900000004</v>
      </c>
      <c r="G30" s="319">
        <v>0</v>
      </c>
      <c r="H30" s="319">
        <v>10908651.300000001</v>
      </c>
      <c r="I30" s="319">
        <v>3068232.2</v>
      </c>
      <c r="J30" s="319">
        <v>318869.69</v>
      </c>
      <c r="K30" s="319">
        <v>922930.25</v>
      </c>
      <c r="L30" s="319">
        <v>77970.78</v>
      </c>
      <c r="M30" s="319">
        <v>0</v>
      </c>
      <c r="N30" s="319">
        <v>73064.850000000006</v>
      </c>
      <c r="O30" s="331"/>
      <c r="P30" s="331"/>
      <c r="Q30" s="331"/>
      <c r="R30" s="331"/>
      <c r="S30" s="331"/>
      <c r="T30" s="331"/>
      <c r="U30" s="331"/>
      <c r="V30" s="331"/>
    </row>
    <row r="31" spans="1:22">
      <c r="A31" s="12" t="s">
        <v>187</v>
      </c>
      <c r="B31" s="317">
        <v>1</v>
      </c>
      <c r="C31" s="317">
        <v>4</v>
      </c>
      <c r="D31" s="317">
        <v>5735541</v>
      </c>
      <c r="E31" s="319">
        <v>1360078.38</v>
      </c>
      <c r="F31" s="319">
        <v>325128.68</v>
      </c>
      <c r="G31" s="319">
        <v>0</v>
      </c>
      <c r="H31" s="319">
        <v>734441.76</v>
      </c>
      <c r="I31" s="319">
        <v>206611.39</v>
      </c>
      <c r="J31" s="319">
        <v>21536.959999999999</v>
      </c>
      <c r="K31" s="319">
        <v>62213.41</v>
      </c>
      <c r="L31" s="319">
        <v>5253.76</v>
      </c>
      <c r="M31" s="319">
        <v>0</v>
      </c>
      <c r="N31" s="319">
        <v>4892.42</v>
      </c>
      <c r="O31" s="331"/>
      <c r="P31" s="331"/>
      <c r="Q31" s="331"/>
      <c r="R31" s="331"/>
      <c r="S31" s="331"/>
      <c r="T31" s="331"/>
      <c r="U31" s="331"/>
      <c r="V31" s="331"/>
    </row>
    <row r="32" spans="1:22">
      <c r="A32" s="9">
        <v>343</v>
      </c>
      <c r="B32" s="317">
        <v>2</v>
      </c>
      <c r="C32" s="317">
        <v>41</v>
      </c>
      <c r="D32" s="317">
        <v>264759</v>
      </c>
      <c r="E32" s="319">
        <v>-668226.44999999995</v>
      </c>
      <c r="F32" s="319">
        <v>-716000.88</v>
      </c>
      <c r="G32" s="319">
        <v>0</v>
      </c>
      <c r="H32" s="319">
        <v>33902.65</v>
      </c>
      <c r="I32" s="319">
        <v>9537.41</v>
      </c>
      <c r="J32" s="319">
        <v>994.17</v>
      </c>
      <c r="K32" s="319">
        <v>2871.84</v>
      </c>
      <c r="L32" s="319">
        <v>242.52</v>
      </c>
      <c r="M32" s="319">
        <v>0</v>
      </c>
      <c r="N32" s="319">
        <v>225.84</v>
      </c>
      <c r="O32" s="331"/>
      <c r="P32" s="331"/>
      <c r="Q32" s="331"/>
      <c r="R32" s="331"/>
      <c r="S32" s="331"/>
      <c r="T32" s="331"/>
      <c r="U32" s="331"/>
      <c r="V32" s="331"/>
    </row>
    <row r="33" spans="1:22">
      <c r="A33" s="9">
        <v>363</v>
      </c>
      <c r="B33" s="317">
        <v>14</v>
      </c>
      <c r="C33" s="317">
        <v>88</v>
      </c>
      <c r="D33" s="317">
        <v>29656996</v>
      </c>
      <c r="E33" s="319">
        <v>7035210.2400000002</v>
      </c>
      <c r="F33" s="319">
        <v>1683753.56</v>
      </c>
      <c r="G33" s="319">
        <v>0</v>
      </c>
      <c r="H33" s="319">
        <v>3797608.01</v>
      </c>
      <c r="I33" s="319">
        <v>1068333.98</v>
      </c>
      <c r="J33" s="319">
        <v>111362.02</v>
      </c>
      <c r="K33" s="319">
        <v>321689.42</v>
      </c>
      <c r="L33" s="319">
        <v>27165.82</v>
      </c>
      <c r="M33" s="319">
        <v>0</v>
      </c>
      <c r="N33" s="319">
        <v>25297.43</v>
      </c>
      <c r="O33" s="331"/>
      <c r="P33" s="331"/>
      <c r="Q33" s="331"/>
      <c r="R33" s="331"/>
      <c r="S33" s="331"/>
      <c r="T33" s="331"/>
      <c r="U33" s="331"/>
      <c r="V33" s="331"/>
    </row>
    <row r="34" spans="1:22">
      <c r="A34" s="9">
        <v>963</v>
      </c>
      <c r="B34" s="317">
        <v>2</v>
      </c>
      <c r="C34" s="317">
        <v>18</v>
      </c>
      <c r="D34" s="317">
        <v>1002399</v>
      </c>
      <c r="E34" s="319">
        <v>247495.92</v>
      </c>
      <c r="F34" s="319">
        <v>66618.03</v>
      </c>
      <c r="G34" s="319">
        <v>0</v>
      </c>
      <c r="H34" s="319">
        <v>128358.19</v>
      </c>
      <c r="I34" s="319">
        <v>36109.42</v>
      </c>
      <c r="J34" s="319">
        <v>3764.01</v>
      </c>
      <c r="K34" s="319">
        <v>10873.02</v>
      </c>
      <c r="L34" s="319">
        <v>918.2</v>
      </c>
      <c r="M34" s="319">
        <v>0</v>
      </c>
      <c r="N34" s="319">
        <v>855.05</v>
      </c>
      <c r="O34" s="331"/>
      <c r="P34" s="331"/>
      <c r="Q34" s="331"/>
      <c r="R34" s="331"/>
      <c r="S34" s="331"/>
      <c r="T34" s="331"/>
      <c r="U34" s="331"/>
      <c r="V34" s="331"/>
    </row>
    <row r="35" spans="1:22">
      <c r="A35" s="150" t="s">
        <v>2</v>
      </c>
      <c r="B35" s="151">
        <f t="shared" ref="B35:M35" si="4">SUM(B28:B34)</f>
        <v>586</v>
      </c>
      <c r="C35" s="151">
        <f t="shared" si="4"/>
        <v>2314</v>
      </c>
      <c r="D35" s="151">
        <f t="shared" si="4"/>
        <v>133371014</v>
      </c>
      <c r="E35" s="152">
        <f t="shared" si="4"/>
        <v>31417894.120000005</v>
      </c>
      <c r="F35" s="152">
        <f t="shared" si="4"/>
        <v>7451043.080000001</v>
      </c>
      <c r="G35" s="152">
        <f t="shared" si="4"/>
        <v>0</v>
      </c>
      <c r="H35" s="152">
        <f t="shared" si="4"/>
        <v>17009486.210000005</v>
      </c>
      <c r="I35" s="152">
        <f t="shared" si="4"/>
        <v>4784504.620000001</v>
      </c>
      <c r="J35" s="152">
        <f t="shared" si="4"/>
        <v>497641.35000000003</v>
      </c>
      <c r="K35" s="152">
        <f t="shared" si="4"/>
        <v>1439579.17</v>
      </c>
      <c r="L35" s="152">
        <f t="shared" si="4"/>
        <v>121604.49</v>
      </c>
      <c r="M35" s="152">
        <f t="shared" si="4"/>
        <v>0</v>
      </c>
      <c r="N35" s="152">
        <f t="shared" ref="N35" si="5">SUM(N28:N34)</f>
        <v>114035.2</v>
      </c>
      <c r="O35" s="331"/>
      <c r="P35" s="331"/>
      <c r="Q35" s="331"/>
      <c r="R35" s="331"/>
      <c r="S35" s="331"/>
      <c r="T35" s="331"/>
      <c r="U35" s="331"/>
      <c r="V35" s="331"/>
    </row>
    <row r="36" spans="1:22">
      <c r="A36" s="9" t="s">
        <v>188</v>
      </c>
      <c r="B36" s="17"/>
      <c r="D36" s="21"/>
      <c r="E36" s="17"/>
      <c r="F36" s="17"/>
      <c r="G36" s="333"/>
      <c r="H36" s="333"/>
      <c r="I36" s="333"/>
      <c r="J36" s="333"/>
      <c r="K36" s="333"/>
      <c r="L36" s="333"/>
      <c r="M36" s="333"/>
      <c r="N36" s="333"/>
      <c r="O36" s="329"/>
      <c r="P36" s="329"/>
      <c r="Q36" s="329"/>
      <c r="R36" s="329"/>
      <c r="S36" s="329"/>
      <c r="T36" s="329"/>
      <c r="U36" s="329"/>
      <c r="V36" s="329"/>
    </row>
    <row r="37" spans="1:22" ht="16.5">
      <c r="A37" s="13" t="s">
        <v>189</v>
      </c>
      <c r="B37" s="317">
        <v>147</v>
      </c>
      <c r="C37" s="317">
        <v>753</v>
      </c>
      <c r="D37" s="317">
        <v>21438694</v>
      </c>
      <c r="E37" s="321">
        <v>8404548.1099999994</v>
      </c>
      <c r="F37" s="321">
        <v>4536000.42</v>
      </c>
      <c r="G37" s="318">
        <v>0.6</v>
      </c>
      <c r="H37" s="321">
        <v>2745280.5</v>
      </c>
      <c r="I37" s="321">
        <v>772291.33</v>
      </c>
      <c r="J37" s="321">
        <v>80503.03</v>
      </c>
      <c r="K37" s="321">
        <v>232547.13</v>
      </c>
      <c r="L37" s="321">
        <v>19638.34</v>
      </c>
      <c r="M37" s="318">
        <v>0</v>
      </c>
      <c r="N37" s="321">
        <v>18286.759999999998</v>
      </c>
      <c r="O37" s="331"/>
      <c r="P37" s="331"/>
      <c r="Q37" s="331"/>
      <c r="R37" s="331"/>
      <c r="S37" s="331"/>
      <c r="T37" s="331"/>
      <c r="U37" s="331"/>
      <c r="V37" s="331"/>
    </row>
    <row r="38" spans="1:22" ht="16.5">
      <c r="A38" s="13" t="s">
        <v>190</v>
      </c>
      <c r="B38" s="317">
        <v>1</v>
      </c>
      <c r="C38" s="317">
        <v>6</v>
      </c>
      <c r="D38" s="317">
        <v>3042</v>
      </c>
      <c r="E38" s="319">
        <v>744.18</v>
      </c>
      <c r="F38" s="319">
        <v>195.26</v>
      </c>
      <c r="G38" s="319">
        <v>0</v>
      </c>
      <c r="H38" s="319">
        <v>389.53</v>
      </c>
      <c r="I38" s="319">
        <v>109.58</v>
      </c>
      <c r="J38" s="319">
        <v>11.42</v>
      </c>
      <c r="K38" s="319">
        <v>33</v>
      </c>
      <c r="L38" s="319">
        <v>2.79</v>
      </c>
      <c r="M38" s="319">
        <v>0</v>
      </c>
      <c r="N38" s="319">
        <v>2.6</v>
      </c>
      <c r="O38" s="331"/>
      <c r="P38" s="331"/>
      <c r="Q38" s="331"/>
      <c r="R38" s="331"/>
      <c r="S38" s="331"/>
      <c r="T38" s="331"/>
      <c r="U38" s="331"/>
      <c r="V38" s="331"/>
    </row>
    <row r="39" spans="1:22" ht="16.5">
      <c r="A39" s="13" t="s">
        <v>191</v>
      </c>
      <c r="B39" s="317">
        <v>2</v>
      </c>
      <c r="C39" s="317">
        <v>12</v>
      </c>
      <c r="D39" s="317">
        <v>2695</v>
      </c>
      <c r="E39" s="319">
        <v>556.32000000000005</v>
      </c>
      <c r="F39" s="319">
        <v>70</v>
      </c>
      <c r="G39" s="319">
        <v>0</v>
      </c>
      <c r="H39" s="319">
        <v>345.1</v>
      </c>
      <c r="I39" s="319">
        <v>97.07</v>
      </c>
      <c r="J39" s="319">
        <v>10.119999999999999</v>
      </c>
      <c r="K39" s="319">
        <v>29.25</v>
      </c>
      <c r="L39" s="319">
        <v>2.4700000000000002</v>
      </c>
      <c r="M39" s="319">
        <v>0</v>
      </c>
      <c r="N39" s="319">
        <v>2.31</v>
      </c>
      <c r="O39" s="331"/>
      <c r="P39" s="331"/>
      <c r="Q39" s="331"/>
      <c r="R39" s="331"/>
      <c r="S39" s="331"/>
      <c r="T39" s="331"/>
      <c r="U39" s="331"/>
      <c r="V39" s="331"/>
    </row>
    <row r="40" spans="1:22">
      <c r="A40" s="9">
        <v>414</v>
      </c>
      <c r="B40" s="317">
        <v>23</v>
      </c>
      <c r="C40" s="317">
        <v>286</v>
      </c>
      <c r="D40" s="317">
        <v>322899</v>
      </c>
      <c r="E40" s="319">
        <v>101664.2</v>
      </c>
      <c r="F40" s="319">
        <v>43433.99</v>
      </c>
      <c r="G40" s="319">
        <v>0</v>
      </c>
      <c r="H40" s="319">
        <v>41316.839999999997</v>
      </c>
      <c r="I40" s="319">
        <v>11638.74</v>
      </c>
      <c r="J40" s="319">
        <v>1205.44</v>
      </c>
      <c r="K40" s="319">
        <v>3496.22</v>
      </c>
      <c r="L40" s="319">
        <v>295.82</v>
      </c>
      <c r="M40" s="319">
        <v>0</v>
      </c>
      <c r="N40" s="319">
        <v>277.14999999999998</v>
      </c>
      <c r="O40" s="331"/>
      <c r="P40" s="331"/>
      <c r="Q40" s="331"/>
      <c r="R40" s="331"/>
      <c r="S40" s="331"/>
      <c r="T40" s="331"/>
      <c r="U40" s="331"/>
      <c r="V40" s="331"/>
    </row>
    <row r="41" spans="1:22">
      <c r="A41" s="9">
        <v>421</v>
      </c>
      <c r="B41" s="317">
        <v>235</v>
      </c>
      <c r="C41" s="317">
        <v>1270</v>
      </c>
      <c r="D41" s="317">
        <v>282772</v>
      </c>
      <c r="E41" s="319">
        <v>73876.33</v>
      </c>
      <c r="F41" s="319">
        <v>23322.54</v>
      </c>
      <c r="G41" s="319">
        <v>0</v>
      </c>
      <c r="H41" s="319">
        <v>35728.92</v>
      </c>
      <c r="I41" s="319">
        <v>10239.66</v>
      </c>
      <c r="J41" s="319">
        <v>1030.8800000000001</v>
      </c>
      <c r="K41" s="319">
        <v>3039.29</v>
      </c>
      <c r="L41" s="319">
        <v>261.93</v>
      </c>
      <c r="M41" s="319">
        <v>0</v>
      </c>
      <c r="N41" s="319">
        <v>253.11</v>
      </c>
      <c r="O41" s="331"/>
      <c r="P41" s="331"/>
      <c r="Q41" s="331"/>
      <c r="R41" s="331"/>
      <c r="S41" s="331"/>
      <c r="T41" s="331"/>
      <c r="U41" s="331"/>
      <c r="V41" s="331"/>
    </row>
    <row r="42" spans="1:22">
      <c r="A42" s="9">
        <v>422</v>
      </c>
      <c r="B42" s="317">
        <v>79</v>
      </c>
      <c r="C42" s="317">
        <v>338</v>
      </c>
      <c r="D42" s="317">
        <v>74539</v>
      </c>
      <c r="E42" s="319">
        <v>17306.13</v>
      </c>
      <c r="F42" s="319">
        <v>3855.86</v>
      </c>
      <c r="G42" s="319">
        <v>0</v>
      </c>
      <c r="H42" s="319">
        <v>9544.9</v>
      </c>
      <c r="I42" s="319">
        <v>2685.13</v>
      </c>
      <c r="J42" s="319">
        <v>279.89</v>
      </c>
      <c r="K42" s="319">
        <v>808.51</v>
      </c>
      <c r="L42" s="319">
        <v>68.27</v>
      </c>
      <c r="M42" s="319">
        <v>0</v>
      </c>
      <c r="N42" s="319">
        <v>63.57</v>
      </c>
      <c r="O42" s="331"/>
      <c r="P42" s="331"/>
      <c r="Q42" s="331"/>
      <c r="R42" s="331"/>
      <c r="S42" s="331"/>
      <c r="T42" s="331"/>
      <c r="U42" s="331"/>
      <c r="V42" s="331"/>
    </row>
    <row r="43" spans="1:22">
      <c r="A43" s="9">
        <v>423</v>
      </c>
      <c r="B43" s="317">
        <v>681</v>
      </c>
      <c r="C43" s="317">
        <v>1978</v>
      </c>
      <c r="D43" s="317">
        <v>252671</v>
      </c>
      <c r="E43" s="319">
        <v>60453.33</v>
      </c>
      <c r="F43" s="319">
        <v>15015.21</v>
      </c>
      <c r="G43" s="319">
        <v>0</v>
      </c>
      <c r="H43" s="319">
        <v>32211.53</v>
      </c>
      <c r="I43" s="319">
        <v>9068.5300000000007</v>
      </c>
      <c r="J43" s="319">
        <v>965.35</v>
      </c>
      <c r="K43" s="319">
        <v>2750.75</v>
      </c>
      <c r="L43" s="319">
        <v>231.71</v>
      </c>
      <c r="M43" s="319">
        <v>0</v>
      </c>
      <c r="N43" s="319">
        <v>210.25</v>
      </c>
      <c r="O43" s="331"/>
      <c r="P43" s="331"/>
      <c r="Q43" s="331"/>
      <c r="R43" s="331"/>
      <c r="S43" s="331"/>
      <c r="T43" s="331"/>
      <c r="U43" s="331"/>
      <c r="V43" s="331"/>
    </row>
    <row r="44" spans="1:22">
      <c r="A44" s="9">
        <v>424</v>
      </c>
      <c r="B44" s="317">
        <v>1025</v>
      </c>
      <c r="C44" s="317">
        <v>3049</v>
      </c>
      <c r="D44" s="317">
        <v>1379117</v>
      </c>
      <c r="E44" s="319">
        <v>318038.90999999997</v>
      </c>
      <c r="F44" s="319">
        <v>67840.639999999999</v>
      </c>
      <c r="G44" s="319">
        <v>0</v>
      </c>
      <c r="H44" s="319">
        <v>178395.85</v>
      </c>
      <c r="I44" s="319">
        <v>50016.98</v>
      </c>
      <c r="J44" s="319">
        <v>4721.6899999999996</v>
      </c>
      <c r="K44" s="319">
        <v>14532.78</v>
      </c>
      <c r="L44" s="319">
        <v>1242.8900000000001</v>
      </c>
      <c r="M44" s="319">
        <v>0</v>
      </c>
      <c r="N44" s="319">
        <v>1288.08</v>
      </c>
      <c r="O44" s="331"/>
      <c r="P44" s="331"/>
      <c r="Q44" s="331"/>
      <c r="R44" s="331"/>
      <c r="S44" s="331"/>
      <c r="T44" s="331"/>
      <c r="U44" s="331"/>
      <c r="V44" s="331"/>
    </row>
    <row r="45" spans="1:22" ht="16.5">
      <c r="A45" s="11" t="s">
        <v>192</v>
      </c>
      <c r="B45" s="322">
        <v>0</v>
      </c>
      <c r="C45" s="322">
        <v>5201</v>
      </c>
      <c r="D45" s="317">
        <v>122685</v>
      </c>
      <c r="E45" s="319">
        <v>39373.85</v>
      </c>
      <c r="F45" s="319">
        <v>17301.04</v>
      </c>
      <c r="G45" s="319">
        <v>-9.6999999999999993</v>
      </c>
      <c r="H45" s="319">
        <v>15679.61</v>
      </c>
      <c r="I45" s="319">
        <v>4387.2700000000004</v>
      </c>
      <c r="J45" s="319">
        <v>462.05</v>
      </c>
      <c r="K45" s="319">
        <v>1330.41</v>
      </c>
      <c r="L45" s="319">
        <v>113.47</v>
      </c>
      <c r="M45" s="319">
        <v>3</v>
      </c>
      <c r="N45" s="319">
        <v>106.7</v>
      </c>
      <c r="O45" s="331"/>
      <c r="P45" s="331"/>
      <c r="Q45" s="331"/>
      <c r="R45" s="331"/>
      <c r="S45" s="331"/>
      <c r="T45" s="331"/>
      <c r="U45" s="331"/>
      <c r="V45" s="331"/>
    </row>
    <row r="46" spans="1:22">
      <c r="A46" s="150" t="s">
        <v>2</v>
      </c>
      <c r="B46" s="151">
        <f>SUM(B37:B45)</f>
        <v>2193</v>
      </c>
      <c r="C46" s="151">
        <f>SUM(C37:C45)</f>
        <v>12893</v>
      </c>
      <c r="D46" s="153">
        <f>SUM(D37:D45)</f>
        <v>23879114</v>
      </c>
      <c r="E46" s="152">
        <f>SUM(E37:E45)</f>
        <v>9016561.3599999994</v>
      </c>
      <c r="F46" s="152">
        <f t="shared" ref="F46:M46" si="6">SUM(F37:F45)</f>
        <v>4707034.96</v>
      </c>
      <c r="G46" s="152">
        <f t="shared" si="6"/>
        <v>-9.1</v>
      </c>
      <c r="H46" s="152">
        <f t="shared" si="6"/>
        <v>3058892.7799999993</v>
      </c>
      <c r="I46" s="152">
        <f t="shared" si="6"/>
        <v>860534.28999999992</v>
      </c>
      <c r="J46" s="152">
        <f t="shared" si="6"/>
        <v>89189.87000000001</v>
      </c>
      <c r="K46" s="152">
        <f t="shared" si="6"/>
        <v>258567.34000000003</v>
      </c>
      <c r="L46" s="152">
        <f t="shared" si="6"/>
        <v>21857.690000000002</v>
      </c>
      <c r="M46" s="152">
        <f t="shared" si="6"/>
        <v>3</v>
      </c>
      <c r="N46" s="152">
        <f t="shared" ref="N46" si="7">SUM(N37:N45)</f>
        <v>20490.530000000002</v>
      </c>
      <c r="O46" s="331"/>
      <c r="P46" s="331"/>
      <c r="Q46" s="331"/>
      <c r="R46" s="331"/>
      <c r="S46" s="331"/>
      <c r="T46" s="331"/>
      <c r="U46" s="331"/>
      <c r="V46" s="331"/>
    </row>
    <row r="47" spans="1:22">
      <c r="A47" s="154" t="s">
        <v>193</v>
      </c>
      <c r="B47" s="155"/>
      <c r="C47" s="155"/>
      <c r="D47" s="156"/>
      <c r="E47" s="155"/>
      <c r="F47" s="155"/>
      <c r="G47" s="336"/>
      <c r="H47" s="336"/>
      <c r="I47" s="336"/>
      <c r="J47" s="336"/>
      <c r="K47" s="336"/>
      <c r="L47" s="336"/>
      <c r="M47" s="336"/>
      <c r="N47" s="336"/>
      <c r="O47" s="329"/>
      <c r="P47" s="329"/>
      <c r="Q47" s="329"/>
      <c r="R47" s="329"/>
      <c r="S47" s="329"/>
      <c r="T47" s="329"/>
      <c r="U47" s="329"/>
      <c r="V47" s="329"/>
    </row>
    <row r="48" spans="1:22">
      <c r="A48" s="9">
        <v>513</v>
      </c>
      <c r="B48" s="323">
        <v>2</v>
      </c>
      <c r="C48" s="323">
        <v>6</v>
      </c>
      <c r="D48" s="317">
        <v>3509629</v>
      </c>
      <c r="E48" s="321">
        <v>805769.89</v>
      </c>
      <c r="F48" s="321">
        <v>172474.9</v>
      </c>
      <c r="G48" s="330">
        <v>0</v>
      </c>
      <c r="H48" s="334">
        <v>449411.5</v>
      </c>
      <c r="I48" s="334">
        <v>126427.37</v>
      </c>
      <c r="J48" s="334">
        <v>13178.65</v>
      </c>
      <c r="K48" s="334">
        <v>38068.94</v>
      </c>
      <c r="L48" s="334">
        <v>3214.82</v>
      </c>
      <c r="M48" s="330">
        <v>0</v>
      </c>
      <c r="N48" s="334">
        <v>2993.71</v>
      </c>
      <c r="O48" s="331"/>
      <c r="P48" s="331"/>
      <c r="Q48" s="331"/>
      <c r="R48" s="331"/>
      <c r="S48" s="331"/>
      <c r="T48" s="331"/>
      <c r="U48" s="331"/>
      <c r="V48" s="331"/>
    </row>
    <row r="49" spans="1:23">
      <c r="A49" s="154" t="s">
        <v>194</v>
      </c>
      <c r="B49" s="155"/>
      <c r="C49" s="155"/>
      <c r="D49" s="156"/>
      <c r="E49" s="155"/>
      <c r="F49" s="155"/>
      <c r="G49" s="336"/>
      <c r="H49" s="336"/>
      <c r="I49" s="336"/>
      <c r="J49" s="336"/>
      <c r="K49" s="336"/>
      <c r="L49" s="336"/>
      <c r="M49" s="336"/>
      <c r="N49" s="336"/>
      <c r="O49" s="329"/>
      <c r="P49" s="329"/>
      <c r="Q49" s="329"/>
      <c r="R49" s="329"/>
      <c r="S49" s="329"/>
      <c r="T49" s="329"/>
      <c r="U49" s="329"/>
      <c r="V49" s="329"/>
      <c r="W49" s="329"/>
    </row>
    <row r="50" spans="1:23">
      <c r="A50" s="157">
        <v>711</v>
      </c>
      <c r="B50" s="323">
        <v>1091</v>
      </c>
      <c r="C50" s="323">
        <v>4310</v>
      </c>
      <c r="D50" s="317">
        <v>2007391</v>
      </c>
      <c r="E50" s="321">
        <v>517701.9</v>
      </c>
      <c r="F50" s="321">
        <v>170087.75</v>
      </c>
      <c r="G50" s="330">
        <v>0</v>
      </c>
      <c r="H50" s="334">
        <v>246312.77</v>
      </c>
      <c r="I50" s="334">
        <v>69501.42</v>
      </c>
      <c r="J50" s="334">
        <v>7344.27</v>
      </c>
      <c r="K50" s="334">
        <v>21001.25</v>
      </c>
      <c r="L50" s="334">
        <v>1769.23</v>
      </c>
      <c r="M50" s="330">
        <v>0</v>
      </c>
      <c r="N50" s="334">
        <v>1685.21</v>
      </c>
      <c r="O50" s="331"/>
      <c r="P50" s="331"/>
      <c r="Q50" s="331"/>
      <c r="R50" s="331"/>
      <c r="S50" s="331"/>
      <c r="T50" s="331"/>
      <c r="U50" s="331"/>
      <c r="V50" s="331"/>
      <c r="W50" s="329"/>
    </row>
    <row r="51" spans="1:23" s="22" customFormat="1" ht="15" thickBot="1">
      <c r="A51" s="154"/>
      <c r="B51" s="159"/>
      <c r="C51" s="159"/>
      <c r="D51" s="159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337"/>
      <c r="P51" s="337"/>
      <c r="Q51" s="337"/>
      <c r="R51" s="337"/>
      <c r="S51" s="337"/>
      <c r="T51" s="338"/>
      <c r="U51" s="338"/>
      <c r="V51" s="338"/>
      <c r="W51" s="338"/>
    </row>
    <row r="52" spans="1:23" ht="15" thickBot="1">
      <c r="A52" s="158" t="s">
        <v>195</v>
      </c>
      <c r="B52" s="159">
        <f t="shared" ref="B52:M52" si="8">B14+B26+B35+B46+B48+B50</f>
        <v>1512688</v>
      </c>
      <c r="C52" s="159">
        <f t="shared" si="8"/>
        <v>5590196</v>
      </c>
      <c r="D52" s="159">
        <f t="shared" si="8"/>
        <v>1554676885</v>
      </c>
      <c r="E52" s="160">
        <f t="shared" si="8"/>
        <v>369085150.79999995</v>
      </c>
      <c r="F52" s="160">
        <f t="shared" si="8"/>
        <v>101249437.02</v>
      </c>
      <c r="G52" s="160">
        <f t="shared" si="8"/>
        <v>-687.2399999999999</v>
      </c>
      <c r="H52" s="160">
        <f t="shared" si="8"/>
        <v>190083735.78</v>
      </c>
      <c r="I52" s="160">
        <f t="shared" si="8"/>
        <v>53455089.099999994</v>
      </c>
      <c r="J52" s="160">
        <f t="shared" si="8"/>
        <v>5561633.0899999989</v>
      </c>
      <c r="K52" s="160">
        <f t="shared" si="8"/>
        <v>16086498.879999999</v>
      </c>
      <c r="L52" s="160">
        <f t="shared" si="8"/>
        <v>1357904.45</v>
      </c>
      <c r="M52" s="160">
        <f t="shared" si="8"/>
        <v>1009.9099999999999</v>
      </c>
      <c r="N52" s="160">
        <f t="shared" ref="N52" si="9">N14+N26+N35+N46+N48+N50</f>
        <v>1290529.81</v>
      </c>
      <c r="O52" s="331"/>
      <c r="P52" s="331"/>
      <c r="Q52" s="331"/>
      <c r="R52" s="331"/>
      <c r="S52" s="331"/>
      <c r="T52" s="331"/>
      <c r="U52" s="331"/>
      <c r="V52" s="331"/>
      <c r="W52" s="329"/>
    </row>
    <row r="53" spans="1:23" ht="16.5">
      <c r="A53" s="14" t="s">
        <v>196</v>
      </c>
      <c r="B53" s="14"/>
      <c r="E53" s="328"/>
      <c r="F53" s="329"/>
      <c r="G53" s="329"/>
      <c r="H53" s="329"/>
      <c r="I53" s="329"/>
      <c r="J53" s="329"/>
      <c r="K53" s="329"/>
      <c r="L53" s="329"/>
      <c r="M53" s="329"/>
      <c r="N53" s="329"/>
      <c r="O53" s="329"/>
      <c r="P53" s="329"/>
      <c r="Q53" s="329"/>
      <c r="R53" s="329"/>
      <c r="S53" s="329"/>
      <c r="T53" s="329"/>
      <c r="U53" s="329"/>
      <c r="V53" s="329"/>
      <c r="W53" s="329"/>
    </row>
    <row r="54" spans="1:23" ht="16.5">
      <c r="A54" s="14"/>
      <c r="E54" s="23"/>
      <c r="F54" s="17"/>
      <c r="G54" s="333"/>
      <c r="H54" s="333"/>
      <c r="I54" s="333"/>
      <c r="J54" s="333"/>
      <c r="K54" s="333"/>
      <c r="L54" s="333"/>
      <c r="M54" s="333"/>
      <c r="N54" s="329"/>
      <c r="O54" s="329"/>
      <c r="P54" s="329"/>
      <c r="Q54" s="329"/>
      <c r="R54" s="329"/>
      <c r="S54" s="329"/>
      <c r="T54" s="329"/>
      <c r="U54" s="329"/>
      <c r="V54" s="329"/>
      <c r="W54" s="329"/>
    </row>
    <row r="57" spans="1:23" s="17" customFormat="1">
      <c r="A57" s="15"/>
      <c r="B57" s="24"/>
      <c r="E57" s="328"/>
      <c r="F57" s="328"/>
      <c r="G57" s="328"/>
      <c r="H57" s="328"/>
      <c r="I57" s="328"/>
      <c r="J57" s="328"/>
      <c r="K57" s="328"/>
      <c r="L57" s="328"/>
      <c r="M57" s="328"/>
      <c r="N57" s="329"/>
      <c r="O57" s="329"/>
      <c r="P57" s="329"/>
      <c r="Q57" s="329"/>
      <c r="R57" s="329"/>
      <c r="S57" s="329"/>
      <c r="T57" s="329"/>
      <c r="U57" s="329"/>
      <c r="V57" s="329"/>
      <c r="W57" s="329"/>
    </row>
  </sheetData>
  <printOptions horizontalCentered="1"/>
  <pageMargins left="0.2" right="0.2" top="0.75" bottom="0.75" header="0.3" footer="0.3"/>
  <pageSetup scale="50" orientation="landscape" r:id="rId1"/>
  <headerFooter>
    <oddFooter>&amp;R&amp;D</oddFooter>
  </headerFooter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700-000000000000}">
  <sheetPr codeName="Sheet183">
    <pageSetUpPr fitToPage="1"/>
  </sheetPr>
  <dimension ref="A1:J117"/>
  <sheetViews>
    <sheetView zoomScaleNormal="100" workbookViewId="0">
      <selection activeCell="P5" sqref="P5:P18"/>
    </sheetView>
  </sheetViews>
  <sheetFormatPr defaultColWidth="9.140625" defaultRowHeight="15.95"/>
  <cols>
    <col min="1" max="1" width="43" style="112" customWidth="1"/>
    <col min="2" max="2" width="27.85546875" style="112" customWidth="1"/>
    <col min="3" max="3" width="9.140625" style="112" customWidth="1"/>
    <col min="4" max="4" width="9.85546875" style="112" customWidth="1"/>
    <col min="5" max="5" width="6.7109375" style="111" customWidth="1"/>
    <col min="6" max="16384" width="9.140625" style="111"/>
  </cols>
  <sheetData>
    <row r="1" spans="1:10" ht="18">
      <c r="A1" s="402" t="s">
        <v>205</v>
      </c>
      <c r="B1" s="402"/>
      <c r="C1" s="402"/>
      <c r="D1" s="114"/>
      <c r="E1" s="115"/>
      <c r="F1" s="115"/>
    </row>
    <row r="2" spans="1:10" ht="18">
      <c r="A2" s="402" t="s">
        <v>275</v>
      </c>
      <c r="B2" s="402"/>
      <c r="C2" s="402"/>
      <c r="D2" s="114"/>
      <c r="E2" s="114"/>
      <c r="F2" s="114"/>
      <c r="G2" s="116"/>
    </row>
    <row r="3" spans="1:10" ht="14.45">
      <c r="A3" s="403">
        <f ca="1">TODAY()</f>
        <v>45832</v>
      </c>
      <c r="B3" s="403"/>
      <c r="C3" s="403"/>
      <c r="D3" s="117"/>
      <c r="E3" s="118"/>
      <c r="F3" s="118"/>
    </row>
    <row r="4" spans="1:10">
      <c r="A4" s="116"/>
      <c r="B4" s="116"/>
      <c r="C4" s="119"/>
      <c r="D4" s="247"/>
      <c r="E4" s="112"/>
    </row>
    <row r="5" spans="1:10">
      <c r="A5" s="247"/>
      <c r="B5" s="247"/>
      <c r="C5" s="120"/>
      <c r="D5" s="247"/>
      <c r="E5" s="112"/>
    </row>
    <row r="6" spans="1:10">
      <c r="A6" s="121" t="s">
        <v>207</v>
      </c>
      <c r="B6" s="122" t="e">
        <f>#REF!</f>
        <v>#REF!</v>
      </c>
      <c r="C6" s="120"/>
      <c r="D6" s="247"/>
      <c r="E6" s="112"/>
    </row>
    <row r="7" spans="1:10" hidden="1">
      <c r="A7" s="247" t="s">
        <v>208</v>
      </c>
      <c r="B7" s="123">
        <v>40793</v>
      </c>
      <c r="C7" s="120" t="s">
        <v>209</v>
      </c>
      <c r="D7" s="247"/>
      <c r="E7" s="112"/>
    </row>
    <row r="8" spans="1:10">
      <c r="A8" s="247" t="s">
        <v>210</v>
      </c>
      <c r="B8" s="124" t="e">
        <f>#REF!</f>
        <v>#REF!</v>
      </c>
      <c r="C8" s="120" t="s">
        <v>211</v>
      </c>
      <c r="D8" s="247"/>
      <c r="E8" s="112"/>
    </row>
    <row r="9" spans="1:10">
      <c r="A9" s="247" t="s">
        <v>212</v>
      </c>
      <c r="B9" s="125">
        <v>31</v>
      </c>
      <c r="C9" s="120" t="s">
        <v>211</v>
      </c>
      <c r="D9" s="247"/>
      <c r="E9" s="112"/>
    </row>
    <row r="10" spans="1:10" hidden="1">
      <c r="A10" s="247" t="s">
        <v>213</v>
      </c>
      <c r="B10" s="248"/>
      <c r="C10" s="120" t="s">
        <v>211</v>
      </c>
      <c r="D10" s="247"/>
      <c r="E10" s="112"/>
    </row>
    <row r="11" spans="1:10">
      <c r="A11" s="247"/>
      <c r="B11" s="247"/>
      <c r="C11" s="120"/>
      <c r="D11" s="247"/>
      <c r="E11" s="112"/>
    </row>
    <row r="12" spans="1:10">
      <c r="A12" s="247"/>
      <c r="B12" s="249"/>
      <c r="C12" s="120"/>
      <c r="D12" s="247"/>
      <c r="E12" s="112"/>
    </row>
    <row r="13" spans="1:10" ht="15.6">
      <c r="A13" s="126" t="s">
        <v>214</v>
      </c>
      <c r="B13" s="249"/>
      <c r="C13" s="120"/>
      <c r="D13" s="247"/>
      <c r="E13" s="247"/>
    </row>
    <row r="14" spans="1:10" ht="15.6">
      <c r="A14" s="250" t="s">
        <v>215</v>
      </c>
      <c r="B14" s="251" t="e">
        <f>#REF!</f>
        <v>#REF!</v>
      </c>
      <c r="C14" s="120" t="s">
        <v>209</v>
      </c>
      <c r="D14" s="247"/>
      <c r="E14" s="247"/>
    </row>
    <row r="15" spans="1:10" ht="15.6">
      <c r="A15" s="250" t="s">
        <v>216</v>
      </c>
      <c r="B15" s="252" t="e">
        <f>#REF!</f>
        <v>#REF!</v>
      </c>
      <c r="C15" s="120" t="s">
        <v>209</v>
      </c>
      <c r="D15" s="247"/>
      <c r="E15" s="247"/>
      <c r="I15" s="127"/>
      <c r="J15" s="127"/>
    </row>
    <row r="16" spans="1:10" ht="15.6">
      <c r="A16" s="250" t="s">
        <v>217</v>
      </c>
      <c r="B16" s="253" t="e">
        <f>B15*B14</f>
        <v>#REF!</v>
      </c>
      <c r="C16" s="120"/>
      <c r="D16" s="247"/>
      <c r="E16" s="247"/>
      <c r="I16" s="113"/>
      <c r="J16" s="127"/>
    </row>
    <row r="17" spans="1:10" ht="15.6">
      <c r="A17" s="254"/>
      <c r="B17" s="253"/>
      <c r="C17" s="128"/>
      <c r="D17" s="247"/>
      <c r="E17" s="247"/>
      <c r="J17" s="127"/>
    </row>
    <row r="18" spans="1:10" ht="15.6">
      <c r="A18" s="247"/>
      <c r="B18" s="129"/>
      <c r="C18" s="120"/>
      <c r="D18" s="247"/>
      <c r="E18" s="247"/>
    </row>
    <row r="19" spans="1:10" ht="15.6">
      <c r="A19" s="130" t="s">
        <v>223</v>
      </c>
      <c r="B19" s="129" t="e">
        <f>+B16</f>
        <v>#REF!</v>
      </c>
      <c r="C19" s="120"/>
      <c r="D19" s="247"/>
      <c r="E19" s="247"/>
      <c r="I19" s="127"/>
    </row>
    <row r="20" spans="1:10" ht="15.6">
      <c r="A20" s="131"/>
      <c r="B20" s="253"/>
      <c r="C20" s="128"/>
      <c r="D20" s="247"/>
      <c r="E20" s="247"/>
      <c r="I20" s="127"/>
    </row>
    <row r="21" spans="1:10" ht="15.6">
      <c r="A21" s="131"/>
      <c r="B21" s="255"/>
      <c r="C21" s="120"/>
      <c r="D21" s="247"/>
      <c r="E21" s="247"/>
    </row>
    <row r="22" spans="1:10" ht="15.6">
      <c r="A22" s="131" t="s">
        <v>224</v>
      </c>
      <c r="B22" s="255" t="e">
        <f>B6+47</f>
        <v>#REF!</v>
      </c>
      <c r="C22" s="120"/>
      <c r="D22" s="247"/>
      <c r="E22" s="247"/>
    </row>
    <row r="23" spans="1:10" ht="15.6">
      <c r="A23" s="247"/>
      <c r="B23" s="253"/>
      <c r="C23" s="120"/>
      <c r="D23" s="247"/>
      <c r="E23" s="247"/>
    </row>
    <row r="24" spans="1:10" ht="15.6">
      <c r="A24" s="247"/>
      <c r="B24" s="253"/>
      <c r="C24" s="120"/>
      <c r="D24" s="247"/>
      <c r="E24" s="247"/>
    </row>
    <row r="25" spans="1:10" ht="15.6">
      <c r="A25" s="247"/>
      <c r="B25" s="253"/>
      <c r="C25" s="120"/>
      <c r="D25" s="247"/>
      <c r="E25" s="247"/>
    </row>
    <row r="26" spans="1:10" ht="15.6">
      <c r="A26" s="130"/>
      <c r="B26" s="132" t="s">
        <v>225</v>
      </c>
      <c r="C26" s="120"/>
      <c r="D26" s="257"/>
      <c r="E26" s="247"/>
    </row>
    <row r="27" spans="1:10">
      <c r="A27" s="247"/>
      <c r="C27" s="120"/>
      <c r="D27" s="247"/>
      <c r="E27" s="247"/>
    </row>
    <row r="28" spans="1:10" ht="15.6">
      <c r="A28" s="247"/>
      <c r="B28" s="132"/>
      <c r="C28" s="120"/>
      <c r="D28" s="247"/>
      <c r="E28" s="247"/>
    </row>
    <row r="29" spans="1:10" ht="15.6">
      <c r="A29" s="247"/>
      <c r="B29" s="132"/>
      <c r="C29" s="120"/>
      <c r="D29" s="247"/>
      <c r="E29" s="247"/>
    </row>
    <row r="30" spans="1:10" ht="15" customHeight="1">
      <c r="A30" s="258"/>
      <c r="B30" s="247" t="s">
        <v>284</v>
      </c>
      <c r="C30" s="120"/>
      <c r="D30" s="247"/>
      <c r="E30" s="247"/>
    </row>
    <row r="31" spans="1:10" ht="15.6">
      <c r="A31" s="258"/>
      <c r="B31" s="247" t="s">
        <v>249</v>
      </c>
      <c r="C31" s="120"/>
      <c r="D31" s="247"/>
      <c r="E31" s="247"/>
    </row>
    <row r="32" spans="1:10" ht="15.6">
      <c r="A32" s="258"/>
      <c r="B32" s="247" t="s">
        <v>285</v>
      </c>
      <c r="C32" s="120"/>
      <c r="D32" s="247"/>
      <c r="E32" s="247"/>
    </row>
    <row r="33" spans="1:5" ht="15.6">
      <c r="A33" s="258"/>
      <c r="B33" s="247"/>
      <c r="C33" s="120"/>
      <c r="D33" s="247"/>
      <c r="E33" s="247"/>
    </row>
    <row r="34" spans="1:5" ht="15.6">
      <c r="A34" s="247"/>
      <c r="B34" s="247"/>
      <c r="C34" s="120"/>
      <c r="D34" s="247"/>
      <c r="E34" s="247"/>
    </row>
    <row r="35" spans="1:5" ht="15.6">
      <c r="A35" s="247"/>
      <c r="B35" s="133" t="s">
        <v>228</v>
      </c>
      <c r="C35" s="120"/>
      <c r="D35" s="247"/>
      <c r="E35" s="247"/>
    </row>
    <row r="36" spans="1:5">
      <c r="A36" s="247"/>
      <c r="C36" s="120"/>
      <c r="D36" s="247"/>
      <c r="E36" s="247"/>
    </row>
    <row r="37" spans="1:5" ht="15.6">
      <c r="A37" s="247"/>
      <c r="B37" s="247"/>
      <c r="C37" s="120"/>
      <c r="D37" s="247"/>
      <c r="E37" s="247"/>
    </row>
    <row r="38" spans="1:5">
      <c r="A38" s="247"/>
      <c r="C38" s="120"/>
      <c r="D38" s="247"/>
      <c r="E38" s="247"/>
    </row>
    <row r="39" spans="1:5" ht="15.6">
      <c r="A39" s="247"/>
      <c r="B39" s="247" t="s">
        <v>242</v>
      </c>
      <c r="C39" s="120"/>
      <c r="D39" s="247"/>
      <c r="E39" s="247"/>
    </row>
    <row r="40" spans="1:5" ht="15.6">
      <c r="A40" s="247"/>
      <c r="B40" s="247" t="s">
        <v>243</v>
      </c>
      <c r="C40" s="120"/>
      <c r="D40" s="247"/>
      <c r="E40" s="247"/>
    </row>
    <row r="41" spans="1:5">
      <c r="B41" s="247" t="s">
        <v>244</v>
      </c>
      <c r="C41" s="134"/>
    </row>
    <row r="42" spans="1:5">
      <c r="A42" s="135"/>
      <c r="C42" s="134"/>
    </row>
    <row r="43" spans="1:5">
      <c r="C43" s="134"/>
    </row>
    <row r="44" spans="1:5">
      <c r="C44" s="134"/>
    </row>
    <row r="45" spans="1:5">
      <c r="B45" s="123"/>
      <c r="C45" s="134"/>
    </row>
    <row r="46" spans="1:5">
      <c r="B46" s="136"/>
      <c r="C46" s="134"/>
    </row>
    <row r="47" spans="1:5">
      <c r="B47" s="136"/>
      <c r="C47" s="134"/>
    </row>
    <row r="48" spans="1:5">
      <c r="B48" s="136"/>
      <c r="C48" s="134"/>
    </row>
    <row r="49" spans="3:3">
      <c r="C49" s="134"/>
    </row>
    <row r="50" spans="3:3">
      <c r="C50" s="134"/>
    </row>
    <row r="51" spans="3:3">
      <c r="C51" s="134"/>
    </row>
    <row r="52" spans="3:3">
      <c r="C52" s="134"/>
    </row>
    <row r="53" spans="3:3">
      <c r="C53" s="134"/>
    </row>
    <row r="54" spans="3:3">
      <c r="C54" s="134"/>
    </row>
    <row r="55" spans="3:3">
      <c r="C55" s="134"/>
    </row>
    <row r="56" spans="3:3">
      <c r="C56" s="134"/>
    </row>
    <row r="57" spans="3:3">
      <c r="C57" s="134"/>
    </row>
    <row r="58" spans="3:3">
      <c r="C58" s="134"/>
    </row>
    <row r="59" spans="3:3">
      <c r="C59" s="134"/>
    </row>
    <row r="60" spans="3:3">
      <c r="C60" s="134"/>
    </row>
    <row r="61" spans="3:3">
      <c r="C61" s="134"/>
    </row>
    <row r="62" spans="3:3">
      <c r="C62" s="134"/>
    </row>
    <row r="63" spans="3:3">
      <c r="C63" s="134"/>
    </row>
    <row r="64" spans="3:3">
      <c r="C64" s="134"/>
    </row>
    <row r="65" spans="3:3">
      <c r="C65" s="134"/>
    </row>
    <row r="66" spans="3:3">
      <c r="C66" s="134"/>
    </row>
    <row r="67" spans="3:3">
      <c r="C67" s="134"/>
    </row>
    <row r="68" spans="3:3">
      <c r="C68" s="134"/>
    </row>
    <row r="69" spans="3:3">
      <c r="C69" s="134"/>
    </row>
    <row r="70" spans="3:3">
      <c r="C70" s="134"/>
    </row>
    <row r="71" spans="3:3">
      <c r="C71" s="134"/>
    </row>
    <row r="72" spans="3:3">
      <c r="C72" s="134"/>
    </row>
    <row r="73" spans="3:3">
      <c r="C73" s="134"/>
    </row>
    <row r="74" spans="3:3">
      <c r="C74" s="134"/>
    </row>
    <row r="75" spans="3:3">
      <c r="C75" s="134"/>
    </row>
    <row r="76" spans="3:3">
      <c r="C76" s="134"/>
    </row>
    <row r="77" spans="3:3">
      <c r="C77" s="134"/>
    </row>
    <row r="78" spans="3:3">
      <c r="C78" s="134"/>
    </row>
    <row r="79" spans="3:3">
      <c r="C79" s="134"/>
    </row>
    <row r="80" spans="3:3">
      <c r="C80" s="134"/>
    </row>
    <row r="81" spans="3:3">
      <c r="C81" s="134"/>
    </row>
    <row r="82" spans="3:3">
      <c r="C82" s="134"/>
    </row>
    <row r="83" spans="3:3">
      <c r="C83" s="134"/>
    </row>
    <row r="84" spans="3:3">
      <c r="C84" s="134"/>
    </row>
    <row r="85" spans="3:3">
      <c r="C85" s="134"/>
    </row>
    <row r="86" spans="3:3">
      <c r="C86" s="134"/>
    </row>
    <row r="87" spans="3:3">
      <c r="C87" s="134"/>
    </row>
    <row r="88" spans="3:3">
      <c r="C88" s="134"/>
    </row>
    <row r="89" spans="3:3">
      <c r="C89" s="134"/>
    </row>
    <row r="90" spans="3:3">
      <c r="C90" s="134"/>
    </row>
    <row r="91" spans="3:3">
      <c r="C91" s="134"/>
    </row>
    <row r="92" spans="3:3">
      <c r="C92" s="134"/>
    </row>
    <row r="93" spans="3:3">
      <c r="C93" s="134"/>
    </row>
    <row r="94" spans="3:3">
      <c r="C94" s="134"/>
    </row>
    <row r="95" spans="3:3">
      <c r="C95" s="134"/>
    </row>
    <row r="96" spans="3:3">
      <c r="C96" s="134"/>
    </row>
    <row r="97" spans="3:3">
      <c r="C97" s="134"/>
    </row>
    <row r="98" spans="3:3">
      <c r="C98" s="134"/>
    </row>
    <row r="99" spans="3:3">
      <c r="C99" s="134"/>
    </row>
    <row r="100" spans="3:3">
      <c r="C100" s="134"/>
    </row>
    <row r="101" spans="3:3">
      <c r="C101" s="134"/>
    </row>
    <row r="102" spans="3:3">
      <c r="C102" s="134"/>
    </row>
    <row r="103" spans="3:3">
      <c r="C103" s="134"/>
    </row>
    <row r="104" spans="3:3">
      <c r="C104" s="134"/>
    </row>
    <row r="105" spans="3:3">
      <c r="C105" s="134"/>
    </row>
    <row r="106" spans="3:3">
      <c r="C106" s="134"/>
    </row>
    <row r="107" spans="3:3">
      <c r="C107" s="134"/>
    </row>
    <row r="108" spans="3:3">
      <c r="C108" s="134"/>
    </row>
    <row r="109" spans="3:3">
      <c r="C109" s="134"/>
    </row>
    <row r="110" spans="3:3">
      <c r="C110" s="134"/>
    </row>
    <row r="111" spans="3:3">
      <c r="C111" s="134"/>
    </row>
    <row r="112" spans="3:3">
      <c r="C112" s="134"/>
    </row>
    <row r="113" spans="3:3">
      <c r="C113" s="134"/>
    </row>
    <row r="114" spans="3:3">
      <c r="C114" s="134"/>
    </row>
    <row r="115" spans="3:3">
      <c r="C115" s="134"/>
    </row>
    <row r="116" spans="3:3">
      <c r="C116" s="134"/>
    </row>
    <row r="117" spans="3:3">
      <c r="C117" s="134"/>
    </row>
  </sheetData>
  <mergeCells count="3">
    <mergeCell ref="A1:C1"/>
    <mergeCell ref="A2:C2"/>
    <mergeCell ref="A3:C3"/>
  </mergeCells>
  <printOptions horizontalCentered="1" verticalCentered="1"/>
  <pageMargins left="0.7" right="0.7" top="0.75" bottom="0.75" header="0.3" footer="0.3"/>
  <pageSetup orientation="portrait" r:id="rId1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800-000000000000}">
  <sheetPr codeName="Sheet184">
    <pageSetUpPr fitToPage="1"/>
  </sheetPr>
  <dimension ref="A1:L50"/>
  <sheetViews>
    <sheetView topLeftCell="A25" zoomScaleNormal="100" workbookViewId="0">
      <selection activeCell="P5" sqref="P5:P18"/>
    </sheetView>
  </sheetViews>
  <sheetFormatPr defaultColWidth="9.140625" defaultRowHeight="14.45"/>
  <cols>
    <col min="1" max="1" width="47.85546875" style="111" customWidth="1"/>
    <col min="2" max="2" width="22.42578125" style="111" customWidth="1"/>
    <col min="3" max="6" width="9.140625" style="111" customWidth="1"/>
    <col min="7" max="7" width="10.140625" style="111" customWidth="1"/>
    <col min="8" max="16384" width="9.140625" style="111"/>
  </cols>
  <sheetData>
    <row r="1" spans="1:12" ht="18">
      <c r="A1" s="402" t="s">
        <v>231</v>
      </c>
      <c r="B1" s="402"/>
      <c r="C1" s="402"/>
      <c r="D1" s="402"/>
      <c r="E1" s="114"/>
      <c r="F1" s="114"/>
      <c r="G1" s="116"/>
    </row>
    <row r="2" spans="1:12" ht="18">
      <c r="A2" s="402" t="s">
        <v>275</v>
      </c>
      <c r="B2" s="402"/>
      <c r="C2" s="402"/>
      <c r="D2" s="402"/>
      <c r="E2" s="114"/>
      <c r="F2" s="114"/>
      <c r="G2" s="116"/>
    </row>
    <row r="3" spans="1:12">
      <c r="A3" s="403">
        <f ca="1">TODAY()</f>
        <v>45832</v>
      </c>
      <c r="B3" s="404"/>
      <c r="C3" s="404"/>
      <c r="D3" s="404"/>
      <c r="E3" s="118"/>
      <c r="F3" s="118"/>
    </row>
    <row r="4" spans="1:12">
      <c r="A4" s="137"/>
      <c r="B4" s="138"/>
      <c r="C4" s="138"/>
      <c r="D4" s="138"/>
      <c r="E4" s="138"/>
      <c r="F4" s="138"/>
    </row>
    <row r="5" spans="1:12">
      <c r="A5" s="139"/>
      <c r="B5" s="139"/>
      <c r="C5" s="139"/>
      <c r="D5" s="139"/>
      <c r="E5" s="140"/>
      <c r="F5" s="140"/>
    </row>
    <row r="6" spans="1:12">
      <c r="A6" s="140"/>
      <c r="B6" s="140"/>
      <c r="C6" s="140"/>
      <c r="D6" s="140"/>
      <c r="E6" s="140"/>
      <c r="F6" s="140"/>
    </row>
    <row r="7" spans="1:12" ht="15.6">
      <c r="A7" s="121" t="s">
        <v>232</v>
      </c>
      <c r="B7" s="122" t="e">
        <f>#REF!</f>
        <v>#REF!</v>
      </c>
      <c r="C7" s="247"/>
      <c r="D7" s="140"/>
      <c r="E7" s="140"/>
      <c r="F7" s="140"/>
    </row>
    <row r="8" spans="1:12" ht="15.6" hidden="1">
      <c r="A8" s="247" t="s">
        <v>208</v>
      </c>
      <c r="B8" s="123" t="e">
        <f>#REF!</f>
        <v>#REF!</v>
      </c>
      <c r="C8" s="247"/>
      <c r="D8" s="140"/>
      <c r="E8" s="140"/>
      <c r="F8" s="140"/>
    </row>
    <row r="9" spans="1:12" ht="15.6">
      <c r="A9" s="247" t="s">
        <v>210</v>
      </c>
      <c r="B9" s="124" t="e">
        <f>#REF!</f>
        <v>#REF!</v>
      </c>
      <c r="C9" s="247"/>
      <c r="D9" s="140"/>
      <c r="E9" s="140"/>
      <c r="F9" s="140"/>
    </row>
    <row r="10" spans="1:12" ht="15.6">
      <c r="A10" s="247" t="s">
        <v>212</v>
      </c>
      <c r="B10" s="125">
        <v>31</v>
      </c>
      <c r="C10" s="247"/>
      <c r="D10" s="140"/>
      <c r="E10" s="140"/>
      <c r="F10" s="140"/>
    </row>
    <row r="11" spans="1:12" ht="15.6" hidden="1">
      <c r="A11" s="247" t="s">
        <v>213</v>
      </c>
      <c r="B11" s="248"/>
      <c r="C11" s="247" t="s">
        <v>211</v>
      </c>
      <c r="D11" s="140"/>
      <c r="E11" s="140"/>
      <c r="F11" s="140"/>
    </row>
    <row r="12" spans="1:12" ht="15.6">
      <c r="A12" s="247"/>
      <c r="B12" s="247"/>
      <c r="C12" s="247"/>
      <c r="D12" s="140"/>
      <c r="E12" s="140"/>
      <c r="F12" s="140"/>
    </row>
    <row r="13" spans="1:12" ht="15.6">
      <c r="A13" s="135" t="s">
        <v>233</v>
      </c>
      <c r="B13" s="253"/>
      <c r="C13" s="247"/>
      <c r="D13" s="140"/>
      <c r="E13" s="140"/>
      <c r="F13" s="140"/>
      <c r="L13" s="127"/>
    </row>
    <row r="14" spans="1:12" ht="15.6">
      <c r="A14" s="250" t="s">
        <v>234</v>
      </c>
      <c r="B14" s="259" t="e">
        <f>#REF!</f>
        <v>#REF!</v>
      </c>
      <c r="C14" s="247"/>
      <c r="D14" s="140"/>
      <c r="G14" s="113"/>
      <c r="L14" s="127"/>
    </row>
    <row r="15" spans="1:12" ht="15.6">
      <c r="A15" s="250" t="s">
        <v>235</v>
      </c>
      <c r="B15" s="259" t="e">
        <f>#REF!</f>
        <v>#REF!</v>
      </c>
      <c r="C15" s="247"/>
      <c r="D15" s="140"/>
      <c r="E15" s="140"/>
      <c r="F15" s="140"/>
      <c r="L15" s="127"/>
    </row>
    <row r="16" spans="1:12" ht="15.6">
      <c r="A16" s="250" t="s">
        <v>222</v>
      </c>
      <c r="B16" s="253" t="e">
        <f>B14*B15</f>
        <v>#REF!</v>
      </c>
      <c r="C16" s="247"/>
      <c r="D16" s="140"/>
      <c r="E16" s="140"/>
      <c r="F16" s="140"/>
      <c r="G16" s="113"/>
      <c r="L16" s="127"/>
    </row>
    <row r="17" spans="1:12" ht="15.6">
      <c r="A17" s="250" t="s">
        <v>236</v>
      </c>
      <c r="B17" s="260" t="e">
        <f>#REF!</f>
        <v>#REF!</v>
      </c>
      <c r="C17" s="247"/>
      <c r="D17" s="140"/>
      <c r="E17" s="140"/>
      <c r="F17" s="140"/>
      <c r="L17" s="127"/>
    </row>
    <row r="18" spans="1:12" ht="15.6">
      <c r="A18" s="250" t="s">
        <v>237</v>
      </c>
      <c r="B18" s="261" t="e">
        <f>B17*B14</f>
        <v>#REF!</v>
      </c>
      <c r="C18" s="247"/>
      <c r="D18" s="140"/>
      <c r="E18" s="140"/>
      <c r="F18" s="140"/>
      <c r="L18" s="127"/>
    </row>
    <row r="19" spans="1:12" ht="15.6">
      <c r="A19" s="130"/>
      <c r="B19" s="262"/>
      <c r="C19" s="247"/>
      <c r="D19" s="140"/>
      <c r="E19" s="140"/>
      <c r="F19" s="140"/>
    </row>
    <row r="20" spans="1:12" ht="15.6">
      <c r="A20" s="247"/>
      <c r="B20" s="253"/>
      <c r="C20" s="247"/>
      <c r="D20" s="140"/>
      <c r="E20" s="140"/>
      <c r="F20" s="140"/>
    </row>
    <row r="21" spans="1:12" ht="15.6">
      <c r="A21" s="130" t="s">
        <v>223</v>
      </c>
      <c r="B21" s="129" t="e">
        <f>+B16-B18</f>
        <v>#REF!</v>
      </c>
      <c r="C21" s="247"/>
      <c r="D21" s="140"/>
      <c r="E21" s="140"/>
      <c r="F21" s="140"/>
      <c r="K21" s="127"/>
    </row>
    <row r="22" spans="1:12" ht="15.6">
      <c r="A22" s="131"/>
      <c r="B22" s="263"/>
      <c r="C22" s="253"/>
      <c r="D22" s="141"/>
      <c r="E22" s="140"/>
      <c r="F22" s="140"/>
      <c r="K22" s="127"/>
    </row>
    <row r="23" spans="1:12" ht="15.6">
      <c r="A23" s="131"/>
      <c r="B23" s="253"/>
      <c r="C23" s="247"/>
      <c r="D23" s="140"/>
      <c r="E23" s="140"/>
      <c r="F23" s="140"/>
    </row>
    <row r="24" spans="1:12" ht="15.6">
      <c r="A24" s="131" t="s">
        <v>224</v>
      </c>
      <c r="B24" s="255" t="e">
        <f>B7+47</f>
        <v>#REF!</v>
      </c>
      <c r="C24" s="247"/>
      <c r="D24" s="140"/>
      <c r="E24" s="140"/>
      <c r="F24" s="140"/>
    </row>
    <row r="25" spans="1:12" ht="15.6">
      <c r="A25" s="131"/>
      <c r="B25" s="255"/>
      <c r="C25" s="247"/>
      <c r="D25" s="140"/>
      <c r="E25" s="140"/>
      <c r="F25" s="140"/>
    </row>
    <row r="26" spans="1:12" ht="15.6">
      <c r="A26" s="131"/>
      <c r="B26" s="255"/>
      <c r="C26" s="247"/>
      <c r="D26" s="140"/>
      <c r="E26" s="140"/>
      <c r="F26" s="140"/>
    </row>
    <row r="27" spans="1:12" ht="15.6">
      <c r="A27" s="131"/>
      <c r="B27" s="255"/>
      <c r="C27" s="247"/>
      <c r="D27" s="140"/>
      <c r="E27" s="140"/>
      <c r="F27" s="140"/>
    </row>
    <row r="28" spans="1:12" ht="15.6">
      <c r="A28" s="131"/>
      <c r="B28" s="132" t="s">
        <v>225</v>
      </c>
      <c r="C28" s="247"/>
      <c r="D28" s="140"/>
      <c r="E28" s="140"/>
      <c r="F28" s="140"/>
    </row>
    <row r="29" spans="1:12" ht="15.95">
      <c r="A29" s="131"/>
      <c r="B29" s="112"/>
      <c r="C29" s="247"/>
      <c r="D29" s="140"/>
      <c r="E29" s="140"/>
      <c r="F29" s="140"/>
    </row>
    <row r="30" spans="1:12" ht="15.6">
      <c r="A30" s="247"/>
      <c r="B30" s="132"/>
      <c r="C30" s="247"/>
      <c r="D30" s="140"/>
      <c r="E30" s="140"/>
      <c r="F30" s="140"/>
    </row>
    <row r="31" spans="1:12" ht="15.6">
      <c r="A31" s="130"/>
      <c r="B31" s="132"/>
      <c r="C31" s="247"/>
      <c r="D31" s="140"/>
      <c r="E31" s="142"/>
      <c r="F31" s="142"/>
    </row>
    <row r="32" spans="1:12" ht="15.6">
      <c r="A32" s="247"/>
      <c r="B32" s="247" t="s">
        <v>284</v>
      </c>
      <c r="C32" s="247"/>
      <c r="D32" s="140"/>
      <c r="E32" s="140"/>
      <c r="F32" s="140"/>
    </row>
    <row r="33" spans="1:6" ht="15.6">
      <c r="A33" s="247"/>
      <c r="B33" s="247" t="s">
        <v>249</v>
      </c>
      <c r="C33" s="247"/>
      <c r="D33" s="140"/>
      <c r="E33" s="140"/>
      <c r="F33" s="140"/>
    </row>
    <row r="34" spans="1:6" ht="15.6">
      <c r="A34" s="247"/>
      <c r="B34" s="247" t="s">
        <v>285</v>
      </c>
      <c r="C34" s="247"/>
      <c r="D34" s="140"/>
      <c r="E34" s="140"/>
      <c r="F34" s="140"/>
    </row>
    <row r="35" spans="1:6" ht="15.6">
      <c r="A35" s="247"/>
      <c r="B35" s="247"/>
      <c r="C35" s="120"/>
      <c r="D35" s="140"/>
      <c r="E35" s="140"/>
      <c r="F35" s="140"/>
    </row>
    <row r="36" spans="1:6" ht="15.6">
      <c r="A36" s="247"/>
      <c r="B36" s="247"/>
      <c r="C36" s="120"/>
      <c r="D36" s="140"/>
      <c r="E36" s="140"/>
      <c r="F36" s="140"/>
    </row>
    <row r="37" spans="1:6" ht="15.6">
      <c r="A37" s="247"/>
      <c r="B37" s="133" t="s">
        <v>228</v>
      </c>
      <c r="C37" s="120"/>
      <c r="D37" s="140"/>
      <c r="E37" s="140"/>
      <c r="F37" s="140"/>
    </row>
    <row r="38" spans="1:6" ht="15.95">
      <c r="A38" s="247"/>
      <c r="B38" s="112"/>
      <c r="C38" s="120"/>
      <c r="D38" s="120"/>
      <c r="E38" s="140"/>
      <c r="F38" s="140"/>
    </row>
    <row r="39" spans="1:6" ht="15.6">
      <c r="A39" s="247"/>
      <c r="B39" s="247"/>
      <c r="C39" s="120"/>
      <c r="D39" s="120"/>
      <c r="E39" s="140"/>
      <c r="F39" s="140"/>
    </row>
    <row r="40" spans="1:6" ht="15.95">
      <c r="A40" s="247"/>
      <c r="B40" s="112"/>
      <c r="C40" s="120"/>
      <c r="D40" s="120"/>
      <c r="E40" s="140"/>
      <c r="F40" s="140"/>
    </row>
    <row r="41" spans="1:6" ht="15.6">
      <c r="A41" s="247"/>
      <c r="B41" s="247" t="s">
        <v>242</v>
      </c>
      <c r="C41" s="120"/>
      <c r="D41" s="120"/>
      <c r="E41" s="140"/>
      <c r="F41" s="140"/>
    </row>
    <row r="42" spans="1:6" ht="15.6">
      <c r="A42" s="247"/>
      <c r="B42" s="247" t="s">
        <v>243</v>
      </c>
      <c r="C42" s="120"/>
      <c r="D42" s="120"/>
      <c r="E42" s="140"/>
      <c r="F42" s="140"/>
    </row>
    <row r="43" spans="1:6" ht="15.6">
      <c r="A43" s="247"/>
      <c r="B43" s="247" t="s">
        <v>244</v>
      </c>
      <c r="C43" s="120"/>
      <c r="D43" s="120"/>
      <c r="E43" s="140"/>
      <c r="F43" s="140"/>
    </row>
    <row r="44" spans="1:6">
      <c r="A44" s="143"/>
    </row>
    <row r="47" spans="1:6">
      <c r="B47" s="144"/>
    </row>
    <row r="48" spans="1:6">
      <c r="B48" s="145"/>
    </row>
    <row r="49" spans="2:2">
      <c r="B49" s="145"/>
    </row>
    <row r="50" spans="2:2">
      <c r="B50" s="145"/>
    </row>
  </sheetData>
  <mergeCells count="3">
    <mergeCell ref="A1:D1"/>
    <mergeCell ref="A2:D2"/>
    <mergeCell ref="A3:D3"/>
  </mergeCells>
  <printOptions horizontalCentered="1" verticalCentered="1"/>
  <pageMargins left="0.7" right="0.7" top="0.75" bottom="0.75" header="0.3" footer="0.3"/>
  <pageSetup orientation="portrait" r:id="rId1"/>
  <rowBreaks count="1" manualBreakCount="1">
    <brk id="42" max="16383" man="1"/>
  </rowBreaks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900-000000000000}">
  <sheetPr codeName="Sheet185">
    <pageSetUpPr fitToPage="1"/>
  </sheetPr>
  <dimension ref="A1:J119"/>
  <sheetViews>
    <sheetView topLeftCell="A14" zoomScaleNormal="100" workbookViewId="0">
      <selection activeCell="P5" sqref="P5:P18"/>
    </sheetView>
  </sheetViews>
  <sheetFormatPr defaultColWidth="9.140625" defaultRowHeight="15.95"/>
  <cols>
    <col min="1" max="1" width="43" style="112" customWidth="1"/>
    <col min="2" max="2" width="27.85546875" style="112" customWidth="1"/>
    <col min="3" max="3" width="12.140625" style="112" customWidth="1"/>
    <col min="4" max="4" width="9.85546875" style="112" customWidth="1"/>
    <col min="5" max="16384" width="9.140625" style="111"/>
  </cols>
  <sheetData>
    <row r="1" spans="1:10" ht="18">
      <c r="A1" s="402" t="s">
        <v>205</v>
      </c>
      <c r="B1" s="402"/>
      <c r="C1" s="402"/>
      <c r="D1" s="114"/>
      <c r="E1" s="115"/>
      <c r="F1" s="115"/>
    </row>
    <row r="2" spans="1:10" ht="18">
      <c r="A2" s="402" t="s">
        <v>275</v>
      </c>
      <c r="B2" s="402"/>
      <c r="C2" s="402"/>
      <c r="D2" s="114"/>
      <c r="E2" s="114"/>
      <c r="F2" s="114"/>
      <c r="G2" s="116"/>
    </row>
    <row r="3" spans="1:10" ht="14.45">
      <c r="A3" s="403">
        <f ca="1">TODAY()</f>
        <v>45832</v>
      </c>
      <c r="B3" s="403"/>
      <c r="C3" s="403"/>
      <c r="D3" s="117"/>
      <c r="E3" s="118"/>
      <c r="F3" s="118"/>
    </row>
    <row r="4" spans="1:10">
      <c r="A4" s="116"/>
      <c r="B4" s="116"/>
      <c r="C4" s="119"/>
      <c r="D4" s="247"/>
      <c r="E4" s="112"/>
    </row>
    <row r="5" spans="1:10">
      <c r="A5" s="247"/>
      <c r="B5" s="247"/>
      <c r="C5" s="120"/>
      <c r="D5" s="247"/>
      <c r="E5" s="112"/>
    </row>
    <row r="6" spans="1:10">
      <c r="A6" s="121" t="s">
        <v>207</v>
      </c>
      <c r="B6" s="122" t="e">
        <f>#REF!</f>
        <v>#REF!</v>
      </c>
      <c r="C6" s="120"/>
      <c r="D6" s="247"/>
      <c r="E6" s="112"/>
    </row>
    <row r="7" spans="1:10" hidden="1">
      <c r="A7" s="247" t="s">
        <v>208</v>
      </c>
      <c r="B7" s="123">
        <v>40793</v>
      </c>
      <c r="C7" s="120" t="s">
        <v>209</v>
      </c>
      <c r="D7" s="247"/>
      <c r="E7" s="112"/>
    </row>
    <row r="8" spans="1:10">
      <c r="A8" s="247" t="s">
        <v>210</v>
      </c>
      <c r="B8" s="124" t="e">
        <f>#REF!</f>
        <v>#REF!</v>
      </c>
      <c r="C8" s="120" t="s">
        <v>211</v>
      </c>
      <c r="D8" s="247"/>
      <c r="E8" s="112"/>
    </row>
    <row r="9" spans="1:10">
      <c r="A9" s="247" t="s">
        <v>212</v>
      </c>
      <c r="B9" s="125">
        <v>30</v>
      </c>
      <c r="C9" s="120" t="s">
        <v>211</v>
      </c>
      <c r="D9" s="247"/>
      <c r="E9" s="112"/>
    </row>
    <row r="10" spans="1:10" hidden="1">
      <c r="A10" s="247" t="s">
        <v>213</v>
      </c>
      <c r="B10" s="248"/>
      <c r="C10" s="120" t="s">
        <v>211</v>
      </c>
      <c r="D10" s="247"/>
      <c r="E10" s="112"/>
    </row>
    <row r="11" spans="1:10">
      <c r="A11" s="247"/>
      <c r="B11" s="247"/>
      <c r="C11" s="120"/>
      <c r="D11" s="247"/>
      <c r="E11" s="112"/>
    </row>
    <row r="12" spans="1:10">
      <c r="A12" s="247"/>
      <c r="B12" s="249"/>
      <c r="C12" s="120"/>
      <c r="D12" s="247"/>
      <c r="E12" s="112"/>
    </row>
    <row r="13" spans="1:10" ht="15.6">
      <c r="A13" s="126" t="s">
        <v>214</v>
      </c>
      <c r="B13" s="249"/>
      <c r="C13" s="120"/>
      <c r="D13" s="247"/>
      <c r="E13" s="247"/>
    </row>
    <row r="14" spans="1:10" ht="15.6">
      <c r="A14" s="250" t="s">
        <v>215</v>
      </c>
      <c r="B14" s="251" t="e">
        <f>#REF!</f>
        <v>#REF!</v>
      </c>
      <c r="C14" s="120" t="s">
        <v>209</v>
      </c>
      <c r="D14" s="247"/>
      <c r="E14" s="247"/>
    </row>
    <row r="15" spans="1:10" ht="15.6">
      <c r="A15" s="250" t="s">
        <v>216</v>
      </c>
      <c r="B15" s="252" t="e">
        <f>#REF!</f>
        <v>#REF!</v>
      </c>
      <c r="C15" s="120" t="s">
        <v>209</v>
      </c>
      <c r="D15" s="247"/>
      <c r="E15" s="247"/>
      <c r="I15" s="127"/>
      <c r="J15" s="127"/>
    </row>
    <row r="16" spans="1:10" ht="15.6">
      <c r="A16" s="250" t="s">
        <v>217</v>
      </c>
      <c r="B16" s="253" t="e">
        <f>B15*B14</f>
        <v>#REF!</v>
      </c>
      <c r="C16" s="120"/>
      <c r="D16" s="247"/>
      <c r="E16" s="247"/>
      <c r="I16" s="113"/>
      <c r="J16" s="127"/>
    </row>
    <row r="17" spans="1:10" ht="15.6">
      <c r="A17" s="254"/>
      <c r="B17" s="253"/>
      <c r="C17" s="128"/>
      <c r="D17" s="247"/>
      <c r="E17" s="247"/>
      <c r="J17" s="127"/>
    </row>
    <row r="18" spans="1:10" ht="15.6">
      <c r="A18" s="247"/>
      <c r="B18" s="129"/>
      <c r="C18" s="120"/>
      <c r="D18" s="247"/>
      <c r="E18" s="247"/>
    </row>
    <row r="19" spans="1:10" ht="15.6">
      <c r="A19" s="130" t="s">
        <v>223</v>
      </c>
      <c r="B19" s="129" t="e">
        <f>+B16</f>
        <v>#REF!</v>
      </c>
      <c r="C19" s="120"/>
      <c r="D19" s="247"/>
      <c r="E19" s="247"/>
      <c r="I19" s="127"/>
    </row>
    <row r="20" spans="1:10" ht="15.6">
      <c r="A20" s="131"/>
      <c r="B20" s="253"/>
      <c r="C20" s="128"/>
      <c r="D20" s="247"/>
      <c r="E20" s="247"/>
      <c r="I20" s="127"/>
    </row>
    <row r="21" spans="1:10" ht="15.6">
      <c r="A21" s="131"/>
      <c r="B21" s="255"/>
      <c r="C21" s="120"/>
      <c r="D21" s="247"/>
      <c r="E21" s="247"/>
    </row>
    <row r="22" spans="1:10" ht="15.6">
      <c r="A22" s="131" t="s">
        <v>224</v>
      </c>
      <c r="B22" s="255" t="e">
        <f>B6+47</f>
        <v>#REF!</v>
      </c>
      <c r="C22" s="120"/>
      <c r="D22" s="247"/>
      <c r="E22" s="247"/>
    </row>
    <row r="23" spans="1:10" ht="15.6">
      <c r="A23" s="247"/>
      <c r="B23" s="253"/>
      <c r="C23" s="120"/>
      <c r="D23" s="247"/>
      <c r="E23" s="247"/>
    </row>
    <row r="24" spans="1:10" ht="15.6">
      <c r="A24" s="247"/>
      <c r="B24" s="253"/>
      <c r="C24" s="120"/>
      <c r="D24" s="247"/>
      <c r="E24" s="247"/>
    </row>
    <row r="25" spans="1:10" ht="15.6">
      <c r="A25" s="247"/>
      <c r="B25" s="253"/>
      <c r="C25" s="120"/>
      <c r="D25" s="247"/>
      <c r="E25" s="247"/>
    </row>
    <row r="26" spans="1:10" ht="15.6">
      <c r="A26" s="130"/>
      <c r="B26" s="256"/>
      <c r="C26" s="120"/>
      <c r="D26" s="257"/>
      <c r="E26" s="247"/>
    </row>
    <row r="27" spans="1:10" ht="15.6">
      <c r="A27" s="247"/>
      <c r="B27" s="132" t="s">
        <v>225</v>
      </c>
      <c r="C27" s="120"/>
      <c r="D27" s="247"/>
      <c r="E27" s="247"/>
    </row>
    <row r="28" spans="1:10" ht="15.6">
      <c r="A28" s="247"/>
      <c r="B28" s="132"/>
      <c r="C28" s="120"/>
      <c r="D28" s="247"/>
      <c r="E28" s="247"/>
    </row>
    <row r="29" spans="1:10" ht="15.6">
      <c r="A29" s="247"/>
      <c r="B29" s="132"/>
      <c r="C29" s="120"/>
      <c r="D29" s="247"/>
      <c r="E29" s="247"/>
    </row>
    <row r="30" spans="1:10" ht="15" customHeight="1">
      <c r="A30" s="258"/>
      <c r="B30" s="247" t="s">
        <v>276</v>
      </c>
      <c r="C30" s="120"/>
      <c r="D30" s="247"/>
      <c r="E30" s="247"/>
    </row>
    <row r="31" spans="1:10" ht="15" customHeight="1">
      <c r="A31" s="258"/>
      <c r="B31" s="247" t="s">
        <v>249</v>
      </c>
      <c r="C31" s="120"/>
      <c r="D31" s="247"/>
      <c r="E31" s="247"/>
    </row>
    <row r="32" spans="1:10" ht="15.6">
      <c r="A32" s="258"/>
      <c r="B32" s="247" t="s">
        <v>277</v>
      </c>
      <c r="C32" s="120"/>
      <c r="D32" s="247"/>
      <c r="E32" s="247"/>
    </row>
    <row r="33" spans="1:5" ht="15.6">
      <c r="A33" s="258"/>
      <c r="B33" s="247" t="s">
        <v>278</v>
      </c>
      <c r="C33" s="120"/>
      <c r="D33" s="247"/>
      <c r="E33" s="247"/>
    </row>
    <row r="34" spans="1:5" ht="15.6">
      <c r="A34" s="258"/>
      <c r="B34" s="247"/>
      <c r="C34" s="120"/>
      <c r="D34" s="247"/>
      <c r="E34" s="247"/>
    </row>
    <row r="35" spans="1:5" ht="15.6">
      <c r="A35" s="247"/>
      <c r="B35" s="247"/>
      <c r="C35" s="120"/>
      <c r="D35" s="247"/>
      <c r="E35" s="247"/>
    </row>
    <row r="36" spans="1:5" ht="15.6">
      <c r="A36" s="247"/>
      <c r="B36" s="133" t="s">
        <v>228</v>
      </c>
      <c r="C36" s="120"/>
      <c r="D36" s="247"/>
      <c r="E36" s="247"/>
    </row>
    <row r="37" spans="1:5">
      <c r="A37" s="247"/>
      <c r="C37" s="120"/>
      <c r="D37" s="247"/>
      <c r="E37" s="247"/>
    </row>
    <row r="38" spans="1:5" ht="15.6">
      <c r="A38" s="247"/>
      <c r="B38" s="247"/>
      <c r="C38" s="120"/>
      <c r="D38" s="247"/>
      <c r="E38" s="247"/>
    </row>
    <row r="39" spans="1:5" ht="15.6">
      <c r="A39" s="247"/>
      <c r="B39" s="247" t="s">
        <v>245</v>
      </c>
      <c r="C39" s="120"/>
      <c r="D39" s="247"/>
      <c r="E39" s="247"/>
    </row>
    <row r="40" spans="1:5" ht="15.6">
      <c r="A40" s="247"/>
      <c r="B40" s="247" t="s">
        <v>246</v>
      </c>
      <c r="C40" s="120"/>
      <c r="D40" s="247"/>
      <c r="E40" s="247"/>
    </row>
    <row r="41" spans="1:5" ht="15.6">
      <c r="A41" s="247"/>
      <c r="B41" s="247" t="s">
        <v>230</v>
      </c>
      <c r="C41" s="120"/>
      <c r="D41" s="247"/>
      <c r="E41" s="247"/>
    </row>
    <row r="42" spans="1:5" ht="15.6">
      <c r="A42" s="247"/>
      <c r="B42" s="247"/>
      <c r="C42" s="120"/>
      <c r="D42" s="247"/>
      <c r="E42" s="247"/>
    </row>
    <row r="43" spans="1:5">
      <c r="C43" s="134"/>
    </row>
    <row r="44" spans="1:5">
      <c r="A44" s="135"/>
      <c r="C44" s="134"/>
    </row>
    <row r="45" spans="1:5">
      <c r="C45" s="134"/>
    </row>
    <row r="46" spans="1:5">
      <c r="C46" s="134"/>
    </row>
    <row r="47" spans="1:5">
      <c r="B47" s="123"/>
      <c r="C47" s="134"/>
    </row>
    <row r="48" spans="1:5">
      <c r="B48" s="136"/>
      <c r="C48" s="134"/>
    </row>
    <row r="49" spans="2:3">
      <c r="B49" s="136"/>
      <c r="C49" s="134"/>
    </row>
    <row r="50" spans="2:3">
      <c r="B50" s="136"/>
      <c r="C50" s="134"/>
    </row>
    <row r="51" spans="2:3">
      <c r="C51" s="134"/>
    </row>
    <row r="52" spans="2:3">
      <c r="C52" s="134"/>
    </row>
    <row r="53" spans="2:3">
      <c r="C53" s="134"/>
    </row>
    <row r="54" spans="2:3">
      <c r="C54" s="134"/>
    </row>
    <row r="55" spans="2:3">
      <c r="C55" s="134"/>
    </row>
    <row r="56" spans="2:3">
      <c r="C56" s="134"/>
    </row>
    <row r="57" spans="2:3">
      <c r="C57" s="134"/>
    </row>
    <row r="58" spans="2:3">
      <c r="C58" s="134"/>
    </row>
    <row r="59" spans="2:3">
      <c r="C59" s="134"/>
    </row>
    <row r="60" spans="2:3">
      <c r="C60" s="134"/>
    </row>
    <row r="61" spans="2:3">
      <c r="C61" s="134"/>
    </row>
    <row r="62" spans="2:3">
      <c r="C62" s="134"/>
    </row>
    <row r="63" spans="2:3">
      <c r="C63" s="134"/>
    </row>
    <row r="64" spans="2:3">
      <c r="C64" s="134"/>
    </row>
    <row r="65" spans="3:3">
      <c r="C65" s="134"/>
    </row>
    <row r="66" spans="3:3">
      <c r="C66" s="134"/>
    </row>
    <row r="67" spans="3:3">
      <c r="C67" s="134"/>
    </row>
    <row r="68" spans="3:3">
      <c r="C68" s="134"/>
    </row>
    <row r="69" spans="3:3">
      <c r="C69" s="134"/>
    </row>
    <row r="70" spans="3:3">
      <c r="C70" s="134"/>
    </row>
    <row r="71" spans="3:3">
      <c r="C71" s="134"/>
    </row>
    <row r="72" spans="3:3">
      <c r="C72" s="134"/>
    </row>
    <row r="73" spans="3:3">
      <c r="C73" s="134"/>
    </row>
    <row r="74" spans="3:3">
      <c r="C74" s="134"/>
    </row>
    <row r="75" spans="3:3">
      <c r="C75" s="134"/>
    </row>
    <row r="76" spans="3:3">
      <c r="C76" s="134"/>
    </row>
    <row r="77" spans="3:3">
      <c r="C77" s="134"/>
    </row>
    <row r="78" spans="3:3">
      <c r="C78" s="134"/>
    </row>
    <row r="79" spans="3:3">
      <c r="C79" s="134"/>
    </row>
    <row r="80" spans="3:3">
      <c r="C80" s="134"/>
    </row>
    <row r="81" spans="3:3">
      <c r="C81" s="134"/>
    </row>
    <row r="82" spans="3:3">
      <c r="C82" s="134"/>
    </row>
    <row r="83" spans="3:3">
      <c r="C83" s="134"/>
    </row>
    <row r="84" spans="3:3">
      <c r="C84" s="134"/>
    </row>
    <row r="85" spans="3:3">
      <c r="C85" s="134"/>
    </row>
    <row r="86" spans="3:3">
      <c r="C86" s="134"/>
    </row>
    <row r="87" spans="3:3">
      <c r="C87" s="134"/>
    </row>
    <row r="88" spans="3:3">
      <c r="C88" s="134"/>
    </row>
    <row r="89" spans="3:3">
      <c r="C89" s="134"/>
    </row>
    <row r="90" spans="3:3">
      <c r="C90" s="134"/>
    </row>
    <row r="91" spans="3:3">
      <c r="C91" s="134"/>
    </row>
    <row r="92" spans="3:3">
      <c r="C92" s="134"/>
    </row>
    <row r="93" spans="3:3">
      <c r="C93" s="134"/>
    </row>
    <row r="94" spans="3:3">
      <c r="C94" s="134"/>
    </row>
    <row r="95" spans="3:3">
      <c r="C95" s="134"/>
    </row>
    <row r="96" spans="3:3">
      <c r="C96" s="134"/>
    </row>
    <row r="97" spans="3:3">
      <c r="C97" s="134"/>
    </row>
    <row r="98" spans="3:3">
      <c r="C98" s="134"/>
    </row>
    <row r="99" spans="3:3">
      <c r="C99" s="134"/>
    </row>
    <row r="100" spans="3:3">
      <c r="C100" s="134"/>
    </row>
    <row r="101" spans="3:3">
      <c r="C101" s="134"/>
    </row>
    <row r="102" spans="3:3">
      <c r="C102" s="134"/>
    </row>
    <row r="103" spans="3:3">
      <c r="C103" s="134"/>
    </row>
    <row r="104" spans="3:3">
      <c r="C104" s="134"/>
    </row>
    <row r="105" spans="3:3">
      <c r="C105" s="134"/>
    </row>
    <row r="106" spans="3:3">
      <c r="C106" s="134"/>
    </row>
    <row r="107" spans="3:3">
      <c r="C107" s="134"/>
    </row>
    <row r="108" spans="3:3">
      <c r="C108" s="134"/>
    </row>
    <row r="109" spans="3:3">
      <c r="C109" s="134"/>
    </row>
    <row r="110" spans="3:3">
      <c r="C110" s="134"/>
    </row>
    <row r="111" spans="3:3">
      <c r="C111" s="134"/>
    </row>
    <row r="112" spans="3:3">
      <c r="C112" s="134"/>
    </row>
    <row r="113" spans="3:3">
      <c r="C113" s="134"/>
    </row>
    <row r="114" spans="3:3">
      <c r="C114" s="134"/>
    </row>
    <row r="115" spans="3:3">
      <c r="C115" s="134"/>
    </row>
    <row r="116" spans="3:3">
      <c r="C116" s="134"/>
    </row>
    <row r="117" spans="3:3">
      <c r="C117" s="134"/>
    </row>
    <row r="118" spans="3:3">
      <c r="C118" s="134"/>
    </row>
    <row r="119" spans="3:3">
      <c r="C119" s="134"/>
    </row>
  </sheetData>
  <mergeCells count="3">
    <mergeCell ref="A1:C1"/>
    <mergeCell ref="A2:C2"/>
    <mergeCell ref="A3:C3"/>
  </mergeCells>
  <printOptions horizontalCentered="1" verticalCentered="1"/>
  <pageMargins left="0.7" right="0.7" top="0.75" bottom="0.75" header="0.3" footer="0.3"/>
  <pageSetup orientation="portrait" r:id="rId1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A00-000000000000}">
  <sheetPr codeName="Sheet186">
    <pageSetUpPr fitToPage="1"/>
  </sheetPr>
  <dimension ref="A1:L49"/>
  <sheetViews>
    <sheetView topLeftCell="A16" zoomScaleNormal="100" workbookViewId="0">
      <selection activeCell="P5" sqref="P5:P18"/>
    </sheetView>
  </sheetViews>
  <sheetFormatPr defaultColWidth="9.140625" defaultRowHeight="14.45"/>
  <cols>
    <col min="1" max="1" width="47.85546875" style="111" customWidth="1"/>
    <col min="2" max="2" width="22.42578125" style="111" customWidth="1"/>
    <col min="3" max="6" width="9.140625" style="111" customWidth="1"/>
    <col min="7" max="7" width="10.140625" style="111" customWidth="1"/>
    <col min="8" max="16384" width="9.140625" style="111"/>
  </cols>
  <sheetData>
    <row r="1" spans="1:12" ht="18">
      <c r="A1" s="402" t="s">
        <v>231</v>
      </c>
      <c r="B1" s="402"/>
      <c r="C1" s="402"/>
      <c r="D1" s="402"/>
      <c r="E1" s="114"/>
      <c r="F1" s="114"/>
      <c r="G1" s="116"/>
    </row>
    <row r="2" spans="1:12" ht="18">
      <c r="A2" s="402" t="s">
        <v>275</v>
      </c>
      <c r="B2" s="402"/>
      <c r="C2" s="402"/>
      <c r="D2" s="402"/>
      <c r="E2" s="114"/>
      <c r="F2" s="114"/>
      <c r="G2" s="116"/>
    </row>
    <row r="3" spans="1:12">
      <c r="A3" s="403">
        <f ca="1">TODAY()</f>
        <v>45832</v>
      </c>
      <c r="B3" s="404"/>
      <c r="C3" s="404"/>
      <c r="D3" s="404"/>
      <c r="E3" s="118"/>
      <c r="F3" s="118"/>
    </row>
    <row r="4" spans="1:12">
      <c r="A4" s="137"/>
      <c r="B4" s="138"/>
      <c r="C4" s="138"/>
      <c r="D4" s="138"/>
      <c r="E4" s="138"/>
      <c r="F4" s="138"/>
    </row>
    <row r="5" spans="1:12">
      <c r="A5" s="139"/>
      <c r="B5" s="139"/>
      <c r="C5" s="139"/>
      <c r="D5" s="139"/>
      <c r="E5" s="140"/>
      <c r="F5" s="140"/>
    </row>
    <row r="6" spans="1:12">
      <c r="A6" s="140"/>
      <c r="B6" s="140"/>
      <c r="C6" s="140"/>
      <c r="D6" s="140"/>
      <c r="E6" s="140"/>
      <c r="F6" s="140"/>
    </row>
    <row r="7" spans="1:12" ht="15.6">
      <c r="A7" s="121" t="s">
        <v>232</v>
      </c>
      <c r="B7" s="122" t="e">
        <f>#REF!</f>
        <v>#REF!</v>
      </c>
      <c r="C7" s="247"/>
      <c r="D7" s="140"/>
      <c r="E7" s="140"/>
      <c r="F7" s="140"/>
    </row>
    <row r="8" spans="1:12" ht="15.6" hidden="1">
      <c r="A8" s="247" t="s">
        <v>208</v>
      </c>
      <c r="B8" s="123" t="e">
        <f>#REF!</f>
        <v>#REF!</v>
      </c>
      <c r="C8" s="247"/>
      <c r="D8" s="140"/>
      <c r="E8" s="140"/>
      <c r="F8" s="140"/>
    </row>
    <row r="9" spans="1:12" ht="15.6">
      <c r="A9" s="247" t="s">
        <v>210</v>
      </c>
      <c r="B9" s="124" t="e">
        <f>#REF!</f>
        <v>#REF!</v>
      </c>
      <c r="C9" s="247"/>
      <c r="D9" s="140"/>
      <c r="E9" s="140"/>
      <c r="F9" s="140"/>
    </row>
    <row r="10" spans="1:12" ht="15.6">
      <c r="A10" s="247" t="s">
        <v>212</v>
      </c>
      <c r="B10" s="125">
        <v>30</v>
      </c>
      <c r="C10" s="247"/>
      <c r="D10" s="140"/>
      <c r="E10" s="140"/>
      <c r="F10" s="140"/>
    </row>
    <row r="11" spans="1:12" ht="15.6" hidden="1">
      <c r="A11" s="247" t="s">
        <v>213</v>
      </c>
      <c r="B11" s="248"/>
      <c r="C11" s="247" t="s">
        <v>211</v>
      </c>
      <c r="D11" s="140"/>
      <c r="E11" s="140"/>
      <c r="F11" s="140"/>
    </row>
    <row r="12" spans="1:12" ht="15.6">
      <c r="A12" s="247"/>
      <c r="B12" s="247"/>
      <c r="C12" s="247"/>
      <c r="D12" s="140"/>
      <c r="E12" s="140"/>
      <c r="F12" s="140"/>
    </row>
    <row r="13" spans="1:12" ht="15.6">
      <c r="A13" s="135" t="s">
        <v>233</v>
      </c>
      <c r="B13" s="253"/>
      <c r="C13" s="247"/>
      <c r="D13" s="140"/>
      <c r="E13" s="140"/>
      <c r="F13" s="140"/>
      <c r="L13" s="127"/>
    </row>
    <row r="14" spans="1:12" ht="15.6">
      <c r="A14" s="250" t="s">
        <v>234</v>
      </c>
      <c r="B14" s="259" t="e">
        <f>#REF!</f>
        <v>#REF!</v>
      </c>
      <c r="C14" s="247"/>
      <c r="D14" s="140"/>
      <c r="G14" s="113"/>
      <c r="L14" s="127"/>
    </row>
    <row r="15" spans="1:12" ht="15.6">
      <c r="A15" s="250" t="s">
        <v>235</v>
      </c>
      <c r="B15" s="259" t="e">
        <f>#REF!</f>
        <v>#REF!</v>
      </c>
      <c r="C15" s="247"/>
      <c r="D15" s="140"/>
      <c r="E15" s="140"/>
      <c r="F15" s="140"/>
      <c r="L15" s="127"/>
    </row>
    <row r="16" spans="1:12" ht="15.6">
      <c r="A16" s="250" t="s">
        <v>222</v>
      </c>
      <c r="B16" s="253" t="e">
        <f>B14*B15</f>
        <v>#REF!</v>
      </c>
      <c r="C16" s="247"/>
      <c r="D16" s="140"/>
      <c r="E16" s="140"/>
      <c r="F16" s="140"/>
      <c r="G16" s="113"/>
      <c r="L16" s="127"/>
    </row>
    <row r="17" spans="1:12" ht="15.6">
      <c r="A17" s="250" t="s">
        <v>236</v>
      </c>
      <c r="B17" s="260" t="e">
        <f>#REF!</f>
        <v>#REF!</v>
      </c>
      <c r="C17" s="247"/>
      <c r="D17" s="140"/>
      <c r="E17" s="140"/>
      <c r="F17" s="140"/>
      <c r="L17" s="127"/>
    </row>
    <row r="18" spans="1:12" ht="15.6">
      <c r="A18" s="250" t="s">
        <v>237</v>
      </c>
      <c r="B18" s="261" t="e">
        <f>B17*B14</f>
        <v>#REF!</v>
      </c>
      <c r="C18" s="247"/>
      <c r="D18" s="140"/>
      <c r="E18" s="140"/>
      <c r="F18" s="140"/>
      <c r="L18" s="127"/>
    </row>
    <row r="19" spans="1:12" ht="15.6">
      <c r="A19" s="130"/>
      <c r="B19" s="262"/>
      <c r="C19" s="247"/>
      <c r="D19" s="140"/>
      <c r="E19" s="140"/>
      <c r="F19" s="140"/>
    </row>
    <row r="20" spans="1:12" ht="15.6">
      <c r="A20" s="247"/>
      <c r="B20" s="253"/>
      <c r="C20" s="247"/>
      <c r="D20" s="140"/>
      <c r="E20" s="140"/>
      <c r="F20" s="140"/>
    </row>
    <row r="21" spans="1:12" ht="15.6">
      <c r="A21" s="130" t="s">
        <v>223</v>
      </c>
      <c r="B21" s="129" t="e">
        <f>+B16-B18</f>
        <v>#REF!</v>
      </c>
      <c r="C21" s="247"/>
      <c r="D21" s="140"/>
      <c r="E21" s="140"/>
      <c r="F21" s="140"/>
      <c r="K21" s="127"/>
    </row>
    <row r="22" spans="1:12" ht="15.6">
      <c r="A22" s="131"/>
      <c r="B22" s="263"/>
      <c r="C22" s="253"/>
      <c r="D22" s="141"/>
      <c r="E22" s="140"/>
      <c r="F22" s="140"/>
      <c r="K22" s="127"/>
    </row>
    <row r="23" spans="1:12" ht="15.6">
      <c r="A23" s="131"/>
      <c r="B23" s="253"/>
      <c r="C23" s="247"/>
      <c r="D23" s="140"/>
      <c r="E23" s="140"/>
      <c r="F23" s="140"/>
    </row>
    <row r="24" spans="1:12" ht="15.6">
      <c r="A24" s="131" t="s">
        <v>224</v>
      </c>
      <c r="B24" s="255" t="e">
        <f>B7+47</f>
        <v>#REF!</v>
      </c>
      <c r="C24" s="247"/>
      <c r="D24" s="140"/>
      <c r="E24" s="140"/>
      <c r="F24" s="140"/>
    </row>
    <row r="25" spans="1:12" ht="15.6">
      <c r="A25" s="131"/>
      <c r="B25" s="255"/>
      <c r="C25" s="247"/>
      <c r="D25" s="140"/>
      <c r="E25" s="140"/>
      <c r="F25" s="140"/>
    </row>
    <row r="26" spans="1:12" ht="15.6">
      <c r="A26" s="131"/>
      <c r="C26" s="247"/>
      <c r="D26" s="140"/>
      <c r="E26" s="140"/>
      <c r="F26" s="140"/>
    </row>
    <row r="27" spans="1:12" ht="15.6">
      <c r="A27" s="247"/>
      <c r="B27" s="132" t="s">
        <v>225</v>
      </c>
      <c r="C27" s="247"/>
      <c r="D27" s="140"/>
      <c r="E27" s="140"/>
      <c r="F27" s="140"/>
    </row>
    <row r="28" spans="1:12" ht="15.6">
      <c r="A28" s="130"/>
      <c r="B28" s="132"/>
      <c r="C28" s="247"/>
      <c r="D28" s="140"/>
      <c r="E28" s="142"/>
      <c r="F28" s="142"/>
    </row>
    <row r="29" spans="1:12" ht="15.6">
      <c r="A29" s="247"/>
      <c r="B29" s="132"/>
      <c r="C29" s="247"/>
      <c r="D29" s="140"/>
      <c r="E29" s="140"/>
      <c r="F29" s="140"/>
    </row>
    <row r="30" spans="1:12" ht="15.6">
      <c r="A30" s="247"/>
      <c r="B30" s="247" t="s">
        <v>276</v>
      </c>
      <c r="C30" s="247"/>
      <c r="D30" s="140"/>
      <c r="E30" s="140"/>
      <c r="F30" s="140"/>
    </row>
    <row r="31" spans="1:12" ht="15.6">
      <c r="A31" s="247"/>
      <c r="B31" s="247" t="s">
        <v>249</v>
      </c>
      <c r="C31" s="247"/>
      <c r="D31" s="140"/>
      <c r="E31" s="140"/>
      <c r="F31" s="140"/>
    </row>
    <row r="32" spans="1:12" ht="15.6">
      <c r="A32" s="247"/>
      <c r="B32" s="247" t="s">
        <v>277</v>
      </c>
      <c r="C32" s="120"/>
      <c r="D32" s="140"/>
      <c r="E32" s="140"/>
      <c r="F32" s="140"/>
    </row>
    <row r="33" spans="1:6" ht="15.6">
      <c r="A33" s="247"/>
      <c r="B33" s="247" t="s">
        <v>278</v>
      </c>
      <c r="C33" s="120"/>
      <c r="D33" s="140"/>
      <c r="E33" s="140"/>
      <c r="F33" s="140"/>
    </row>
    <row r="34" spans="1:6" ht="15.6">
      <c r="A34" s="247"/>
      <c r="B34" s="247"/>
      <c r="C34" s="120"/>
      <c r="D34" s="140"/>
      <c r="E34" s="140"/>
      <c r="F34" s="140"/>
    </row>
    <row r="35" spans="1:6" ht="15.6">
      <c r="A35" s="247"/>
      <c r="B35" s="247"/>
      <c r="C35" s="120"/>
      <c r="D35" s="120"/>
      <c r="E35" s="140"/>
      <c r="F35" s="140"/>
    </row>
    <row r="36" spans="1:6" ht="15.6">
      <c r="A36" s="247"/>
      <c r="B36" s="133" t="s">
        <v>228</v>
      </c>
      <c r="C36" s="120"/>
      <c r="D36" s="120"/>
      <c r="E36" s="140"/>
      <c r="F36" s="140"/>
    </row>
    <row r="37" spans="1:6" ht="15.95">
      <c r="A37" s="247"/>
      <c r="B37" s="112"/>
      <c r="C37" s="120"/>
      <c r="D37" s="120"/>
      <c r="E37" s="140"/>
      <c r="F37" s="140"/>
    </row>
    <row r="38" spans="1:6" ht="15.6">
      <c r="A38" s="247"/>
      <c r="B38" s="247"/>
      <c r="C38" s="120"/>
      <c r="D38" s="120"/>
      <c r="E38" s="140"/>
      <c r="F38" s="140"/>
    </row>
    <row r="39" spans="1:6" ht="15.6">
      <c r="A39" s="247"/>
      <c r="B39" s="247" t="s">
        <v>245</v>
      </c>
      <c r="C39" s="120"/>
      <c r="D39" s="120"/>
      <c r="E39" s="140"/>
      <c r="F39" s="140"/>
    </row>
    <row r="40" spans="1:6" ht="15.6">
      <c r="A40" s="247"/>
      <c r="B40" s="247" t="s">
        <v>246</v>
      </c>
      <c r="C40" s="120"/>
      <c r="D40" s="120"/>
      <c r="E40" s="140"/>
      <c r="F40" s="140"/>
    </row>
    <row r="41" spans="1:6" ht="15.6">
      <c r="A41" s="247"/>
      <c r="B41" s="247" t="s">
        <v>230</v>
      </c>
      <c r="C41" s="120"/>
      <c r="D41" s="120"/>
      <c r="E41" s="140"/>
      <c r="F41" s="140"/>
    </row>
    <row r="42" spans="1:6" ht="15.6">
      <c r="A42" s="247"/>
      <c r="C42" s="120"/>
      <c r="D42" s="120"/>
      <c r="E42" s="140"/>
      <c r="F42" s="140"/>
    </row>
    <row r="43" spans="1:6">
      <c r="A43" s="143"/>
    </row>
    <row r="46" spans="1:6">
      <c r="B46" s="144"/>
    </row>
    <row r="47" spans="1:6">
      <c r="B47" s="145"/>
    </row>
    <row r="48" spans="1:6">
      <c r="B48" s="145"/>
    </row>
    <row r="49" spans="2:2">
      <c r="B49" s="145"/>
    </row>
  </sheetData>
  <mergeCells count="3">
    <mergeCell ref="A1:D1"/>
    <mergeCell ref="A2:D2"/>
    <mergeCell ref="A3:D3"/>
  </mergeCells>
  <printOptions horizontalCentered="1" verticalCentered="1"/>
  <pageMargins left="0.7" right="0.7" top="0.75" bottom="0.75" header="0.3" footer="0.3"/>
  <pageSetup orientation="portrait" r:id="rId1"/>
  <rowBreaks count="1" manualBreakCount="1">
    <brk id="41" max="16383" man="1"/>
  </rowBreaks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B00-000000000000}">
  <sheetPr codeName="Sheet187">
    <pageSetUpPr fitToPage="1"/>
  </sheetPr>
  <dimension ref="A1:J119"/>
  <sheetViews>
    <sheetView zoomScaleNormal="100" workbookViewId="0">
      <selection activeCell="P5" sqref="P5:P18"/>
    </sheetView>
  </sheetViews>
  <sheetFormatPr defaultColWidth="9.140625" defaultRowHeight="15.95"/>
  <cols>
    <col min="1" max="1" width="43" style="112" customWidth="1"/>
    <col min="2" max="2" width="27.85546875" style="112" customWidth="1"/>
    <col min="3" max="3" width="9.140625" style="112" customWidth="1"/>
    <col min="4" max="4" width="9.85546875" style="112" customWidth="1"/>
    <col min="5" max="16384" width="9.140625" style="111"/>
  </cols>
  <sheetData>
    <row r="1" spans="1:10" ht="18">
      <c r="A1" s="402" t="s">
        <v>205</v>
      </c>
      <c r="B1" s="402"/>
      <c r="C1" s="402"/>
      <c r="D1" s="114"/>
      <c r="E1" s="115"/>
      <c r="F1" s="115"/>
    </row>
    <row r="2" spans="1:10" ht="18">
      <c r="A2" s="402" t="s">
        <v>275</v>
      </c>
      <c r="B2" s="402"/>
      <c r="C2" s="402"/>
      <c r="D2" s="114"/>
      <c r="E2" s="114"/>
      <c r="F2" s="114"/>
      <c r="G2" s="116"/>
    </row>
    <row r="3" spans="1:10" ht="14.45">
      <c r="A3" s="403">
        <f ca="1">TODAY()</f>
        <v>45832</v>
      </c>
      <c r="B3" s="403"/>
      <c r="C3" s="403"/>
      <c r="D3" s="117"/>
      <c r="E3" s="118"/>
      <c r="F3" s="118"/>
    </row>
    <row r="4" spans="1:10">
      <c r="A4" s="116"/>
      <c r="B4" s="116"/>
      <c r="C4" s="119"/>
      <c r="D4" s="247"/>
      <c r="E4" s="112"/>
    </row>
    <row r="5" spans="1:10">
      <c r="A5" s="247"/>
      <c r="B5" s="247"/>
      <c r="C5" s="120"/>
      <c r="D5" s="247"/>
      <c r="E5" s="112"/>
    </row>
    <row r="6" spans="1:10">
      <c r="A6" s="121" t="s">
        <v>207</v>
      </c>
      <c r="B6" s="122" t="e">
        <f>#REF!</f>
        <v>#REF!</v>
      </c>
      <c r="C6" s="120"/>
      <c r="D6" s="247"/>
      <c r="E6" s="112"/>
    </row>
    <row r="7" spans="1:10" hidden="1">
      <c r="A7" s="247" t="s">
        <v>208</v>
      </c>
      <c r="B7" s="123">
        <v>40793</v>
      </c>
      <c r="C7" s="120" t="s">
        <v>209</v>
      </c>
      <c r="D7" s="247"/>
      <c r="E7" s="112"/>
    </row>
    <row r="8" spans="1:10">
      <c r="A8" s="247" t="s">
        <v>210</v>
      </c>
      <c r="B8" s="124" t="e">
        <f>#REF!</f>
        <v>#REF!</v>
      </c>
      <c r="C8" s="120" t="s">
        <v>211</v>
      </c>
      <c r="D8" s="247"/>
      <c r="E8" s="112"/>
    </row>
    <row r="9" spans="1:10">
      <c r="A9" s="247" t="s">
        <v>212</v>
      </c>
      <c r="B9" s="125">
        <v>31</v>
      </c>
      <c r="C9" s="120" t="s">
        <v>211</v>
      </c>
      <c r="D9" s="247"/>
      <c r="E9" s="112"/>
    </row>
    <row r="10" spans="1:10" hidden="1">
      <c r="A10" s="247" t="s">
        <v>213</v>
      </c>
      <c r="B10" s="248"/>
      <c r="C10" s="120" t="s">
        <v>211</v>
      </c>
      <c r="D10" s="247"/>
      <c r="E10" s="112"/>
    </row>
    <row r="11" spans="1:10">
      <c r="A11" s="247"/>
      <c r="B11" s="247"/>
      <c r="C11" s="120"/>
      <c r="D11" s="247"/>
      <c r="E11" s="112"/>
    </row>
    <row r="12" spans="1:10">
      <c r="A12" s="247"/>
      <c r="B12" s="249"/>
      <c r="C12" s="120"/>
      <c r="D12" s="247"/>
      <c r="E12" s="112"/>
    </row>
    <row r="13" spans="1:10" ht="15.6">
      <c r="A13" s="126" t="s">
        <v>214</v>
      </c>
      <c r="B13" s="249"/>
      <c r="C13" s="120"/>
      <c r="D13" s="247"/>
      <c r="E13" s="247"/>
    </row>
    <row r="14" spans="1:10" ht="15.6">
      <c r="A14" s="250" t="s">
        <v>215</v>
      </c>
      <c r="B14" s="251" t="e">
        <f>#REF!</f>
        <v>#REF!</v>
      </c>
      <c r="C14" s="120" t="s">
        <v>209</v>
      </c>
      <c r="D14" s="247"/>
      <c r="E14" s="247"/>
    </row>
    <row r="15" spans="1:10" ht="15.6">
      <c r="A15" s="250" t="s">
        <v>216</v>
      </c>
      <c r="B15" s="252" t="e">
        <f>#REF!</f>
        <v>#REF!</v>
      </c>
      <c r="C15" s="120" t="s">
        <v>209</v>
      </c>
      <c r="D15" s="247"/>
      <c r="E15" s="247"/>
      <c r="I15" s="127"/>
      <c r="J15" s="127"/>
    </row>
    <row r="16" spans="1:10" ht="15.6">
      <c r="A16" s="250" t="s">
        <v>217</v>
      </c>
      <c r="B16" s="253" t="e">
        <f>B15*B14</f>
        <v>#REF!</v>
      </c>
      <c r="C16" s="120"/>
      <c r="D16" s="247"/>
      <c r="E16" s="247"/>
      <c r="I16" s="113"/>
      <c r="J16" s="127"/>
    </row>
    <row r="17" spans="1:10" ht="15.6">
      <c r="A17" s="254"/>
      <c r="B17" s="253"/>
      <c r="C17" s="128"/>
      <c r="D17" s="247"/>
      <c r="E17" s="247"/>
      <c r="J17" s="127"/>
    </row>
    <row r="18" spans="1:10" ht="15.6">
      <c r="A18" s="247"/>
      <c r="B18" s="129"/>
      <c r="C18" s="120"/>
      <c r="D18" s="247"/>
      <c r="E18" s="247"/>
    </row>
    <row r="19" spans="1:10" ht="15.6">
      <c r="A19" s="130" t="s">
        <v>223</v>
      </c>
      <c r="B19" s="129" t="e">
        <f>+B16</f>
        <v>#REF!</v>
      </c>
      <c r="C19" s="120"/>
      <c r="D19" s="247"/>
      <c r="E19" s="247"/>
      <c r="I19" s="127"/>
    </row>
    <row r="20" spans="1:10" ht="15.6">
      <c r="A20" s="131"/>
      <c r="B20" s="253"/>
      <c r="C20" s="128"/>
      <c r="D20" s="247"/>
      <c r="E20" s="247"/>
      <c r="I20" s="127"/>
    </row>
    <row r="21" spans="1:10" ht="15.6">
      <c r="A21" s="131"/>
      <c r="B21" s="255"/>
      <c r="C21" s="120"/>
      <c r="D21" s="247"/>
      <c r="E21" s="247"/>
    </row>
    <row r="22" spans="1:10" ht="15.6">
      <c r="A22" s="131" t="s">
        <v>224</v>
      </c>
      <c r="B22" s="255" t="e">
        <f>B6+47</f>
        <v>#REF!</v>
      </c>
      <c r="C22" s="120"/>
      <c r="D22" s="247"/>
      <c r="E22" s="247"/>
    </row>
    <row r="23" spans="1:10" ht="15.6">
      <c r="A23" s="247"/>
      <c r="B23" s="253"/>
      <c r="C23" s="120"/>
      <c r="D23" s="247"/>
      <c r="E23" s="247"/>
    </row>
    <row r="24" spans="1:10" ht="15.6">
      <c r="A24" s="247"/>
      <c r="B24" s="253"/>
      <c r="C24" s="120"/>
      <c r="D24" s="247"/>
      <c r="E24" s="247"/>
    </row>
    <row r="25" spans="1:10" ht="15.6">
      <c r="A25" s="247"/>
      <c r="B25" s="253"/>
      <c r="C25" s="120"/>
      <c r="D25" s="247"/>
      <c r="E25" s="247"/>
    </row>
    <row r="26" spans="1:10" ht="15.6">
      <c r="A26" s="130"/>
      <c r="B26" s="256"/>
      <c r="C26" s="120"/>
      <c r="D26" s="257"/>
      <c r="E26" s="247"/>
    </row>
    <row r="27" spans="1:10" ht="15.6">
      <c r="A27" s="247"/>
      <c r="B27" s="132" t="s">
        <v>225</v>
      </c>
      <c r="C27" s="120"/>
      <c r="D27" s="247"/>
      <c r="E27" s="247"/>
    </row>
    <row r="28" spans="1:10" ht="15.6">
      <c r="A28" s="247"/>
      <c r="B28" s="132"/>
      <c r="C28" s="120"/>
      <c r="D28" s="247"/>
      <c r="E28" s="247"/>
    </row>
    <row r="29" spans="1:10" ht="15.6">
      <c r="A29" s="247"/>
      <c r="B29" s="132"/>
      <c r="C29" s="120"/>
      <c r="D29" s="247"/>
      <c r="E29" s="247"/>
    </row>
    <row r="30" spans="1:10" ht="15" customHeight="1">
      <c r="A30" s="258"/>
      <c r="B30" s="247" t="s">
        <v>276</v>
      </c>
      <c r="C30" s="120"/>
      <c r="D30" s="247"/>
      <c r="E30" s="247"/>
    </row>
    <row r="31" spans="1:10" ht="15" customHeight="1">
      <c r="A31" s="258"/>
      <c r="B31" s="247" t="s">
        <v>249</v>
      </c>
      <c r="C31" s="120"/>
      <c r="D31" s="247"/>
      <c r="E31" s="247"/>
    </row>
    <row r="32" spans="1:10" ht="15.6">
      <c r="A32" s="258"/>
      <c r="B32" s="247" t="s">
        <v>277</v>
      </c>
      <c r="C32" s="120"/>
      <c r="D32" s="247"/>
      <c r="E32" s="247"/>
    </row>
    <row r="33" spans="1:5" ht="15.6">
      <c r="A33" s="258"/>
      <c r="B33" s="247" t="s">
        <v>278</v>
      </c>
      <c r="C33" s="120"/>
      <c r="D33" s="247"/>
      <c r="E33" s="247"/>
    </row>
    <row r="34" spans="1:5" ht="15.6">
      <c r="A34" s="258"/>
      <c r="B34" s="247"/>
      <c r="C34" s="120"/>
      <c r="D34" s="247"/>
      <c r="E34" s="247"/>
    </row>
    <row r="35" spans="1:5" ht="15.6">
      <c r="A35" s="247"/>
      <c r="B35" s="247"/>
      <c r="C35" s="120"/>
      <c r="D35" s="247"/>
      <c r="E35" s="247"/>
    </row>
    <row r="36" spans="1:5" ht="15.6">
      <c r="A36" s="247"/>
      <c r="B36" s="133" t="s">
        <v>228</v>
      </c>
      <c r="C36" s="120"/>
      <c r="D36" s="247"/>
      <c r="E36" s="247"/>
    </row>
    <row r="37" spans="1:5">
      <c r="A37" s="247"/>
      <c r="C37" s="120"/>
      <c r="D37" s="247"/>
      <c r="E37" s="247"/>
    </row>
    <row r="38" spans="1:5" ht="15.6">
      <c r="A38" s="247"/>
      <c r="B38" s="247"/>
      <c r="C38" s="120"/>
      <c r="D38" s="247"/>
      <c r="E38" s="247"/>
    </row>
    <row r="39" spans="1:5" ht="15.6">
      <c r="A39" s="247"/>
      <c r="B39" s="247" t="s">
        <v>245</v>
      </c>
      <c r="C39" s="120"/>
      <c r="D39" s="247"/>
      <c r="E39" s="247"/>
    </row>
    <row r="40" spans="1:5" ht="15.6">
      <c r="A40" s="247"/>
      <c r="B40" s="247" t="s">
        <v>246</v>
      </c>
      <c r="C40" s="120"/>
      <c r="D40" s="247"/>
      <c r="E40" s="247"/>
    </row>
    <row r="41" spans="1:5" ht="15.6">
      <c r="A41" s="247"/>
      <c r="B41" s="247" t="s">
        <v>230</v>
      </c>
      <c r="C41" s="120"/>
      <c r="D41" s="247"/>
      <c r="E41" s="247"/>
    </row>
    <row r="42" spans="1:5" ht="15.6">
      <c r="A42" s="247"/>
      <c r="B42" s="247"/>
      <c r="C42" s="120"/>
      <c r="D42" s="247"/>
      <c r="E42" s="247"/>
    </row>
    <row r="43" spans="1:5">
      <c r="C43" s="134"/>
    </row>
    <row r="44" spans="1:5">
      <c r="A44" s="135"/>
      <c r="C44" s="134"/>
    </row>
    <row r="45" spans="1:5">
      <c r="C45" s="134"/>
    </row>
    <row r="46" spans="1:5">
      <c r="C46" s="134"/>
    </row>
    <row r="47" spans="1:5">
      <c r="B47" s="123"/>
      <c r="C47" s="134"/>
    </row>
    <row r="48" spans="1:5">
      <c r="B48" s="136"/>
      <c r="C48" s="134"/>
    </row>
    <row r="49" spans="2:3">
      <c r="B49" s="136"/>
      <c r="C49" s="134"/>
    </row>
    <row r="50" spans="2:3">
      <c r="B50" s="136"/>
      <c r="C50" s="134"/>
    </row>
    <row r="51" spans="2:3">
      <c r="C51" s="134"/>
    </row>
    <row r="52" spans="2:3">
      <c r="C52" s="134"/>
    </row>
    <row r="53" spans="2:3">
      <c r="C53" s="134"/>
    </row>
    <row r="54" spans="2:3">
      <c r="C54" s="134"/>
    </row>
    <row r="55" spans="2:3">
      <c r="C55" s="134"/>
    </row>
    <row r="56" spans="2:3">
      <c r="C56" s="134"/>
    </row>
    <row r="57" spans="2:3">
      <c r="C57" s="134"/>
    </row>
    <row r="58" spans="2:3">
      <c r="C58" s="134"/>
    </row>
    <row r="59" spans="2:3">
      <c r="C59" s="134"/>
    </row>
    <row r="60" spans="2:3">
      <c r="C60" s="134"/>
    </row>
    <row r="61" spans="2:3">
      <c r="C61" s="134"/>
    </row>
    <row r="62" spans="2:3">
      <c r="C62" s="134"/>
    </row>
    <row r="63" spans="2:3">
      <c r="C63" s="134"/>
    </row>
    <row r="64" spans="2:3">
      <c r="C64" s="134"/>
    </row>
    <row r="65" spans="3:3">
      <c r="C65" s="134"/>
    </row>
    <row r="66" spans="3:3">
      <c r="C66" s="134"/>
    </row>
    <row r="67" spans="3:3">
      <c r="C67" s="134"/>
    </row>
    <row r="68" spans="3:3">
      <c r="C68" s="134"/>
    </row>
    <row r="69" spans="3:3">
      <c r="C69" s="134"/>
    </row>
    <row r="70" spans="3:3">
      <c r="C70" s="134"/>
    </row>
    <row r="71" spans="3:3">
      <c r="C71" s="134"/>
    </row>
    <row r="72" spans="3:3">
      <c r="C72" s="134"/>
    </row>
    <row r="73" spans="3:3">
      <c r="C73" s="134"/>
    </row>
    <row r="74" spans="3:3">
      <c r="C74" s="134"/>
    </row>
    <row r="75" spans="3:3">
      <c r="C75" s="134"/>
    </row>
    <row r="76" spans="3:3">
      <c r="C76" s="134"/>
    </row>
    <row r="77" spans="3:3">
      <c r="C77" s="134"/>
    </row>
    <row r="78" spans="3:3">
      <c r="C78" s="134"/>
    </row>
    <row r="79" spans="3:3">
      <c r="C79" s="134"/>
    </row>
    <row r="80" spans="3:3">
      <c r="C80" s="134"/>
    </row>
    <row r="81" spans="3:3">
      <c r="C81" s="134"/>
    </row>
    <row r="82" spans="3:3">
      <c r="C82" s="134"/>
    </row>
    <row r="83" spans="3:3">
      <c r="C83" s="134"/>
    </row>
    <row r="84" spans="3:3">
      <c r="C84" s="134"/>
    </row>
    <row r="85" spans="3:3">
      <c r="C85" s="134"/>
    </row>
    <row r="86" spans="3:3">
      <c r="C86" s="134"/>
    </row>
    <row r="87" spans="3:3">
      <c r="C87" s="134"/>
    </row>
    <row r="88" spans="3:3">
      <c r="C88" s="134"/>
    </row>
    <row r="89" spans="3:3">
      <c r="C89" s="134"/>
    </row>
    <row r="90" spans="3:3">
      <c r="C90" s="134"/>
    </row>
    <row r="91" spans="3:3">
      <c r="C91" s="134"/>
    </row>
    <row r="92" spans="3:3">
      <c r="C92" s="134"/>
    </row>
    <row r="93" spans="3:3">
      <c r="C93" s="134"/>
    </row>
    <row r="94" spans="3:3">
      <c r="C94" s="134"/>
    </row>
    <row r="95" spans="3:3">
      <c r="C95" s="134"/>
    </row>
    <row r="96" spans="3:3">
      <c r="C96" s="134"/>
    </row>
    <row r="97" spans="3:3">
      <c r="C97" s="134"/>
    </row>
    <row r="98" spans="3:3">
      <c r="C98" s="134"/>
    </row>
    <row r="99" spans="3:3">
      <c r="C99" s="134"/>
    </row>
    <row r="100" spans="3:3">
      <c r="C100" s="134"/>
    </row>
    <row r="101" spans="3:3">
      <c r="C101" s="134"/>
    </row>
    <row r="102" spans="3:3">
      <c r="C102" s="134"/>
    </row>
    <row r="103" spans="3:3">
      <c r="C103" s="134"/>
    </row>
    <row r="104" spans="3:3">
      <c r="C104" s="134"/>
    </row>
    <row r="105" spans="3:3">
      <c r="C105" s="134"/>
    </row>
    <row r="106" spans="3:3">
      <c r="C106" s="134"/>
    </row>
    <row r="107" spans="3:3">
      <c r="C107" s="134"/>
    </row>
    <row r="108" spans="3:3">
      <c r="C108" s="134"/>
    </row>
    <row r="109" spans="3:3">
      <c r="C109" s="134"/>
    </row>
    <row r="110" spans="3:3">
      <c r="C110" s="134"/>
    </row>
    <row r="111" spans="3:3">
      <c r="C111" s="134"/>
    </row>
    <row r="112" spans="3:3">
      <c r="C112" s="134"/>
    </row>
    <row r="113" spans="3:3">
      <c r="C113" s="134"/>
    </row>
    <row r="114" spans="3:3">
      <c r="C114" s="134"/>
    </row>
    <row r="115" spans="3:3">
      <c r="C115" s="134"/>
    </row>
    <row r="116" spans="3:3">
      <c r="C116" s="134"/>
    </row>
    <row r="117" spans="3:3">
      <c r="C117" s="134"/>
    </row>
    <row r="118" spans="3:3">
      <c r="C118" s="134"/>
    </row>
    <row r="119" spans="3:3">
      <c r="C119" s="134"/>
    </row>
  </sheetData>
  <mergeCells count="3">
    <mergeCell ref="A1:C1"/>
    <mergeCell ref="A2:C2"/>
    <mergeCell ref="A3:C3"/>
  </mergeCells>
  <printOptions horizontalCentered="1" verticalCentered="1"/>
  <pageMargins left="0.7" right="0.7" top="0.75" bottom="0.75" header="0.3" footer="0.3"/>
  <pageSetup orientation="portrait" r:id="rId1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C00-000000000000}">
  <sheetPr codeName="Sheet188">
    <pageSetUpPr fitToPage="1"/>
  </sheetPr>
  <dimension ref="A1:L49"/>
  <sheetViews>
    <sheetView zoomScaleNormal="100" workbookViewId="0">
      <selection activeCell="P5" sqref="P5:P18"/>
    </sheetView>
  </sheetViews>
  <sheetFormatPr defaultColWidth="9.140625" defaultRowHeight="14.45"/>
  <cols>
    <col min="1" max="1" width="47.85546875" style="111" customWidth="1"/>
    <col min="2" max="2" width="22.42578125" style="111" customWidth="1"/>
    <col min="3" max="6" width="9.140625" style="111" customWidth="1"/>
    <col min="7" max="7" width="10.140625" style="111" customWidth="1"/>
    <col min="8" max="16384" width="9.140625" style="111"/>
  </cols>
  <sheetData>
    <row r="1" spans="1:12" ht="18">
      <c r="A1" s="402" t="s">
        <v>231</v>
      </c>
      <c r="B1" s="402"/>
      <c r="C1" s="402"/>
      <c r="D1" s="402"/>
      <c r="E1" s="114"/>
      <c r="F1" s="114"/>
      <c r="G1" s="116"/>
    </row>
    <row r="2" spans="1:12" ht="18">
      <c r="A2" s="402" t="s">
        <v>275</v>
      </c>
      <c r="B2" s="402"/>
      <c r="C2" s="402"/>
      <c r="D2" s="402"/>
      <c r="E2" s="114"/>
      <c r="F2" s="114"/>
      <c r="G2" s="116"/>
    </row>
    <row r="3" spans="1:12">
      <c r="A3" s="403">
        <f ca="1">TODAY()</f>
        <v>45832</v>
      </c>
      <c r="B3" s="404"/>
      <c r="C3" s="404"/>
      <c r="D3" s="404"/>
      <c r="E3" s="118"/>
      <c r="F3" s="118"/>
    </row>
    <row r="4" spans="1:12">
      <c r="A4" s="137"/>
      <c r="B4" s="138"/>
      <c r="C4" s="138"/>
      <c r="D4" s="138"/>
      <c r="E4" s="138"/>
      <c r="F4" s="138"/>
    </row>
    <row r="5" spans="1:12">
      <c r="A5" s="139"/>
      <c r="B5" s="139"/>
      <c r="C5" s="139"/>
      <c r="D5" s="139"/>
      <c r="E5" s="140"/>
      <c r="F5" s="140"/>
    </row>
    <row r="6" spans="1:12">
      <c r="A6" s="140"/>
      <c r="B6" s="140"/>
      <c r="C6" s="140"/>
      <c r="D6" s="140"/>
      <c r="E6" s="140"/>
      <c r="F6" s="140"/>
    </row>
    <row r="7" spans="1:12" ht="15.6">
      <c r="A7" s="121" t="s">
        <v>232</v>
      </c>
      <c r="B7" s="122" t="e">
        <f>#REF!</f>
        <v>#REF!</v>
      </c>
      <c r="C7" s="247"/>
      <c r="D7" s="140"/>
      <c r="E7" s="140"/>
      <c r="F7" s="140"/>
    </row>
    <row r="8" spans="1:12" ht="15.6" hidden="1">
      <c r="A8" s="247" t="s">
        <v>208</v>
      </c>
      <c r="B8" s="123" t="e">
        <f>#REF!</f>
        <v>#REF!</v>
      </c>
      <c r="C8" s="247"/>
      <c r="D8" s="140"/>
      <c r="E8" s="140"/>
      <c r="F8" s="140"/>
    </row>
    <row r="9" spans="1:12" ht="15.6">
      <c r="A9" s="247" t="s">
        <v>210</v>
      </c>
      <c r="B9" s="124" t="e">
        <f>#REF!</f>
        <v>#REF!</v>
      </c>
      <c r="C9" s="247"/>
      <c r="D9" s="140"/>
      <c r="E9" s="140"/>
      <c r="F9" s="140"/>
    </row>
    <row r="10" spans="1:12" ht="15.6">
      <c r="A10" s="247" t="s">
        <v>212</v>
      </c>
      <c r="B10" s="125">
        <v>31</v>
      </c>
      <c r="C10" s="247"/>
      <c r="D10" s="140"/>
      <c r="E10" s="140"/>
      <c r="F10" s="140"/>
    </row>
    <row r="11" spans="1:12" ht="15.6" hidden="1">
      <c r="A11" s="247" t="s">
        <v>213</v>
      </c>
      <c r="B11" s="248"/>
      <c r="C11" s="247" t="s">
        <v>211</v>
      </c>
      <c r="D11" s="140"/>
      <c r="E11" s="140"/>
      <c r="F11" s="140"/>
    </row>
    <row r="12" spans="1:12" ht="15.6">
      <c r="A12" s="247"/>
      <c r="B12" s="247"/>
      <c r="C12" s="247"/>
      <c r="D12" s="140"/>
      <c r="E12" s="140"/>
      <c r="F12" s="140"/>
    </row>
    <row r="13" spans="1:12" ht="15.6">
      <c r="A13" s="135" t="s">
        <v>233</v>
      </c>
      <c r="B13" s="253"/>
      <c r="C13" s="247"/>
      <c r="D13" s="140"/>
      <c r="E13" s="140"/>
      <c r="F13" s="140"/>
      <c r="L13" s="127"/>
    </row>
    <row r="14" spans="1:12" ht="15.6">
      <c r="A14" s="250" t="s">
        <v>234</v>
      </c>
      <c r="B14" s="259" t="e">
        <f>#REF!</f>
        <v>#REF!</v>
      </c>
      <c r="C14" s="247"/>
      <c r="D14" s="140"/>
      <c r="G14" s="113"/>
      <c r="L14" s="127"/>
    </row>
    <row r="15" spans="1:12" ht="15.6">
      <c r="A15" s="250" t="s">
        <v>235</v>
      </c>
      <c r="B15" s="259" t="e">
        <f>#REF!</f>
        <v>#REF!</v>
      </c>
      <c r="C15" s="247"/>
      <c r="D15" s="140"/>
      <c r="E15" s="140"/>
      <c r="F15" s="140"/>
      <c r="L15" s="127"/>
    </row>
    <row r="16" spans="1:12" ht="15.6">
      <c r="A16" s="250" t="s">
        <v>222</v>
      </c>
      <c r="B16" s="253" t="e">
        <f>B14*B15</f>
        <v>#REF!</v>
      </c>
      <c r="C16" s="247"/>
      <c r="D16" s="140"/>
      <c r="E16" s="140"/>
      <c r="F16" s="140"/>
      <c r="G16" s="113"/>
      <c r="L16" s="127"/>
    </row>
    <row r="17" spans="1:12" ht="15.6">
      <c r="A17" s="250" t="s">
        <v>236</v>
      </c>
      <c r="B17" s="260" t="e">
        <f>#REF!</f>
        <v>#REF!</v>
      </c>
      <c r="C17" s="247"/>
      <c r="D17" s="140"/>
      <c r="E17" s="140"/>
      <c r="F17" s="140"/>
      <c r="L17" s="127"/>
    </row>
    <row r="18" spans="1:12" ht="15.6">
      <c r="A18" s="250" t="s">
        <v>237</v>
      </c>
      <c r="B18" s="261" t="e">
        <f>B17*B14</f>
        <v>#REF!</v>
      </c>
      <c r="C18" s="247"/>
      <c r="D18" s="140"/>
      <c r="E18" s="140"/>
      <c r="F18" s="140"/>
      <c r="L18" s="127"/>
    </row>
    <row r="19" spans="1:12" ht="15.6">
      <c r="A19" s="130"/>
      <c r="B19" s="262"/>
      <c r="C19" s="247"/>
      <c r="D19" s="140"/>
      <c r="E19" s="140"/>
      <c r="F19" s="140"/>
    </row>
    <row r="20" spans="1:12" ht="15.6">
      <c r="A20" s="247"/>
      <c r="B20" s="253"/>
      <c r="C20" s="247"/>
      <c r="D20" s="140"/>
      <c r="E20" s="140"/>
      <c r="F20" s="140"/>
    </row>
    <row r="21" spans="1:12" ht="15.6">
      <c r="A21" s="130" t="s">
        <v>223</v>
      </c>
      <c r="B21" s="129" t="e">
        <f>+B16-B18</f>
        <v>#REF!</v>
      </c>
      <c r="C21" s="247"/>
      <c r="D21" s="140"/>
      <c r="E21" s="140"/>
      <c r="F21" s="140"/>
      <c r="K21" s="127"/>
    </row>
    <row r="22" spans="1:12" ht="15.6">
      <c r="A22" s="131"/>
      <c r="B22" s="263"/>
      <c r="C22" s="253"/>
      <c r="D22" s="141"/>
      <c r="E22" s="140"/>
      <c r="F22" s="140"/>
      <c r="K22" s="127"/>
    </row>
    <row r="23" spans="1:12" ht="15.6">
      <c r="A23" s="131"/>
      <c r="B23" s="253"/>
      <c r="C23" s="247"/>
      <c r="D23" s="140"/>
      <c r="E23" s="140"/>
      <c r="F23" s="140"/>
    </row>
    <row r="24" spans="1:12" ht="15.6">
      <c r="A24" s="131" t="s">
        <v>224</v>
      </c>
      <c r="B24" s="255" t="e">
        <f>B7+47</f>
        <v>#REF!</v>
      </c>
      <c r="C24" s="247"/>
      <c r="D24" s="140"/>
      <c r="E24" s="140"/>
      <c r="F24" s="140"/>
    </row>
    <row r="25" spans="1:12" ht="15.6">
      <c r="A25" s="131"/>
      <c r="B25" s="255"/>
      <c r="C25" s="247"/>
      <c r="D25" s="140"/>
      <c r="E25" s="140"/>
      <c r="F25" s="140"/>
    </row>
    <row r="26" spans="1:12" ht="15.6">
      <c r="A26" s="131"/>
      <c r="C26" s="247"/>
      <c r="D26" s="140"/>
      <c r="E26" s="140"/>
      <c r="F26" s="140"/>
    </row>
    <row r="27" spans="1:12" ht="15.6">
      <c r="A27" s="247"/>
      <c r="B27" s="132" t="s">
        <v>225</v>
      </c>
      <c r="C27" s="247"/>
      <c r="D27" s="140"/>
      <c r="E27" s="140"/>
      <c r="F27" s="140"/>
    </row>
    <row r="28" spans="1:12" ht="15.6">
      <c r="A28" s="130"/>
      <c r="B28" s="132"/>
      <c r="C28" s="247"/>
      <c r="D28" s="140"/>
      <c r="E28" s="142"/>
      <c r="F28" s="142"/>
    </row>
    <row r="29" spans="1:12" ht="15.6">
      <c r="A29" s="247"/>
      <c r="B29" s="132"/>
      <c r="C29" s="247"/>
      <c r="D29" s="140"/>
      <c r="E29" s="140"/>
      <c r="F29" s="140"/>
    </row>
    <row r="30" spans="1:12" ht="15.6">
      <c r="A30" s="247"/>
      <c r="B30" s="247" t="s">
        <v>276</v>
      </c>
      <c r="C30" s="247"/>
      <c r="D30" s="140"/>
      <c r="E30" s="140"/>
      <c r="F30" s="140"/>
    </row>
    <row r="31" spans="1:12" ht="15.6">
      <c r="A31" s="247"/>
      <c r="B31" s="247" t="s">
        <v>249</v>
      </c>
      <c r="C31" s="247"/>
      <c r="D31" s="140"/>
      <c r="E31" s="140"/>
      <c r="F31" s="140"/>
    </row>
    <row r="32" spans="1:12" ht="15.6">
      <c r="A32" s="247"/>
      <c r="B32" s="247" t="s">
        <v>277</v>
      </c>
      <c r="C32" s="120"/>
      <c r="D32" s="140"/>
      <c r="E32" s="140"/>
      <c r="F32" s="140"/>
    </row>
    <row r="33" spans="1:6" ht="15.6">
      <c r="A33" s="247"/>
      <c r="B33" s="247" t="s">
        <v>278</v>
      </c>
      <c r="C33" s="120"/>
      <c r="D33" s="140"/>
      <c r="E33" s="140"/>
      <c r="F33" s="140"/>
    </row>
    <row r="34" spans="1:6" ht="15.6">
      <c r="A34" s="247"/>
      <c r="B34" s="247"/>
      <c r="C34" s="120"/>
      <c r="D34" s="140"/>
      <c r="E34" s="140"/>
      <c r="F34" s="140"/>
    </row>
    <row r="35" spans="1:6" ht="15.6">
      <c r="A35" s="247"/>
      <c r="B35" s="247"/>
      <c r="C35" s="120"/>
      <c r="D35" s="120"/>
      <c r="E35" s="140"/>
      <c r="F35" s="140"/>
    </row>
    <row r="36" spans="1:6" ht="15.6">
      <c r="A36" s="247"/>
      <c r="B36" s="133" t="s">
        <v>228</v>
      </c>
      <c r="C36" s="120"/>
      <c r="D36" s="120"/>
      <c r="E36" s="140"/>
      <c r="F36" s="140"/>
    </row>
    <row r="37" spans="1:6" ht="15.95">
      <c r="A37" s="247"/>
      <c r="B37" s="112"/>
      <c r="C37" s="120"/>
      <c r="D37" s="120"/>
      <c r="E37" s="140"/>
      <c r="F37" s="140"/>
    </row>
    <row r="38" spans="1:6" ht="15.6">
      <c r="A38" s="247"/>
      <c r="B38" s="247"/>
      <c r="C38" s="120"/>
      <c r="D38" s="120"/>
      <c r="E38" s="140"/>
      <c r="F38" s="140"/>
    </row>
    <row r="39" spans="1:6" ht="15.6">
      <c r="A39" s="247"/>
      <c r="B39" s="247" t="s">
        <v>245</v>
      </c>
      <c r="C39" s="120"/>
      <c r="D39" s="120"/>
      <c r="E39" s="140"/>
      <c r="F39" s="140"/>
    </row>
    <row r="40" spans="1:6" ht="15.6">
      <c r="A40" s="247"/>
      <c r="B40" s="247" t="s">
        <v>246</v>
      </c>
      <c r="C40" s="120"/>
      <c r="D40" s="120"/>
      <c r="E40" s="140"/>
      <c r="F40" s="140"/>
    </row>
    <row r="41" spans="1:6" ht="15.6">
      <c r="A41" s="247"/>
      <c r="B41" s="247" t="s">
        <v>230</v>
      </c>
      <c r="C41" s="120"/>
      <c r="D41" s="120"/>
      <c r="E41" s="140"/>
      <c r="F41" s="140"/>
    </row>
    <row r="42" spans="1:6" ht="15.6">
      <c r="A42" s="247"/>
      <c r="C42" s="120"/>
      <c r="D42" s="120"/>
      <c r="E42" s="140"/>
      <c r="F42" s="140"/>
    </row>
    <row r="43" spans="1:6">
      <c r="A43" s="143"/>
    </row>
    <row r="46" spans="1:6">
      <c r="B46" s="144"/>
    </row>
    <row r="47" spans="1:6">
      <c r="B47" s="145"/>
    </row>
    <row r="48" spans="1:6">
      <c r="B48" s="145"/>
    </row>
    <row r="49" spans="2:2">
      <c r="B49" s="145"/>
    </row>
  </sheetData>
  <mergeCells count="3">
    <mergeCell ref="A1:D1"/>
    <mergeCell ref="A2:D2"/>
    <mergeCell ref="A3:D3"/>
  </mergeCells>
  <printOptions horizontalCentered="1" verticalCentered="1"/>
  <pageMargins left="0.7" right="0.7" top="0.75" bottom="0.75" header="0.3" footer="0.3"/>
  <pageSetup orientation="portrait" r:id="rId1"/>
  <rowBreaks count="1" manualBreakCount="1">
    <brk id="41" max="16383" man="1"/>
  </rowBreaks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D00-000000000000}">
  <sheetPr codeName="Sheet189">
    <pageSetUpPr fitToPage="1"/>
  </sheetPr>
  <dimension ref="A1:J118"/>
  <sheetViews>
    <sheetView zoomScaleNormal="100" workbookViewId="0">
      <selection activeCell="P5" sqref="P5:P18"/>
    </sheetView>
  </sheetViews>
  <sheetFormatPr defaultColWidth="9.140625" defaultRowHeight="15.95"/>
  <cols>
    <col min="1" max="1" width="43" style="112" customWidth="1"/>
    <col min="2" max="2" width="27.85546875" style="112" customWidth="1"/>
    <col min="3" max="3" width="9.140625" style="112" customWidth="1"/>
    <col min="4" max="4" width="9.85546875" style="112" customWidth="1"/>
    <col min="5" max="16384" width="9.140625" style="111"/>
  </cols>
  <sheetData>
    <row r="1" spans="1:10" ht="18">
      <c r="A1" s="402" t="s">
        <v>205</v>
      </c>
      <c r="B1" s="402"/>
      <c r="C1" s="402"/>
      <c r="D1" s="114"/>
      <c r="E1" s="115"/>
      <c r="F1" s="115"/>
    </row>
    <row r="2" spans="1:10" ht="18">
      <c r="A2" s="402" t="s">
        <v>275</v>
      </c>
      <c r="B2" s="402"/>
      <c r="C2" s="402"/>
      <c r="D2" s="114"/>
      <c r="E2" s="114"/>
      <c r="F2" s="114"/>
      <c r="G2" s="116"/>
    </row>
    <row r="3" spans="1:10" ht="14.45">
      <c r="A3" s="403">
        <f ca="1">TODAY()</f>
        <v>45832</v>
      </c>
      <c r="B3" s="403"/>
      <c r="C3" s="403"/>
      <c r="D3" s="117"/>
      <c r="E3" s="118"/>
      <c r="F3" s="118"/>
    </row>
    <row r="4" spans="1:10">
      <c r="A4" s="116"/>
      <c r="B4" s="116"/>
      <c r="C4" s="119"/>
      <c r="D4" s="247"/>
      <c r="E4" s="112"/>
    </row>
    <row r="5" spans="1:10">
      <c r="A5" s="247"/>
      <c r="B5" s="247"/>
      <c r="C5" s="120"/>
      <c r="D5" s="247"/>
      <c r="E5" s="112"/>
    </row>
    <row r="6" spans="1:10">
      <c r="A6" s="121" t="s">
        <v>207</v>
      </c>
      <c r="B6" s="122" t="e">
        <f>#REF!</f>
        <v>#REF!</v>
      </c>
      <c r="C6" s="120"/>
      <c r="D6" s="247"/>
      <c r="E6" s="112"/>
    </row>
    <row r="7" spans="1:10" hidden="1">
      <c r="A7" s="247" t="s">
        <v>208</v>
      </c>
      <c r="B7" s="123">
        <v>40793</v>
      </c>
      <c r="C7" s="120" t="s">
        <v>209</v>
      </c>
      <c r="D7" s="247"/>
      <c r="E7" s="112"/>
    </row>
    <row r="8" spans="1:10">
      <c r="A8" s="247" t="s">
        <v>210</v>
      </c>
      <c r="B8" s="124" t="e">
        <f>#REF!</f>
        <v>#REF!</v>
      </c>
      <c r="C8" s="120" t="s">
        <v>211</v>
      </c>
      <c r="D8" s="247"/>
      <c r="E8" s="112"/>
    </row>
    <row r="9" spans="1:10">
      <c r="A9" s="247" t="s">
        <v>212</v>
      </c>
      <c r="B9" s="125">
        <v>30</v>
      </c>
      <c r="C9" s="120" t="s">
        <v>211</v>
      </c>
      <c r="D9" s="247"/>
      <c r="E9" s="112"/>
    </row>
    <row r="10" spans="1:10" hidden="1">
      <c r="A10" s="247" t="s">
        <v>213</v>
      </c>
      <c r="B10" s="248"/>
      <c r="C10" s="120" t="s">
        <v>211</v>
      </c>
      <c r="D10" s="247"/>
      <c r="E10" s="112"/>
    </row>
    <row r="11" spans="1:10">
      <c r="A11" s="247"/>
      <c r="B11" s="247"/>
      <c r="C11" s="120"/>
      <c r="D11" s="247"/>
      <c r="E11" s="112"/>
    </row>
    <row r="12" spans="1:10">
      <c r="A12" s="247"/>
      <c r="B12" s="249"/>
      <c r="C12" s="120"/>
      <c r="D12" s="247"/>
      <c r="E12" s="112"/>
    </row>
    <row r="13" spans="1:10" ht="15.6">
      <c r="A13" s="126" t="s">
        <v>214</v>
      </c>
      <c r="B13" s="249"/>
      <c r="C13" s="120"/>
      <c r="D13" s="247"/>
      <c r="E13" s="247"/>
    </row>
    <row r="14" spans="1:10" ht="15.6">
      <c r="A14" s="250" t="s">
        <v>215</v>
      </c>
      <c r="B14" s="251" t="e">
        <f>#REF!</f>
        <v>#REF!</v>
      </c>
      <c r="C14" s="120" t="s">
        <v>209</v>
      </c>
      <c r="D14" s="247"/>
      <c r="E14" s="247"/>
    </row>
    <row r="15" spans="1:10" ht="15.6">
      <c r="A15" s="250" t="s">
        <v>216</v>
      </c>
      <c r="B15" s="252" t="e">
        <f>#REF!</f>
        <v>#REF!</v>
      </c>
      <c r="C15" s="120" t="s">
        <v>209</v>
      </c>
      <c r="D15" s="247"/>
      <c r="E15" s="247"/>
      <c r="I15" s="127"/>
      <c r="J15" s="127"/>
    </row>
    <row r="16" spans="1:10" ht="15.6">
      <c r="A16" s="250" t="s">
        <v>217</v>
      </c>
      <c r="B16" s="253" t="e">
        <f>B15*B14</f>
        <v>#REF!</v>
      </c>
      <c r="C16" s="120"/>
      <c r="D16" s="247"/>
      <c r="E16" s="247"/>
      <c r="I16" s="113"/>
      <c r="J16" s="127"/>
    </row>
    <row r="17" spans="1:10" ht="15.6">
      <c r="A17" s="254"/>
      <c r="B17" s="253"/>
      <c r="C17" s="128"/>
      <c r="D17" s="247"/>
      <c r="E17" s="247"/>
      <c r="J17" s="127"/>
    </row>
    <row r="18" spans="1:10" ht="15.6">
      <c r="A18" s="247"/>
      <c r="B18" s="129"/>
      <c r="C18" s="120"/>
      <c r="D18" s="247"/>
      <c r="E18" s="247"/>
    </row>
    <row r="19" spans="1:10" ht="15.6">
      <c r="A19" s="130" t="s">
        <v>223</v>
      </c>
      <c r="B19" s="129" t="e">
        <f>+B16</f>
        <v>#REF!</v>
      </c>
      <c r="C19" s="120"/>
      <c r="D19" s="247"/>
      <c r="E19" s="247"/>
      <c r="I19" s="127"/>
    </row>
    <row r="20" spans="1:10" ht="15.6">
      <c r="A20" s="131"/>
      <c r="B20" s="253"/>
      <c r="C20" s="128"/>
      <c r="D20" s="247"/>
      <c r="E20" s="247"/>
      <c r="I20" s="127"/>
    </row>
    <row r="21" spans="1:10" ht="15.6">
      <c r="A21" s="131"/>
      <c r="B21" s="255"/>
      <c r="C21" s="120"/>
      <c r="D21" s="247"/>
      <c r="E21" s="247"/>
    </row>
    <row r="22" spans="1:10" ht="15.6">
      <c r="A22" s="131" t="s">
        <v>224</v>
      </c>
      <c r="B22" s="255" t="e">
        <f>B6+47</f>
        <v>#REF!</v>
      </c>
      <c r="C22" s="120"/>
      <c r="D22" s="247"/>
      <c r="E22" s="247"/>
    </row>
    <row r="23" spans="1:10" ht="15.6">
      <c r="A23" s="247"/>
      <c r="B23" s="253"/>
      <c r="C23" s="120"/>
      <c r="D23" s="247"/>
      <c r="E23" s="247"/>
    </row>
    <row r="24" spans="1:10" ht="15.6">
      <c r="A24" s="247"/>
      <c r="B24" s="253"/>
      <c r="C24" s="120"/>
      <c r="D24" s="247"/>
      <c r="E24" s="247"/>
    </row>
    <row r="25" spans="1:10" ht="15.6">
      <c r="A25" s="247"/>
      <c r="B25" s="253"/>
      <c r="C25" s="120"/>
      <c r="D25" s="247"/>
      <c r="E25" s="247"/>
    </row>
    <row r="26" spans="1:10" ht="15.6">
      <c r="A26" s="130"/>
      <c r="B26" s="256"/>
      <c r="C26" s="120"/>
      <c r="D26" s="257"/>
      <c r="E26" s="247"/>
    </row>
    <row r="27" spans="1:10" ht="15.6">
      <c r="A27" s="247"/>
      <c r="B27" s="132" t="s">
        <v>225</v>
      </c>
      <c r="C27" s="120"/>
      <c r="D27" s="247"/>
      <c r="E27" s="247"/>
    </row>
    <row r="28" spans="1:10" ht="15.6">
      <c r="A28" s="247"/>
      <c r="B28" s="132"/>
      <c r="C28" s="120"/>
      <c r="D28" s="247"/>
      <c r="E28" s="247"/>
    </row>
    <row r="29" spans="1:10" ht="15.6">
      <c r="A29" s="247"/>
      <c r="B29" s="132"/>
      <c r="C29" s="120"/>
      <c r="D29" s="247"/>
      <c r="E29" s="247"/>
    </row>
    <row r="30" spans="1:10" ht="15" customHeight="1">
      <c r="A30" s="258"/>
      <c r="B30" s="247" t="s">
        <v>276</v>
      </c>
      <c r="C30" s="120"/>
      <c r="D30" s="247"/>
      <c r="E30" s="247"/>
    </row>
    <row r="31" spans="1:10" ht="15" customHeight="1">
      <c r="A31" s="258"/>
      <c r="B31" s="247" t="s">
        <v>249</v>
      </c>
      <c r="C31" s="120"/>
      <c r="D31" s="247"/>
      <c r="E31" s="247"/>
    </row>
    <row r="32" spans="1:10" ht="15.6">
      <c r="A32" s="258"/>
      <c r="B32" s="247" t="s">
        <v>277</v>
      </c>
      <c r="C32" s="120"/>
      <c r="D32" s="247"/>
      <c r="E32" s="247"/>
    </row>
    <row r="33" spans="1:5" ht="15.6">
      <c r="A33" s="258"/>
      <c r="B33" s="247" t="s">
        <v>278</v>
      </c>
      <c r="C33" s="120"/>
      <c r="D33" s="247"/>
      <c r="E33" s="247"/>
    </row>
    <row r="34" spans="1:5" ht="15.6">
      <c r="A34" s="258"/>
      <c r="B34" s="247"/>
      <c r="C34" s="120"/>
      <c r="D34" s="247"/>
      <c r="E34" s="247"/>
    </row>
    <row r="35" spans="1:5" ht="15.6">
      <c r="A35" s="247"/>
      <c r="B35" s="247"/>
      <c r="C35" s="120"/>
      <c r="D35" s="247"/>
      <c r="E35" s="247"/>
    </row>
    <row r="36" spans="1:5" ht="15.6">
      <c r="A36" s="247"/>
      <c r="B36" s="133" t="s">
        <v>228</v>
      </c>
      <c r="C36" s="120"/>
      <c r="D36" s="247"/>
      <c r="E36" s="247"/>
    </row>
    <row r="37" spans="1:5">
      <c r="A37" s="247"/>
      <c r="C37" s="120"/>
      <c r="D37" s="247"/>
      <c r="E37" s="247"/>
    </row>
    <row r="38" spans="1:5" ht="15.6">
      <c r="A38" s="247"/>
      <c r="B38" s="247"/>
      <c r="C38" s="120"/>
      <c r="D38" s="247"/>
      <c r="E38" s="247"/>
    </row>
    <row r="39" spans="1:5" ht="15.6">
      <c r="A39" s="247"/>
      <c r="B39" s="247" t="s">
        <v>245</v>
      </c>
      <c r="C39" s="120"/>
      <c r="D39" s="247"/>
      <c r="E39" s="247"/>
    </row>
    <row r="40" spans="1:5" ht="15.6">
      <c r="A40" s="247"/>
      <c r="B40" s="247" t="s">
        <v>246</v>
      </c>
      <c r="C40" s="120"/>
      <c r="D40" s="247"/>
      <c r="E40" s="247"/>
    </row>
    <row r="41" spans="1:5" ht="15.6">
      <c r="A41" s="247"/>
      <c r="B41" s="247" t="s">
        <v>230</v>
      </c>
      <c r="C41" s="120"/>
      <c r="D41" s="247"/>
      <c r="E41" s="247"/>
    </row>
    <row r="42" spans="1:5">
      <c r="C42" s="134"/>
    </row>
    <row r="43" spans="1:5">
      <c r="A43" s="135"/>
      <c r="C43" s="134"/>
    </row>
    <row r="44" spans="1:5">
      <c r="C44" s="134"/>
    </row>
    <row r="45" spans="1:5">
      <c r="C45" s="134"/>
    </row>
    <row r="46" spans="1:5">
      <c r="B46" s="123"/>
      <c r="C46" s="134"/>
    </row>
    <row r="47" spans="1:5">
      <c r="B47" s="136"/>
      <c r="C47" s="134"/>
    </row>
    <row r="48" spans="1:5">
      <c r="B48" s="136"/>
      <c r="C48" s="134"/>
    </row>
    <row r="49" spans="2:3">
      <c r="B49" s="136"/>
      <c r="C49" s="134"/>
    </row>
    <row r="50" spans="2:3">
      <c r="C50" s="134"/>
    </row>
    <row r="51" spans="2:3">
      <c r="C51" s="134"/>
    </row>
    <row r="52" spans="2:3">
      <c r="C52" s="134"/>
    </row>
    <row r="53" spans="2:3">
      <c r="C53" s="134"/>
    </row>
    <row r="54" spans="2:3">
      <c r="C54" s="134"/>
    </row>
    <row r="55" spans="2:3">
      <c r="C55" s="134"/>
    </row>
    <row r="56" spans="2:3">
      <c r="C56" s="134"/>
    </row>
    <row r="57" spans="2:3">
      <c r="C57" s="134"/>
    </row>
    <row r="58" spans="2:3">
      <c r="C58" s="134"/>
    </row>
    <row r="59" spans="2:3">
      <c r="C59" s="134"/>
    </row>
    <row r="60" spans="2:3">
      <c r="C60" s="134"/>
    </row>
    <row r="61" spans="2:3">
      <c r="C61" s="134"/>
    </row>
    <row r="62" spans="2:3">
      <c r="C62" s="134"/>
    </row>
    <row r="63" spans="2:3">
      <c r="C63" s="134"/>
    </row>
    <row r="64" spans="2:3">
      <c r="C64" s="134"/>
    </row>
    <row r="65" spans="3:3">
      <c r="C65" s="134"/>
    </row>
    <row r="66" spans="3:3">
      <c r="C66" s="134"/>
    </row>
    <row r="67" spans="3:3">
      <c r="C67" s="134"/>
    </row>
    <row r="68" spans="3:3">
      <c r="C68" s="134"/>
    </row>
    <row r="69" spans="3:3">
      <c r="C69" s="134"/>
    </row>
    <row r="70" spans="3:3">
      <c r="C70" s="134"/>
    </row>
    <row r="71" spans="3:3">
      <c r="C71" s="134"/>
    </row>
    <row r="72" spans="3:3">
      <c r="C72" s="134"/>
    </row>
    <row r="73" spans="3:3">
      <c r="C73" s="134"/>
    </row>
    <row r="74" spans="3:3">
      <c r="C74" s="134"/>
    </row>
    <row r="75" spans="3:3">
      <c r="C75" s="134"/>
    </row>
    <row r="76" spans="3:3">
      <c r="C76" s="134"/>
    </row>
    <row r="77" spans="3:3">
      <c r="C77" s="134"/>
    </row>
    <row r="78" spans="3:3">
      <c r="C78" s="134"/>
    </row>
    <row r="79" spans="3:3">
      <c r="C79" s="134"/>
    </row>
    <row r="80" spans="3:3">
      <c r="C80" s="134"/>
    </row>
    <row r="81" spans="3:3">
      <c r="C81" s="134"/>
    </row>
    <row r="82" spans="3:3">
      <c r="C82" s="134"/>
    </row>
    <row r="83" spans="3:3">
      <c r="C83" s="134"/>
    </row>
    <row r="84" spans="3:3">
      <c r="C84" s="134"/>
    </row>
    <row r="85" spans="3:3">
      <c r="C85" s="134"/>
    </row>
    <row r="86" spans="3:3">
      <c r="C86" s="134"/>
    </row>
    <row r="87" spans="3:3">
      <c r="C87" s="134"/>
    </row>
    <row r="88" spans="3:3">
      <c r="C88" s="134"/>
    </row>
    <row r="89" spans="3:3">
      <c r="C89" s="134"/>
    </row>
    <row r="90" spans="3:3">
      <c r="C90" s="134"/>
    </row>
    <row r="91" spans="3:3">
      <c r="C91" s="134"/>
    </row>
    <row r="92" spans="3:3">
      <c r="C92" s="134"/>
    </row>
    <row r="93" spans="3:3">
      <c r="C93" s="134"/>
    </row>
    <row r="94" spans="3:3">
      <c r="C94" s="134"/>
    </row>
    <row r="95" spans="3:3">
      <c r="C95" s="134"/>
    </row>
    <row r="96" spans="3:3">
      <c r="C96" s="134"/>
    </row>
    <row r="97" spans="3:3">
      <c r="C97" s="134"/>
    </row>
    <row r="98" spans="3:3">
      <c r="C98" s="134"/>
    </row>
    <row r="99" spans="3:3">
      <c r="C99" s="134"/>
    </row>
    <row r="100" spans="3:3">
      <c r="C100" s="134"/>
    </row>
    <row r="101" spans="3:3">
      <c r="C101" s="134"/>
    </row>
    <row r="102" spans="3:3">
      <c r="C102" s="134"/>
    </row>
    <row r="103" spans="3:3">
      <c r="C103" s="134"/>
    </row>
    <row r="104" spans="3:3">
      <c r="C104" s="134"/>
    </row>
    <row r="105" spans="3:3">
      <c r="C105" s="134"/>
    </row>
    <row r="106" spans="3:3">
      <c r="C106" s="134"/>
    </row>
    <row r="107" spans="3:3">
      <c r="C107" s="134"/>
    </row>
    <row r="108" spans="3:3">
      <c r="C108" s="134"/>
    </row>
    <row r="109" spans="3:3">
      <c r="C109" s="134"/>
    </row>
    <row r="110" spans="3:3">
      <c r="C110" s="134"/>
    </row>
    <row r="111" spans="3:3">
      <c r="C111" s="134"/>
    </row>
    <row r="112" spans="3:3">
      <c r="C112" s="134"/>
    </row>
    <row r="113" spans="3:3">
      <c r="C113" s="134"/>
    </row>
    <row r="114" spans="3:3">
      <c r="C114" s="134"/>
    </row>
    <row r="115" spans="3:3">
      <c r="C115" s="134"/>
    </row>
    <row r="116" spans="3:3">
      <c r="C116" s="134"/>
    </row>
    <row r="117" spans="3:3">
      <c r="C117" s="134"/>
    </row>
    <row r="118" spans="3:3">
      <c r="C118" s="134"/>
    </row>
  </sheetData>
  <mergeCells count="3">
    <mergeCell ref="A1:C1"/>
    <mergeCell ref="A2:C2"/>
    <mergeCell ref="A3:C3"/>
  </mergeCells>
  <printOptions horizontalCentered="1" verticalCentered="1"/>
  <pageMargins left="0.7" right="0.7" top="0.75" bottom="0.75" header="0.3" footer="0.3"/>
  <pageSetup orientation="portrait" r:id="rId1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E00-000000000000}">
  <sheetPr codeName="Sheet190">
    <pageSetUpPr fitToPage="1"/>
  </sheetPr>
  <dimension ref="A1:L48"/>
  <sheetViews>
    <sheetView topLeftCell="A22" zoomScaleNormal="100" workbookViewId="0">
      <selection activeCell="P5" sqref="P5:P18"/>
    </sheetView>
  </sheetViews>
  <sheetFormatPr defaultColWidth="9.140625" defaultRowHeight="14.45"/>
  <cols>
    <col min="1" max="1" width="47.85546875" style="111" customWidth="1"/>
    <col min="2" max="2" width="22.42578125" style="111" customWidth="1"/>
    <col min="3" max="6" width="9.140625" style="111" customWidth="1"/>
    <col min="7" max="7" width="10.140625" style="111" customWidth="1"/>
    <col min="8" max="16384" width="9.140625" style="111"/>
  </cols>
  <sheetData>
    <row r="1" spans="1:12" ht="18">
      <c r="A1" s="402" t="s">
        <v>231</v>
      </c>
      <c r="B1" s="402"/>
      <c r="C1" s="402"/>
      <c r="D1" s="402"/>
      <c r="E1" s="114"/>
      <c r="F1" s="114"/>
      <c r="G1" s="116"/>
    </row>
    <row r="2" spans="1:12" ht="18">
      <c r="A2" s="402" t="s">
        <v>275</v>
      </c>
      <c r="B2" s="402"/>
      <c r="C2" s="402"/>
      <c r="D2" s="402"/>
      <c r="E2" s="114"/>
      <c r="F2" s="114"/>
      <c r="G2" s="116"/>
    </row>
    <row r="3" spans="1:12">
      <c r="A3" s="403">
        <f ca="1">TODAY()</f>
        <v>45832</v>
      </c>
      <c r="B3" s="404"/>
      <c r="C3" s="404"/>
      <c r="D3" s="404"/>
      <c r="E3" s="118"/>
      <c r="F3" s="118"/>
    </row>
    <row r="4" spans="1:12">
      <c r="A4" s="137"/>
      <c r="B4" s="138"/>
      <c r="C4" s="138"/>
      <c r="D4" s="138"/>
      <c r="E4" s="138"/>
      <c r="F4" s="138"/>
    </row>
    <row r="5" spans="1:12">
      <c r="A5" s="139"/>
      <c r="B5" s="139"/>
      <c r="C5" s="139"/>
      <c r="D5" s="139"/>
      <c r="E5" s="140"/>
      <c r="F5" s="140"/>
    </row>
    <row r="6" spans="1:12">
      <c r="A6" s="140"/>
      <c r="B6" s="140"/>
      <c r="C6" s="140"/>
      <c r="D6" s="140"/>
      <c r="E6" s="140"/>
      <c r="F6" s="140"/>
    </row>
    <row r="7" spans="1:12" ht="15.6">
      <c r="A7" s="121" t="s">
        <v>232</v>
      </c>
      <c r="B7" s="122" t="e">
        <f>#REF!</f>
        <v>#REF!</v>
      </c>
      <c r="C7" s="247"/>
      <c r="D7" s="140"/>
      <c r="E7" s="140"/>
      <c r="F7" s="140"/>
    </row>
    <row r="8" spans="1:12" ht="15.6" hidden="1">
      <c r="A8" s="247" t="s">
        <v>208</v>
      </c>
      <c r="B8" s="123" t="e">
        <f>#REF!</f>
        <v>#REF!</v>
      </c>
      <c r="C8" s="247"/>
      <c r="D8" s="140"/>
      <c r="E8" s="140"/>
      <c r="F8" s="140"/>
    </row>
    <row r="9" spans="1:12" ht="15.6">
      <c r="A9" s="247" t="s">
        <v>210</v>
      </c>
      <c r="B9" s="124" t="e">
        <f>#REF!</f>
        <v>#REF!</v>
      </c>
      <c r="C9" s="247"/>
      <c r="D9" s="140"/>
      <c r="E9" s="140"/>
      <c r="F9" s="140"/>
    </row>
    <row r="10" spans="1:12" ht="15.6">
      <c r="A10" s="247" t="s">
        <v>212</v>
      </c>
      <c r="B10" s="125">
        <v>30</v>
      </c>
      <c r="C10" s="247"/>
      <c r="D10" s="140"/>
      <c r="E10" s="140"/>
      <c r="F10" s="140"/>
    </row>
    <row r="11" spans="1:12" ht="15.6" hidden="1">
      <c r="A11" s="247" t="s">
        <v>213</v>
      </c>
      <c r="B11" s="248"/>
      <c r="C11" s="247" t="s">
        <v>211</v>
      </c>
      <c r="D11" s="140"/>
      <c r="E11" s="140"/>
      <c r="F11" s="140"/>
    </row>
    <row r="12" spans="1:12" ht="15.6">
      <c r="A12" s="247"/>
      <c r="B12" s="247"/>
      <c r="C12" s="247"/>
      <c r="D12" s="140"/>
      <c r="E12" s="140"/>
      <c r="F12" s="140"/>
    </row>
    <row r="13" spans="1:12" ht="15.6">
      <c r="A13" s="135" t="s">
        <v>233</v>
      </c>
      <c r="B13" s="253"/>
      <c r="C13" s="247"/>
      <c r="D13" s="140"/>
      <c r="E13" s="140"/>
      <c r="F13" s="140"/>
      <c r="L13" s="127"/>
    </row>
    <row r="14" spans="1:12" ht="15.6">
      <c r="A14" s="250" t="s">
        <v>234</v>
      </c>
      <c r="B14" s="259" t="e">
        <f>#REF!</f>
        <v>#REF!</v>
      </c>
      <c r="C14" s="247"/>
      <c r="D14" s="140"/>
      <c r="G14" s="113"/>
      <c r="L14" s="127"/>
    </row>
    <row r="15" spans="1:12" ht="15.6">
      <c r="A15" s="250" t="s">
        <v>235</v>
      </c>
      <c r="B15" s="259" t="e">
        <f>#REF!</f>
        <v>#REF!</v>
      </c>
      <c r="C15" s="247"/>
      <c r="D15" s="140"/>
      <c r="E15" s="140"/>
      <c r="F15" s="140"/>
      <c r="L15" s="127"/>
    </row>
    <row r="16" spans="1:12" ht="15.6">
      <c r="A16" s="250" t="s">
        <v>222</v>
      </c>
      <c r="B16" s="253" t="e">
        <f>B14*B15</f>
        <v>#REF!</v>
      </c>
      <c r="C16" s="247"/>
      <c r="D16" s="140"/>
      <c r="E16" s="140"/>
      <c r="F16" s="140"/>
      <c r="G16" s="113"/>
      <c r="L16" s="127"/>
    </row>
    <row r="17" spans="1:12" ht="15.6">
      <c r="A17" s="250" t="s">
        <v>236</v>
      </c>
      <c r="B17" s="260" t="e">
        <f>#REF!</f>
        <v>#REF!</v>
      </c>
      <c r="C17" s="247"/>
      <c r="D17" s="140"/>
      <c r="E17" s="140"/>
      <c r="F17" s="140"/>
      <c r="L17" s="127"/>
    </row>
    <row r="18" spans="1:12" ht="15.6">
      <c r="A18" s="250" t="s">
        <v>237</v>
      </c>
      <c r="B18" s="261" t="e">
        <f>B17*B14</f>
        <v>#REF!</v>
      </c>
      <c r="C18" s="247"/>
      <c r="D18" s="140"/>
      <c r="E18" s="140"/>
      <c r="F18" s="140"/>
      <c r="L18" s="127"/>
    </row>
    <row r="19" spans="1:12" ht="15.6">
      <c r="A19" s="130"/>
      <c r="B19" s="262"/>
      <c r="C19" s="247"/>
      <c r="D19" s="140"/>
      <c r="E19" s="140"/>
      <c r="F19" s="140"/>
    </row>
    <row r="20" spans="1:12" ht="15.6">
      <c r="A20" s="247"/>
      <c r="B20" s="253"/>
      <c r="C20" s="247"/>
      <c r="D20" s="140"/>
      <c r="E20" s="140"/>
      <c r="F20" s="140"/>
    </row>
    <row r="21" spans="1:12" ht="15.6">
      <c r="A21" s="130" t="s">
        <v>223</v>
      </c>
      <c r="B21" s="129" t="e">
        <f>+B16-B18</f>
        <v>#REF!</v>
      </c>
      <c r="C21" s="247"/>
      <c r="D21" s="140"/>
      <c r="E21" s="140"/>
      <c r="F21" s="140"/>
      <c r="K21" s="127"/>
    </row>
    <row r="22" spans="1:12" ht="15.6">
      <c r="A22" s="131"/>
      <c r="B22" s="263"/>
      <c r="C22" s="253"/>
      <c r="D22" s="141"/>
      <c r="E22" s="140"/>
      <c r="F22" s="140"/>
      <c r="K22" s="127"/>
    </row>
    <row r="23" spans="1:12" ht="15.6">
      <c r="A23" s="131"/>
      <c r="B23" s="253"/>
      <c r="C23" s="247"/>
      <c r="D23" s="140"/>
      <c r="E23" s="140"/>
      <c r="F23" s="140"/>
    </row>
    <row r="24" spans="1:12" ht="15.6">
      <c r="A24" s="131" t="s">
        <v>224</v>
      </c>
      <c r="B24" s="255" t="e">
        <f>B7+47</f>
        <v>#REF!</v>
      </c>
      <c r="C24" s="247"/>
      <c r="D24" s="140"/>
      <c r="E24" s="140"/>
      <c r="F24" s="140"/>
    </row>
    <row r="25" spans="1:12" ht="15.6">
      <c r="A25" s="131"/>
      <c r="B25" s="255"/>
      <c r="C25" s="247"/>
      <c r="D25" s="140"/>
      <c r="E25" s="140"/>
      <c r="F25" s="140"/>
    </row>
    <row r="26" spans="1:12" ht="15.6">
      <c r="A26" s="131"/>
      <c r="C26" s="247"/>
      <c r="D26" s="140"/>
      <c r="E26" s="140"/>
      <c r="F26" s="140"/>
    </row>
    <row r="27" spans="1:12" ht="15.6">
      <c r="A27" s="247"/>
      <c r="B27" s="132" t="s">
        <v>225</v>
      </c>
      <c r="C27" s="247"/>
      <c r="D27" s="140"/>
      <c r="E27" s="140"/>
      <c r="F27" s="140"/>
    </row>
    <row r="28" spans="1:12" ht="15.6">
      <c r="A28" s="130"/>
      <c r="B28" s="132"/>
      <c r="C28" s="247"/>
      <c r="D28" s="140"/>
      <c r="E28" s="142"/>
      <c r="F28" s="142"/>
    </row>
    <row r="29" spans="1:12" ht="15.6">
      <c r="A29" s="247"/>
      <c r="B29" s="132"/>
      <c r="C29" s="247"/>
      <c r="D29" s="140"/>
      <c r="E29" s="140"/>
      <c r="F29" s="140"/>
    </row>
    <row r="30" spans="1:12" ht="15.6">
      <c r="A30" s="247"/>
      <c r="B30" s="247" t="s">
        <v>276</v>
      </c>
      <c r="C30" s="247"/>
      <c r="D30" s="140"/>
      <c r="E30" s="140"/>
      <c r="F30" s="140"/>
    </row>
    <row r="31" spans="1:12" ht="15.6">
      <c r="A31" s="247"/>
      <c r="B31" s="247" t="s">
        <v>249</v>
      </c>
      <c r="C31" s="247"/>
      <c r="D31" s="140"/>
      <c r="E31" s="140"/>
      <c r="F31" s="140"/>
    </row>
    <row r="32" spans="1:12" ht="15.6">
      <c r="A32" s="247"/>
      <c r="B32" s="247" t="s">
        <v>277</v>
      </c>
      <c r="C32" s="120"/>
      <c r="D32" s="140"/>
      <c r="E32" s="140"/>
      <c r="F32" s="140"/>
    </row>
    <row r="33" spans="1:6" ht="15.6">
      <c r="A33" s="247"/>
      <c r="B33" s="247" t="s">
        <v>278</v>
      </c>
      <c r="C33" s="120"/>
      <c r="D33" s="140"/>
      <c r="E33" s="140"/>
      <c r="F33" s="140"/>
    </row>
    <row r="34" spans="1:6" ht="15.6">
      <c r="A34" s="247"/>
      <c r="B34" s="247"/>
      <c r="C34" s="120"/>
      <c r="D34" s="140"/>
      <c r="E34" s="140"/>
      <c r="F34" s="140"/>
    </row>
    <row r="35" spans="1:6" ht="15.6">
      <c r="A35" s="247"/>
      <c r="B35" s="247"/>
      <c r="C35" s="120"/>
      <c r="D35" s="120"/>
      <c r="E35" s="140"/>
      <c r="F35" s="140"/>
    </row>
    <row r="36" spans="1:6" ht="15.6">
      <c r="A36" s="247"/>
      <c r="B36" s="133" t="s">
        <v>228</v>
      </c>
      <c r="C36" s="120"/>
      <c r="D36" s="120"/>
      <c r="E36" s="140"/>
      <c r="F36" s="140"/>
    </row>
    <row r="37" spans="1:6" ht="15.95">
      <c r="A37" s="247"/>
      <c r="B37" s="112"/>
      <c r="C37" s="120"/>
      <c r="D37" s="120"/>
      <c r="E37" s="140"/>
      <c r="F37" s="140"/>
    </row>
    <row r="38" spans="1:6" ht="15.6">
      <c r="A38" s="247"/>
      <c r="B38" s="247"/>
      <c r="C38" s="120"/>
      <c r="D38" s="120"/>
      <c r="E38" s="140"/>
      <c r="F38" s="140"/>
    </row>
    <row r="39" spans="1:6" ht="15.6">
      <c r="A39" s="247"/>
      <c r="B39" s="247" t="s">
        <v>245</v>
      </c>
      <c r="C39" s="120"/>
      <c r="D39" s="120"/>
      <c r="E39" s="140"/>
      <c r="F39" s="140"/>
    </row>
    <row r="40" spans="1:6" ht="15.6">
      <c r="A40" s="247"/>
      <c r="B40" s="247" t="s">
        <v>246</v>
      </c>
      <c r="C40" s="120"/>
      <c r="D40" s="120"/>
      <c r="E40" s="140"/>
      <c r="F40" s="140"/>
    </row>
    <row r="41" spans="1:6" ht="15.6">
      <c r="A41" s="247"/>
      <c r="B41" s="247" t="s">
        <v>230</v>
      </c>
      <c r="C41" s="120"/>
      <c r="D41" s="120"/>
      <c r="E41" s="140"/>
      <c r="F41" s="140"/>
    </row>
    <row r="42" spans="1:6">
      <c r="A42" s="143"/>
    </row>
    <row r="45" spans="1:6">
      <c r="B45" s="144"/>
    </row>
    <row r="46" spans="1:6">
      <c r="B46" s="145"/>
    </row>
    <row r="47" spans="1:6">
      <c r="B47" s="145"/>
    </row>
    <row r="48" spans="1:6">
      <c r="B48" s="145"/>
    </row>
  </sheetData>
  <mergeCells count="3">
    <mergeCell ref="A1:D1"/>
    <mergeCell ref="A2:D2"/>
    <mergeCell ref="A3:D3"/>
  </mergeCells>
  <printOptions horizontalCentered="1" verticalCentered="1"/>
  <pageMargins left="0.7" right="0.7" top="0.75" bottom="0.75" header="0.3" footer="0.3"/>
  <pageSetup orientation="portrait" r:id="rId1"/>
  <rowBreaks count="1" manualBreakCount="1">
    <brk id="40" max="16383" man="1"/>
  </rowBreaks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9F00-000000000000}">
  <sheetPr codeName="Sheet191">
    <pageSetUpPr fitToPage="1"/>
  </sheetPr>
  <dimension ref="A1:J119"/>
  <sheetViews>
    <sheetView zoomScaleNormal="100" workbookViewId="0">
      <selection activeCell="P5" sqref="P5:P18"/>
    </sheetView>
  </sheetViews>
  <sheetFormatPr defaultColWidth="9.140625" defaultRowHeight="15.95"/>
  <cols>
    <col min="1" max="1" width="43" style="112" customWidth="1"/>
    <col min="2" max="2" width="27.85546875" style="112" customWidth="1"/>
    <col min="3" max="3" width="9.140625" style="112" customWidth="1"/>
    <col min="4" max="4" width="9.85546875" style="112" customWidth="1"/>
    <col min="5" max="16384" width="9.140625" style="111"/>
  </cols>
  <sheetData>
    <row r="1" spans="1:10" ht="18">
      <c r="A1" s="402" t="s">
        <v>205</v>
      </c>
      <c r="B1" s="402"/>
      <c r="C1" s="402"/>
      <c r="D1" s="114"/>
      <c r="E1" s="115"/>
      <c r="F1" s="115"/>
    </row>
    <row r="2" spans="1:10" ht="18">
      <c r="A2" s="402" t="s">
        <v>275</v>
      </c>
      <c r="B2" s="402"/>
      <c r="C2" s="402"/>
      <c r="D2" s="114"/>
      <c r="E2" s="114"/>
      <c r="F2" s="114"/>
      <c r="G2" s="116"/>
    </row>
    <row r="3" spans="1:10" ht="14.45">
      <c r="A3" s="403">
        <f ca="1">TODAY()</f>
        <v>45832</v>
      </c>
      <c r="B3" s="403"/>
      <c r="C3" s="403"/>
      <c r="D3" s="117"/>
      <c r="E3" s="118"/>
      <c r="F3" s="118"/>
    </row>
    <row r="4" spans="1:10">
      <c r="A4" s="116"/>
      <c r="B4" s="116"/>
      <c r="C4" s="119"/>
      <c r="D4" s="247"/>
      <c r="E4" s="112"/>
    </row>
    <row r="5" spans="1:10">
      <c r="A5" s="247"/>
      <c r="B5" s="247"/>
      <c r="C5" s="120"/>
      <c r="D5" s="247"/>
      <c r="E5" s="112"/>
    </row>
    <row r="6" spans="1:10">
      <c r="A6" s="121" t="s">
        <v>207</v>
      </c>
      <c r="B6" s="122" t="e">
        <f>#REF!</f>
        <v>#REF!</v>
      </c>
      <c r="C6" s="120"/>
      <c r="D6" s="247"/>
      <c r="E6" s="112"/>
    </row>
    <row r="7" spans="1:10" hidden="1">
      <c r="A7" s="247" t="s">
        <v>208</v>
      </c>
      <c r="B7" s="123">
        <v>40793</v>
      </c>
      <c r="C7" s="120" t="s">
        <v>209</v>
      </c>
      <c r="D7" s="247"/>
      <c r="E7" s="112"/>
    </row>
    <row r="8" spans="1:10">
      <c r="A8" s="247" t="s">
        <v>210</v>
      </c>
      <c r="B8" s="124" t="e">
        <f>#REF!</f>
        <v>#REF!</v>
      </c>
      <c r="C8" s="120" t="s">
        <v>211</v>
      </c>
      <c r="D8" s="247"/>
      <c r="E8" s="112"/>
    </row>
    <row r="9" spans="1:10">
      <c r="A9" s="247" t="s">
        <v>212</v>
      </c>
      <c r="B9" s="125">
        <v>31</v>
      </c>
      <c r="C9" s="120" t="s">
        <v>211</v>
      </c>
      <c r="D9" s="247"/>
      <c r="E9" s="112"/>
    </row>
    <row r="10" spans="1:10" hidden="1">
      <c r="A10" s="247" t="s">
        <v>213</v>
      </c>
      <c r="B10" s="248"/>
      <c r="C10" s="120" t="s">
        <v>211</v>
      </c>
      <c r="D10" s="247"/>
      <c r="E10" s="112"/>
    </row>
    <row r="11" spans="1:10">
      <c r="A11" s="247"/>
      <c r="B11" s="247"/>
      <c r="C11" s="120"/>
      <c r="D11" s="247"/>
      <c r="E11" s="112"/>
    </row>
    <row r="12" spans="1:10">
      <c r="A12" s="247"/>
      <c r="B12" s="249"/>
      <c r="C12" s="120"/>
      <c r="D12" s="247"/>
      <c r="E12" s="112"/>
    </row>
    <row r="13" spans="1:10" ht="15.6">
      <c r="A13" s="126" t="s">
        <v>214</v>
      </c>
      <c r="B13" s="249"/>
      <c r="C13" s="120"/>
      <c r="D13" s="247"/>
      <c r="E13" s="247"/>
    </row>
    <row r="14" spans="1:10" ht="15.6">
      <c r="A14" s="250" t="s">
        <v>215</v>
      </c>
      <c r="B14" s="251" t="e">
        <f>#REF!</f>
        <v>#REF!</v>
      </c>
      <c r="C14" s="120" t="s">
        <v>209</v>
      </c>
      <c r="D14" s="247"/>
      <c r="E14" s="247"/>
    </row>
    <row r="15" spans="1:10" ht="15.6">
      <c r="A15" s="250" t="s">
        <v>216</v>
      </c>
      <c r="B15" s="252" t="e">
        <f>#REF!</f>
        <v>#REF!</v>
      </c>
      <c r="C15" s="120" t="s">
        <v>209</v>
      </c>
      <c r="D15" s="247"/>
      <c r="E15" s="247"/>
      <c r="I15" s="127"/>
      <c r="J15" s="127"/>
    </row>
    <row r="16" spans="1:10" ht="15.6">
      <c r="A16" s="250" t="s">
        <v>217</v>
      </c>
      <c r="B16" s="253" t="e">
        <f>B15*B14</f>
        <v>#REF!</v>
      </c>
      <c r="C16" s="120"/>
      <c r="D16" s="247"/>
      <c r="E16" s="247"/>
      <c r="I16" s="113"/>
      <c r="J16" s="127"/>
    </row>
    <row r="17" spans="1:10" ht="15.6">
      <c r="A17" s="254"/>
      <c r="B17" s="253"/>
      <c r="C17" s="128"/>
      <c r="D17" s="247"/>
      <c r="E17" s="247"/>
      <c r="J17" s="127"/>
    </row>
    <row r="18" spans="1:10" ht="15.6">
      <c r="A18" s="247"/>
      <c r="B18" s="129"/>
      <c r="C18" s="120"/>
      <c r="D18" s="247"/>
      <c r="E18" s="247"/>
    </row>
    <row r="19" spans="1:10" ht="15.6">
      <c r="A19" s="130" t="s">
        <v>223</v>
      </c>
      <c r="B19" s="129" t="e">
        <f>+B16</f>
        <v>#REF!</v>
      </c>
      <c r="C19" s="120"/>
      <c r="D19" s="247"/>
      <c r="E19" s="247"/>
      <c r="I19" s="127"/>
    </row>
    <row r="20" spans="1:10" ht="15.6">
      <c r="A20" s="131"/>
      <c r="B20" s="253"/>
      <c r="C20" s="128"/>
      <c r="D20" s="247"/>
      <c r="E20" s="247"/>
      <c r="I20" s="127"/>
    </row>
    <row r="21" spans="1:10" ht="15.6">
      <c r="A21" s="131"/>
      <c r="B21" s="255"/>
      <c r="C21" s="120"/>
      <c r="D21" s="247"/>
      <c r="E21" s="247"/>
    </row>
    <row r="22" spans="1:10" ht="15.6">
      <c r="A22" s="131" t="s">
        <v>224</v>
      </c>
      <c r="B22" s="255" t="e">
        <f>B6+47</f>
        <v>#REF!</v>
      </c>
      <c r="C22" s="120"/>
      <c r="D22" s="247"/>
      <c r="E22" s="247"/>
    </row>
    <row r="23" spans="1:10" ht="15.6">
      <c r="A23" s="247"/>
      <c r="B23" s="253"/>
      <c r="C23" s="120"/>
      <c r="D23" s="247"/>
      <c r="E23" s="247"/>
    </row>
    <row r="24" spans="1:10" ht="15.6">
      <c r="A24" s="247"/>
      <c r="B24" s="253"/>
      <c r="C24" s="120"/>
      <c r="D24" s="247"/>
      <c r="E24" s="247"/>
    </row>
    <row r="25" spans="1:10" ht="15.6">
      <c r="A25" s="247"/>
      <c r="B25" s="253"/>
      <c r="C25" s="120"/>
      <c r="D25" s="247"/>
      <c r="E25" s="247"/>
    </row>
    <row r="26" spans="1:10" ht="15.6">
      <c r="A26" s="130"/>
      <c r="B26" s="256"/>
      <c r="C26" s="120"/>
      <c r="D26" s="257"/>
      <c r="E26" s="247"/>
    </row>
    <row r="27" spans="1:10" ht="15.6">
      <c r="A27" s="247"/>
      <c r="B27" s="132" t="s">
        <v>225</v>
      </c>
      <c r="C27" s="120"/>
      <c r="D27" s="247"/>
      <c r="E27" s="247"/>
    </row>
    <row r="28" spans="1:10" ht="15.6">
      <c r="A28" s="247"/>
      <c r="B28" s="132"/>
      <c r="C28" s="120"/>
      <c r="D28" s="247"/>
      <c r="E28" s="247"/>
    </row>
    <row r="29" spans="1:10" ht="15.6">
      <c r="A29" s="247"/>
      <c r="B29" s="132"/>
      <c r="C29" s="120"/>
      <c r="D29" s="247"/>
      <c r="E29" s="247"/>
    </row>
    <row r="30" spans="1:10" ht="15" customHeight="1">
      <c r="A30" s="258"/>
      <c r="B30" s="247" t="s">
        <v>276</v>
      </c>
      <c r="C30" s="120"/>
      <c r="D30" s="247"/>
      <c r="E30" s="247"/>
    </row>
    <row r="31" spans="1:10" ht="15" customHeight="1">
      <c r="A31" s="258"/>
      <c r="B31" s="247" t="s">
        <v>249</v>
      </c>
      <c r="C31" s="120"/>
      <c r="D31" s="247"/>
      <c r="E31" s="247"/>
    </row>
    <row r="32" spans="1:10" ht="15.6">
      <c r="A32" s="258"/>
      <c r="B32" s="247" t="s">
        <v>277</v>
      </c>
      <c r="C32" s="120"/>
      <c r="D32" s="247"/>
      <c r="E32" s="247"/>
    </row>
    <row r="33" spans="1:5" ht="15.6">
      <c r="A33" s="258"/>
      <c r="B33" s="247" t="s">
        <v>278</v>
      </c>
      <c r="C33" s="120"/>
      <c r="D33" s="247"/>
      <c r="E33" s="247"/>
    </row>
    <row r="34" spans="1:5" ht="15.6">
      <c r="A34" s="258"/>
      <c r="B34" s="247"/>
      <c r="C34" s="120"/>
      <c r="D34" s="247"/>
      <c r="E34" s="247"/>
    </row>
    <row r="35" spans="1:5" ht="15.6">
      <c r="A35" s="247"/>
      <c r="B35" s="247"/>
      <c r="C35" s="120"/>
      <c r="D35" s="247"/>
      <c r="E35" s="247"/>
    </row>
    <row r="36" spans="1:5" ht="15.6">
      <c r="A36" s="247"/>
      <c r="B36" s="133" t="s">
        <v>228</v>
      </c>
      <c r="C36" s="120"/>
      <c r="D36" s="247"/>
      <c r="E36" s="247"/>
    </row>
    <row r="37" spans="1:5">
      <c r="A37" s="247"/>
      <c r="C37" s="120"/>
      <c r="D37" s="247"/>
      <c r="E37" s="247"/>
    </row>
    <row r="38" spans="1:5" ht="15.6">
      <c r="A38" s="247"/>
      <c r="B38" s="247"/>
      <c r="C38" s="120"/>
      <c r="D38" s="247"/>
      <c r="E38" s="247"/>
    </row>
    <row r="39" spans="1:5" ht="15.6">
      <c r="A39" s="247"/>
      <c r="B39" s="247" t="s">
        <v>245</v>
      </c>
      <c r="C39" s="120"/>
      <c r="D39" s="247"/>
      <c r="E39" s="247"/>
    </row>
    <row r="40" spans="1:5" ht="15.6">
      <c r="A40" s="247"/>
      <c r="B40" s="247" t="s">
        <v>246</v>
      </c>
      <c r="C40" s="120"/>
      <c r="D40" s="247"/>
      <c r="E40" s="247"/>
    </row>
    <row r="41" spans="1:5" ht="15.6">
      <c r="A41" s="247"/>
      <c r="B41" s="247" t="s">
        <v>230</v>
      </c>
      <c r="C41" s="120"/>
      <c r="D41" s="247"/>
      <c r="E41" s="247"/>
    </row>
    <row r="42" spans="1:5" ht="15.6">
      <c r="A42" s="247"/>
      <c r="B42" s="247"/>
      <c r="C42" s="120"/>
      <c r="D42" s="247"/>
      <c r="E42" s="247"/>
    </row>
    <row r="43" spans="1:5">
      <c r="C43" s="134"/>
    </row>
    <row r="44" spans="1:5">
      <c r="A44" s="135"/>
      <c r="C44" s="134"/>
    </row>
    <row r="45" spans="1:5">
      <c r="C45" s="134"/>
    </row>
    <row r="46" spans="1:5">
      <c r="C46" s="134"/>
    </row>
    <row r="47" spans="1:5">
      <c r="B47" s="123"/>
      <c r="C47" s="134"/>
    </row>
    <row r="48" spans="1:5">
      <c r="B48" s="136"/>
      <c r="C48" s="134"/>
    </row>
    <row r="49" spans="2:3">
      <c r="B49" s="136"/>
      <c r="C49" s="134"/>
    </row>
    <row r="50" spans="2:3">
      <c r="B50" s="136"/>
      <c r="C50" s="134"/>
    </row>
    <row r="51" spans="2:3">
      <c r="C51" s="134"/>
    </row>
    <row r="52" spans="2:3">
      <c r="C52" s="134"/>
    </row>
    <row r="53" spans="2:3">
      <c r="C53" s="134"/>
    </row>
    <row r="54" spans="2:3">
      <c r="C54" s="134"/>
    </row>
    <row r="55" spans="2:3">
      <c r="C55" s="134"/>
    </row>
    <row r="56" spans="2:3">
      <c r="C56" s="134"/>
    </row>
    <row r="57" spans="2:3">
      <c r="C57" s="134"/>
    </row>
    <row r="58" spans="2:3">
      <c r="C58" s="134"/>
    </row>
    <row r="59" spans="2:3">
      <c r="C59" s="134"/>
    </row>
    <row r="60" spans="2:3">
      <c r="C60" s="134"/>
    </row>
    <row r="61" spans="2:3">
      <c r="C61" s="134"/>
    </row>
    <row r="62" spans="2:3">
      <c r="C62" s="134"/>
    </row>
    <row r="63" spans="2:3">
      <c r="C63" s="134"/>
    </row>
    <row r="64" spans="2:3">
      <c r="C64" s="134"/>
    </row>
    <row r="65" spans="3:3">
      <c r="C65" s="134"/>
    </row>
    <row r="66" spans="3:3">
      <c r="C66" s="134"/>
    </row>
    <row r="67" spans="3:3">
      <c r="C67" s="134"/>
    </row>
    <row r="68" spans="3:3">
      <c r="C68" s="134"/>
    </row>
    <row r="69" spans="3:3">
      <c r="C69" s="134"/>
    </row>
    <row r="70" spans="3:3">
      <c r="C70" s="134"/>
    </row>
    <row r="71" spans="3:3">
      <c r="C71" s="134"/>
    </row>
    <row r="72" spans="3:3">
      <c r="C72" s="134"/>
    </row>
    <row r="73" spans="3:3">
      <c r="C73" s="134"/>
    </row>
    <row r="74" spans="3:3">
      <c r="C74" s="134"/>
    </row>
    <row r="75" spans="3:3">
      <c r="C75" s="134"/>
    </row>
    <row r="76" spans="3:3">
      <c r="C76" s="134"/>
    </row>
    <row r="77" spans="3:3">
      <c r="C77" s="134"/>
    </row>
    <row r="78" spans="3:3">
      <c r="C78" s="134"/>
    </row>
    <row r="79" spans="3:3">
      <c r="C79" s="134"/>
    </row>
    <row r="80" spans="3:3">
      <c r="C80" s="134"/>
    </row>
    <row r="81" spans="3:3">
      <c r="C81" s="134"/>
    </row>
    <row r="82" spans="3:3">
      <c r="C82" s="134"/>
    </row>
    <row r="83" spans="3:3">
      <c r="C83" s="134"/>
    </row>
    <row r="84" spans="3:3">
      <c r="C84" s="134"/>
    </row>
    <row r="85" spans="3:3">
      <c r="C85" s="134"/>
    </row>
    <row r="86" spans="3:3">
      <c r="C86" s="134"/>
    </row>
    <row r="87" spans="3:3">
      <c r="C87" s="134"/>
    </row>
    <row r="88" spans="3:3">
      <c r="C88" s="134"/>
    </row>
    <row r="89" spans="3:3">
      <c r="C89" s="134"/>
    </row>
    <row r="90" spans="3:3">
      <c r="C90" s="134"/>
    </row>
    <row r="91" spans="3:3">
      <c r="C91" s="134"/>
    </row>
    <row r="92" spans="3:3">
      <c r="C92" s="134"/>
    </row>
    <row r="93" spans="3:3">
      <c r="C93" s="134"/>
    </row>
    <row r="94" spans="3:3">
      <c r="C94" s="134"/>
    </row>
    <row r="95" spans="3:3">
      <c r="C95" s="134"/>
    </row>
    <row r="96" spans="3:3">
      <c r="C96" s="134"/>
    </row>
    <row r="97" spans="3:3">
      <c r="C97" s="134"/>
    </row>
    <row r="98" spans="3:3">
      <c r="C98" s="134"/>
    </row>
    <row r="99" spans="3:3">
      <c r="C99" s="134"/>
    </row>
    <row r="100" spans="3:3">
      <c r="C100" s="134"/>
    </row>
    <row r="101" spans="3:3">
      <c r="C101" s="134"/>
    </row>
    <row r="102" spans="3:3">
      <c r="C102" s="134"/>
    </row>
    <row r="103" spans="3:3">
      <c r="C103" s="134"/>
    </row>
    <row r="104" spans="3:3">
      <c r="C104" s="134"/>
    </row>
    <row r="105" spans="3:3">
      <c r="C105" s="134"/>
    </row>
    <row r="106" spans="3:3">
      <c r="C106" s="134"/>
    </row>
    <row r="107" spans="3:3">
      <c r="C107" s="134"/>
    </row>
    <row r="108" spans="3:3">
      <c r="C108" s="134"/>
    </row>
    <row r="109" spans="3:3">
      <c r="C109" s="134"/>
    </row>
    <row r="110" spans="3:3">
      <c r="C110" s="134"/>
    </row>
    <row r="111" spans="3:3">
      <c r="C111" s="134"/>
    </row>
    <row r="112" spans="3:3">
      <c r="C112" s="134"/>
    </row>
    <row r="113" spans="3:3">
      <c r="C113" s="134"/>
    </row>
    <row r="114" spans="3:3">
      <c r="C114" s="134"/>
    </row>
    <row r="115" spans="3:3">
      <c r="C115" s="134"/>
    </row>
    <row r="116" spans="3:3">
      <c r="C116" s="134"/>
    </row>
    <row r="117" spans="3:3">
      <c r="C117" s="134"/>
    </row>
    <row r="118" spans="3:3">
      <c r="C118" s="134"/>
    </row>
    <row r="119" spans="3:3">
      <c r="C119" s="134"/>
    </row>
  </sheetData>
  <mergeCells count="3">
    <mergeCell ref="A1:C1"/>
    <mergeCell ref="A2:C2"/>
    <mergeCell ref="A3:C3"/>
  </mergeCells>
  <printOptions horizontalCentered="1" verticalCentered="1"/>
  <pageMargins left="0.7" right="0.7" top="0.75" bottom="0.75" header="0.3" footer="0.3"/>
  <pageSetup orientation="portrait" r:id="rId1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000-000000000000}">
  <sheetPr codeName="Sheet192">
    <pageSetUpPr fitToPage="1"/>
  </sheetPr>
  <dimension ref="A1:L49"/>
  <sheetViews>
    <sheetView zoomScaleNormal="100" workbookViewId="0">
      <selection activeCell="P5" sqref="P5:P18"/>
    </sheetView>
  </sheetViews>
  <sheetFormatPr defaultColWidth="9.140625" defaultRowHeight="14.45"/>
  <cols>
    <col min="1" max="1" width="47.85546875" style="111" customWidth="1"/>
    <col min="2" max="2" width="22.42578125" style="111" customWidth="1"/>
    <col min="3" max="6" width="9.140625" style="111" customWidth="1"/>
    <col min="7" max="7" width="10.140625" style="111" customWidth="1"/>
    <col min="8" max="16384" width="9.140625" style="111"/>
  </cols>
  <sheetData>
    <row r="1" spans="1:12" ht="18">
      <c r="A1" s="402" t="s">
        <v>231</v>
      </c>
      <c r="B1" s="402"/>
      <c r="C1" s="402"/>
      <c r="D1" s="402"/>
      <c r="E1" s="114"/>
      <c r="F1" s="114"/>
      <c r="G1" s="116"/>
    </row>
    <row r="2" spans="1:12" ht="18">
      <c r="A2" s="402" t="s">
        <v>275</v>
      </c>
      <c r="B2" s="402"/>
      <c r="C2" s="402"/>
      <c r="D2" s="402"/>
      <c r="E2" s="114"/>
      <c r="F2" s="114"/>
      <c r="G2" s="116"/>
    </row>
    <row r="3" spans="1:12">
      <c r="A3" s="403">
        <f ca="1">TODAY()</f>
        <v>45832</v>
      </c>
      <c r="B3" s="404"/>
      <c r="C3" s="404"/>
      <c r="D3" s="404"/>
      <c r="E3" s="118"/>
      <c r="F3" s="118"/>
    </row>
    <row r="4" spans="1:12">
      <c r="A4" s="137"/>
      <c r="B4" s="138"/>
      <c r="C4" s="138"/>
      <c r="D4" s="138"/>
      <c r="E4" s="138"/>
      <c r="F4" s="138"/>
    </row>
    <row r="5" spans="1:12">
      <c r="A5" s="139"/>
      <c r="B5" s="139"/>
      <c r="C5" s="139"/>
      <c r="D5" s="139"/>
      <c r="E5" s="140"/>
      <c r="F5" s="140"/>
    </row>
    <row r="6" spans="1:12">
      <c r="A6" s="140"/>
      <c r="B6" s="140"/>
      <c r="C6" s="140"/>
      <c r="D6" s="140"/>
      <c r="E6" s="140"/>
      <c r="F6" s="140"/>
    </row>
    <row r="7" spans="1:12" ht="15.6">
      <c r="A7" s="121" t="s">
        <v>232</v>
      </c>
      <c r="B7" s="122" t="e">
        <f>#REF!</f>
        <v>#REF!</v>
      </c>
      <c r="C7" s="247"/>
      <c r="D7" s="140"/>
      <c r="E7" s="140"/>
      <c r="F7" s="140"/>
    </row>
    <row r="8" spans="1:12" ht="15.6" hidden="1">
      <c r="A8" s="247" t="s">
        <v>208</v>
      </c>
      <c r="B8" s="123" t="e">
        <f>#REF!</f>
        <v>#REF!</v>
      </c>
      <c r="C8" s="247"/>
      <c r="D8" s="140"/>
      <c r="E8" s="140"/>
      <c r="F8" s="140"/>
    </row>
    <row r="9" spans="1:12" ht="15.6">
      <c r="A9" s="247" t="s">
        <v>210</v>
      </c>
      <c r="B9" s="124" t="e">
        <f>#REF!</f>
        <v>#REF!</v>
      </c>
      <c r="C9" s="247"/>
      <c r="D9" s="140"/>
      <c r="E9" s="140"/>
      <c r="F9" s="140"/>
    </row>
    <row r="10" spans="1:12" ht="15.6">
      <c r="A10" s="247" t="s">
        <v>212</v>
      </c>
      <c r="B10" s="125">
        <v>31</v>
      </c>
      <c r="C10" s="247"/>
      <c r="D10" s="140"/>
      <c r="E10" s="140"/>
      <c r="F10" s="140"/>
    </row>
    <row r="11" spans="1:12" ht="15.6" hidden="1">
      <c r="A11" s="247" t="s">
        <v>213</v>
      </c>
      <c r="B11" s="248"/>
      <c r="C11" s="247" t="s">
        <v>211</v>
      </c>
      <c r="D11" s="140"/>
      <c r="E11" s="140"/>
      <c r="F11" s="140"/>
    </row>
    <row r="12" spans="1:12" ht="15.6">
      <c r="A12" s="247"/>
      <c r="B12" s="247"/>
      <c r="C12" s="247"/>
      <c r="D12" s="140"/>
      <c r="E12" s="140"/>
      <c r="F12" s="140"/>
    </row>
    <row r="13" spans="1:12" ht="15.6">
      <c r="A13" s="135" t="s">
        <v>233</v>
      </c>
      <c r="B13" s="253"/>
      <c r="C13" s="247"/>
      <c r="D13" s="140"/>
      <c r="E13" s="140"/>
      <c r="F13" s="140"/>
      <c r="L13" s="127"/>
    </row>
    <row r="14" spans="1:12" ht="15.6">
      <c r="A14" s="250" t="s">
        <v>234</v>
      </c>
      <c r="B14" s="259" t="e">
        <f>#REF!</f>
        <v>#REF!</v>
      </c>
      <c r="C14" s="247"/>
      <c r="D14" s="140"/>
      <c r="G14" s="113"/>
      <c r="L14" s="127"/>
    </row>
    <row r="15" spans="1:12" ht="15.6">
      <c r="A15" s="250" t="s">
        <v>235</v>
      </c>
      <c r="B15" s="259" t="e">
        <f>#REF!</f>
        <v>#REF!</v>
      </c>
      <c r="C15" s="247"/>
      <c r="D15" s="140"/>
      <c r="E15" s="140"/>
      <c r="F15" s="140"/>
      <c r="L15" s="127"/>
    </row>
    <row r="16" spans="1:12" ht="15.6">
      <c r="A16" s="250" t="s">
        <v>222</v>
      </c>
      <c r="B16" s="253" t="e">
        <f>B14*B15</f>
        <v>#REF!</v>
      </c>
      <c r="C16" s="247"/>
      <c r="D16" s="140"/>
      <c r="E16" s="140"/>
      <c r="F16" s="140"/>
      <c r="G16" s="113"/>
      <c r="L16" s="127"/>
    </row>
    <row r="17" spans="1:12" ht="15.6">
      <c r="A17" s="250" t="s">
        <v>236</v>
      </c>
      <c r="B17" s="260" t="e">
        <f>#REF!</f>
        <v>#REF!</v>
      </c>
      <c r="C17" s="247"/>
      <c r="D17" s="140"/>
      <c r="E17" s="140"/>
      <c r="F17" s="140"/>
      <c r="L17" s="127"/>
    </row>
    <row r="18" spans="1:12" ht="15.6">
      <c r="A18" s="250" t="s">
        <v>237</v>
      </c>
      <c r="B18" s="261" t="e">
        <f>B17*B14</f>
        <v>#REF!</v>
      </c>
      <c r="C18" s="247"/>
      <c r="D18" s="140"/>
      <c r="E18" s="140"/>
      <c r="F18" s="140"/>
      <c r="L18" s="127"/>
    </row>
    <row r="19" spans="1:12" ht="15.6">
      <c r="A19" s="130"/>
      <c r="B19" s="262"/>
      <c r="C19" s="247"/>
      <c r="D19" s="140"/>
      <c r="E19" s="140"/>
      <c r="F19" s="140"/>
    </row>
    <row r="20" spans="1:12" ht="15.6">
      <c r="A20" s="247"/>
      <c r="B20" s="253"/>
      <c r="C20" s="247"/>
      <c r="D20" s="140"/>
      <c r="E20" s="140"/>
      <c r="F20" s="140"/>
    </row>
    <row r="21" spans="1:12" ht="15.6">
      <c r="A21" s="130" t="s">
        <v>223</v>
      </c>
      <c r="B21" s="129" t="e">
        <f>+B16-B18</f>
        <v>#REF!</v>
      </c>
      <c r="C21" s="247"/>
      <c r="D21" s="140"/>
      <c r="E21" s="140"/>
      <c r="F21" s="140"/>
      <c r="K21" s="127"/>
    </row>
    <row r="22" spans="1:12" ht="15.6">
      <c r="A22" s="131"/>
      <c r="B22" s="263"/>
      <c r="C22" s="253"/>
      <c r="D22" s="141"/>
      <c r="E22" s="140"/>
      <c r="F22" s="140"/>
      <c r="K22" s="127"/>
    </row>
    <row r="23" spans="1:12" ht="15.6">
      <c r="A23" s="131"/>
      <c r="B23" s="253"/>
      <c r="C23" s="247"/>
      <c r="D23" s="140"/>
      <c r="E23" s="140"/>
      <c r="F23" s="140"/>
    </row>
    <row r="24" spans="1:12" ht="15.6">
      <c r="A24" s="131" t="s">
        <v>224</v>
      </c>
      <c r="B24" s="255" t="e">
        <f>B7+47</f>
        <v>#REF!</v>
      </c>
      <c r="C24" s="247"/>
      <c r="D24" s="140"/>
      <c r="E24" s="140"/>
      <c r="F24" s="140"/>
    </row>
    <row r="25" spans="1:12" ht="15.6">
      <c r="A25" s="131"/>
      <c r="B25" s="255"/>
      <c r="C25" s="247"/>
      <c r="D25" s="140"/>
      <c r="E25" s="140"/>
      <c r="F25" s="140"/>
    </row>
    <row r="26" spans="1:12" ht="15.6">
      <c r="A26" s="131"/>
      <c r="C26" s="247"/>
      <c r="D26" s="140"/>
      <c r="E26" s="140"/>
      <c r="F26" s="140"/>
    </row>
    <row r="27" spans="1:12" ht="15.6">
      <c r="A27" s="247"/>
      <c r="B27" s="132" t="s">
        <v>225</v>
      </c>
      <c r="C27" s="247"/>
      <c r="D27" s="140"/>
      <c r="E27" s="140"/>
      <c r="F27" s="140"/>
    </row>
    <row r="28" spans="1:12" ht="15.6">
      <c r="A28" s="130"/>
      <c r="B28" s="132"/>
      <c r="C28" s="247"/>
      <c r="D28" s="140"/>
      <c r="E28" s="142"/>
      <c r="F28" s="142"/>
    </row>
    <row r="29" spans="1:12" ht="15.6">
      <c r="A29" s="247"/>
      <c r="B29" s="132"/>
      <c r="C29" s="247"/>
      <c r="D29" s="140"/>
      <c r="E29" s="140"/>
      <c r="F29" s="140"/>
    </row>
    <row r="30" spans="1:12" ht="15.6">
      <c r="A30" s="247"/>
      <c r="B30" s="247" t="s">
        <v>276</v>
      </c>
      <c r="C30" s="247"/>
      <c r="D30" s="140"/>
      <c r="E30" s="140"/>
      <c r="F30" s="140"/>
    </row>
    <row r="31" spans="1:12" ht="15.6">
      <c r="A31" s="247"/>
      <c r="B31" s="247" t="s">
        <v>249</v>
      </c>
      <c r="C31" s="247"/>
      <c r="D31" s="140"/>
      <c r="E31" s="140"/>
      <c r="F31" s="140"/>
    </row>
    <row r="32" spans="1:12" ht="15.6">
      <c r="A32" s="247"/>
      <c r="B32" s="247" t="s">
        <v>277</v>
      </c>
      <c r="C32" s="120"/>
      <c r="D32" s="140"/>
      <c r="E32" s="140"/>
      <c r="F32" s="140"/>
    </row>
    <row r="33" spans="1:6" ht="15.6">
      <c r="A33" s="247"/>
      <c r="B33" s="247" t="s">
        <v>278</v>
      </c>
      <c r="C33" s="120"/>
      <c r="D33" s="140"/>
      <c r="E33" s="140"/>
      <c r="F33" s="140"/>
    </row>
    <row r="34" spans="1:6" ht="15.6">
      <c r="A34" s="247"/>
      <c r="B34" s="247"/>
      <c r="C34" s="120"/>
      <c r="D34" s="140"/>
      <c r="E34" s="140"/>
      <c r="F34" s="140"/>
    </row>
    <row r="35" spans="1:6" ht="15.6">
      <c r="A35" s="247"/>
      <c r="B35" s="247"/>
      <c r="C35" s="120"/>
      <c r="D35" s="120"/>
      <c r="E35" s="140"/>
      <c r="F35" s="140"/>
    </row>
    <row r="36" spans="1:6" ht="15.6">
      <c r="A36" s="247"/>
      <c r="B36" s="133" t="s">
        <v>228</v>
      </c>
      <c r="C36" s="120"/>
      <c r="D36" s="120"/>
      <c r="E36" s="140"/>
      <c r="F36" s="140"/>
    </row>
    <row r="37" spans="1:6" ht="15.95">
      <c r="A37" s="247"/>
      <c r="B37" s="112"/>
      <c r="C37" s="120"/>
      <c r="D37" s="120"/>
      <c r="E37" s="140"/>
      <c r="F37" s="140"/>
    </row>
    <row r="38" spans="1:6" ht="15.6">
      <c r="A38" s="247"/>
      <c r="B38" s="247"/>
      <c r="C38" s="120"/>
      <c r="D38" s="120"/>
      <c r="E38" s="140"/>
      <c r="F38" s="140"/>
    </row>
    <row r="39" spans="1:6" ht="15.6">
      <c r="A39" s="247"/>
      <c r="B39" s="247" t="s">
        <v>245</v>
      </c>
      <c r="C39" s="120"/>
      <c r="D39" s="120"/>
      <c r="E39" s="140"/>
      <c r="F39" s="140"/>
    </row>
    <row r="40" spans="1:6" ht="15.6">
      <c r="A40" s="247"/>
      <c r="B40" s="247" t="s">
        <v>246</v>
      </c>
      <c r="C40" s="120"/>
      <c r="D40" s="120"/>
      <c r="E40" s="140"/>
      <c r="F40" s="140"/>
    </row>
    <row r="41" spans="1:6" ht="15.6">
      <c r="A41" s="247"/>
      <c r="B41" s="247" t="s">
        <v>230</v>
      </c>
      <c r="C41" s="120"/>
      <c r="D41" s="120"/>
      <c r="E41" s="140"/>
      <c r="F41" s="140"/>
    </row>
    <row r="42" spans="1:6" ht="15.6">
      <c r="A42" s="247"/>
      <c r="C42" s="120"/>
      <c r="D42" s="120"/>
      <c r="E42" s="140"/>
      <c r="F42" s="140"/>
    </row>
    <row r="43" spans="1:6">
      <c r="A43" s="143"/>
    </row>
    <row r="46" spans="1:6">
      <c r="B46" s="144"/>
    </row>
    <row r="47" spans="1:6">
      <c r="B47" s="145"/>
    </row>
    <row r="48" spans="1:6">
      <c r="B48" s="145"/>
    </row>
    <row r="49" spans="2:2">
      <c r="B49" s="145"/>
    </row>
  </sheetData>
  <mergeCells count="3">
    <mergeCell ref="A1:D1"/>
    <mergeCell ref="A2:D2"/>
    <mergeCell ref="A3:D3"/>
  </mergeCells>
  <printOptions horizontalCentered="1" verticalCentered="1"/>
  <pageMargins left="0.7" right="0.7" top="0.75" bottom="0.75" header="0.3" footer="0.3"/>
  <pageSetup orientation="portrait" r:id="rId1"/>
  <rowBreaks count="1" manualBreakCount="1">
    <brk id="41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rgb="FF008000"/>
    <pageSetUpPr fitToPage="1"/>
  </sheetPr>
  <dimension ref="A1:W56"/>
  <sheetViews>
    <sheetView zoomScale="90" zoomScaleNormal="90" workbookViewId="0">
      <pane xSplit="1" ySplit="3" topLeftCell="H17" activePane="bottomRight" state="frozen"/>
      <selection pane="bottomRight" activeCell="M1" sqref="M1"/>
      <selection pane="bottomLeft" activeCell="E37" sqref="E37"/>
      <selection pane="topRight" activeCell="E37" sqref="E37"/>
    </sheetView>
  </sheetViews>
  <sheetFormatPr defaultColWidth="11.42578125" defaultRowHeight="14.45"/>
  <cols>
    <col min="1" max="1" width="21.85546875" style="15" customWidth="1"/>
    <col min="2" max="2" width="11.7109375" style="15" customWidth="1"/>
    <col min="3" max="3" width="13.85546875" style="17" customWidth="1"/>
    <col min="4" max="4" width="19.5703125" style="17" bestFit="1" customWidth="1"/>
    <col min="5" max="5" width="17.42578125" style="10" bestFit="1" customWidth="1"/>
    <col min="6" max="6" width="16.85546875" style="10" bestFit="1" customWidth="1"/>
    <col min="7" max="7" width="15.42578125" style="10" bestFit="1" customWidth="1"/>
    <col min="8" max="8" width="17.42578125" style="10" bestFit="1" customWidth="1"/>
    <col min="9" max="9" width="16.42578125" style="10" bestFit="1" customWidth="1"/>
    <col min="10" max="10" width="16.140625" style="10" bestFit="1" customWidth="1"/>
    <col min="11" max="11" width="18.85546875" style="10" bestFit="1" customWidth="1"/>
    <col min="12" max="12" width="20.28515625" style="10" bestFit="1" customWidth="1"/>
    <col min="13" max="13" width="17" style="10" bestFit="1" customWidth="1"/>
    <col min="14" max="14" width="15.28515625" style="8" bestFit="1" customWidth="1"/>
    <col min="15" max="15" width="14" style="8" bestFit="1" customWidth="1"/>
    <col min="16" max="16" width="16" style="8" bestFit="1" customWidth="1"/>
    <col min="17" max="17" width="17.42578125" style="8" bestFit="1" customWidth="1"/>
    <col min="18" max="18" width="14.7109375" style="8" bestFit="1" customWidth="1"/>
    <col min="19" max="19" width="16" style="8" bestFit="1" customWidth="1"/>
    <col min="20" max="20" width="11.42578125" style="8"/>
    <col min="21" max="21" width="26.28515625" style="8" customWidth="1"/>
    <col min="22" max="16384" width="11.42578125" style="8"/>
  </cols>
  <sheetData>
    <row r="1" spans="1:22" ht="15" thickBot="1">
      <c r="B1" s="16"/>
      <c r="E1" s="328"/>
      <c r="F1" s="328"/>
      <c r="G1" s="328"/>
      <c r="H1" s="328"/>
      <c r="I1" s="328"/>
      <c r="J1" s="328"/>
      <c r="K1" s="328"/>
      <c r="L1" s="328"/>
      <c r="M1" s="328"/>
      <c r="N1" s="329"/>
      <c r="O1" s="329"/>
      <c r="P1" s="329"/>
      <c r="Q1" s="329"/>
      <c r="R1" s="329"/>
      <c r="S1" s="329"/>
      <c r="T1" s="329"/>
      <c r="U1" s="329"/>
      <c r="V1" s="329"/>
    </row>
    <row r="2" spans="1:22" ht="21.6" thickBot="1">
      <c r="A2" s="7" t="s">
        <v>164</v>
      </c>
      <c r="B2" s="18"/>
      <c r="C2" s="19"/>
      <c r="D2" s="20"/>
      <c r="E2" s="329"/>
      <c r="F2" s="325">
        <v>45536</v>
      </c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</row>
    <row r="3" spans="1:22" ht="29.45" thickBot="1">
      <c r="A3" s="146" t="s">
        <v>165</v>
      </c>
      <c r="B3" s="147" t="s">
        <v>166</v>
      </c>
      <c r="C3" s="147" t="s">
        <v>167</v>
      </c>
      <c r="D3" s="148" t="s">
        <v>168</v>
      </c>
      <c r="E3" s="149" t="s">
        <v>169</v>
      </c>
      <c r="F3" s="25" t="s">
        <v>170</v>
      </c>
      <c r="G3" s="149" t="s">
        <v>171</v>
      </c>
      <c r="H3" s="149" t="s">
        <v>172</v>
      </c>
      <c r="I3" s="149" t="s">
        <v>173</v>
      </c>
      <c r="J3" s="149" t="s">
        <v>174</v>
      </c>
      <c r="K3" s="149" t="s">
        <v>175</v>
      </c>
      <c r="L3" s="149" t="s">
        <v>176</v>
      </c>
      <c r="M3" s="149" t="s">
        <v>177</v>
      </c>
      <c r="N3" s="149" t="s">
        <v>21</v>
      </c>
      <c r="O3" s="329"/>
      <c r="P3" s="329"/>
      <c r="Q3" s="329"/>
      <c r="R3" s="329"/>
      <c r="S3" s="329"/>
      <c r="T3" s="329"/>
      <c r="U3" s="329"/>
      <c r="V3" s="329"/>
    </row>
    <row r="4" spans="1:22">
      <c r="A4" s="9">
        <v>103</v>
      </c>
      <c r="B4" s="317">
        <v>1203</v>
      </c>
      <c r="C4" s="317">
        <v>3775</v>
      </c>
      <c r="D4" s="317">
        <v>1010827</v>
      </c>
      <c r="E4" s="318">
        <v>240868.36</v>
      </c>
      <c r="F4" s="318">
        <v>58440.78</v>
      </c>
      <c r="G4" s="318">
        <v>0</v>
      </c>
      <c r="H4" s="318">
        <v>129483.76</v>
      </c>
      <c r="I4" s="318">
        <v>36411.26</v>
      </c>
      <c r="J4" s="318">
        <v>3786.03</v>
      </c>
      <c r="K4" s="318">
        <v>10955.95</v>
      </c>
      <c r="L4" s="318">
        <v>925.68</v>
      </c>
      <c r="M4" s="318">
        <v>0</v>
      </c>
      <c r="N4" s="318">
        <v>864.9</v>
      </c>
      <c r="O4" s="331"/>
      <c r="P4" s="331"/>
      <c r="Q4" s="331"/>
      <c r="R4" s="331"/>
      <c r="S4" s="331"/>
      <c r="T4" s="331"/>
      <c r="U4" s="331"/>
      <c r="V4" s="331"/>
    </row>
    <row r="5" spans="1:22">
      <c r="A5" s="9">
        <v>104</v>
      </c>
      <c r="B5" s="317">
        <v>3078</v>
      </c>
      <c r="C5" s="317">
        <v>12276</v>
      </c>
      <c r="D5" s="317">
        <v>661057</v>
      </c>
      <c r="E5" s="319">
        <v>163801.07</v>
      </c>
      <c r="F5" s="319">
        <v>44486.54</v>
      </c>
      <c r="G5" s="319">
        <v>0</v>
      </c>
      <c r="H5" s="319">
        <v>84716.33</v>
      </c>
      <c r="I5" s="319">
        <v>23815.1</v>
      </c>
      <c r="J5" s="319">
        <v>2464.48</v>
      </c>
      <c r="K5" s="319">
        <v>7147.82</v>
      </c>
      <c r="L5" s="319">
        <v>603.76</v>
      </c>
      <c r="M5" s="319">
        <v>0</v>
      </c>
      <c r="N5" s="319">
        <v>567.04</v>
      </c>
      <c r="O5" s="331"/>
      <c r="P5" s="331"/>
      <c r="Q5" s="331"/>
      <c r="R5" s="331"/>
      <c r="S5" s="331"/>
      <c r="T5" s="331"/>
      <c r="U5" s="331"/>
      <c r="V5" s="331"/>
    </row>
    <row r="6" spans="1:22">
      <c r="A6" s="9">
        <v>105</v>
      </c>
      <c r="B6" s="317">
        <v>7702</v>
      </c>
      <c r="C6" s="317">
        <v>16025</v>
      </c>
      <c r="D6" s="317">
        <v>2720461</v>
      </c>
      <c r="E6" s="319">
        <v>659974.30000000005</v>
      </c>
      <c r="F6" s="319">
        <v>169135.09</v>
      </c>
      <c r="G6" s="319">
        <v>0</v>
      </c>
      <c r="H6" s="319">
        <v>348258.09</v>
      </c>
      <c r="I6" s="319">
        <v>97951.69</v>
      </c>
      <c r="J6" s="319">
        <v>10271.69</v>
      </c>
      <c r="K6" s="319">
        <v>29557.83</v>
      </c>
      <c r="L6" s="319">
        <v>2493.46</v>
      </c>
      <c r="M6" s="319">
        <v>0</v>
      </c>
      <c r="N6" s="319">
        <v>2306.4499999999998</v>
      </c>
      <c r="O6" s="331"/>
      <c r="P6" s="331"/>
      <c r="Q6" s="331"/>
      <c r="R6" s="331"/>
      <c r="S6" s="331"/>
      <c r="T6" s="331"/>
      <c r="U6" s="331"/>
      <c r="V6" s="331"/>
    </row>
    <row r="7" spans="1:22">
      <c r="A7" s="9">
        <v>106</v>
      </c>
      <c r="B7" s="317">
        <v>34983</v>
      </c>
      <c r="C7" s="317">
        <v>106104</v>
      </c>
      <c r="D7" s="317">
        <v>21811679</v>
      </c>
      <c r="E7" s="319">
        <v>5213742.2</v>
      </c>
      <c r="F7" s="319">
        <v>1279071.73</v>
      </c>
      <c r="G7" s="319">
        <v>0</v>
      </c>
      <c r="H7" s="319">
        <v>2791886.45</v>
      </c>
      <c r="I7" s="319">
        <v>785326.53</v>
      </c>
      <c r="J7" s="319">
        <v>82179.05</v>
      </c>
      <c r="K7" s="319">
        <v>236802.76</v>
      </c>
      <c r="L7" s="319">
        <v>19981.09</v>
      </c>
      <c r="M7" s="319">
        <v>-25.75</v>
      </c>
      <c r="N7" s="319">
        <v>18520.34</v>
      </c>
      <c r="O7" s="331"/>
      <c r="P7" s="331"/>
      <c r="Q7" s="331"/>
      <c r="R7" s="331"/>
      <c r="S7" s="331"/>
      <c r="T7" s="331"/>
      <c r="U7" s="331"/>
      <c r="V7" s="331"/>
    </row>
    <row r="8" spans="1:22">
      <c r="A8" s="9">
        <v>107</v>
      </c>
      <c r="B8" s="317">
        <v>3763</v>
      </c>
      <c r="C8" s="317">
        <v>7908</v>
      </c>
      <c r="D8" s="317">
        <v>3476088</v>
      </c>
      <c r="E8" s="319">
        <v>826737.14</v>
      </c>
      <c r="F8" s="319">
        <v>199659.19</v>
      </c>
      <c r="G8" s="319">
        <v>0</v>
      </c>
      <c r="H8" s="319">
        <v>444891.63</v>
      </c>
      <c r="I8" s="319">
        <v>125197.94</v>
      </c>
      <c r="J8" s="319">
        <v>13101.86</v>
      </c>
      <c r="K8" s="319">
        <v>37748</v>
      </c>
      <c r="L8" s="319">
        <v>3186.05</v>
      </c>
      <c r="M8" s="319">
        <v>0</v>
      </c>
      <c r="N8" s="319">
        <v>2952.47</v>
      </c>
      <c r="O8" s="331"/>
      <c r="P8" s="331"/>
      <c r="Q8" s="331"/>
      <c r="R8" s="331"/>
      <c r="S8" s="331"/>
      <c r="T8" s="331"/>
      <c r="U8" s="331"/>
      <c r="V8" s="331"/>
    </row>
    <row r="9" spans="1:22">
      <c r="A9" s="9">
        <v>109</v>
      </c>
      <c r="B9" s="317">
        <v>89992</v>
      </c>
      <c r="C9" s="317">
        <v>354833</v>
      </c>
      <c r="D9" s="317">
        <v>18284735</v>
      </c>
      <c r="E9" s="319">
        <v>4518483.0599999996</v>
      </c>
      <c r="F9" s="319">
        <v>1245190.58</v>
      </c>
      <c r="G9" s="319">
        <v>-30.8</v>
      </c>
      <c r="H9" s="319">
        <v>2323130.4700000002</v>
      </c>
      <c r="I9" s="319">
        <v>653509.28</v>
      </c>
      <c r="J9" s="319">
        <v>68089.899999999994</v>
      </c>
      <c r="K9" s="319">
        <v>196696.32000000001</v>
      </c>
      <c r="L9" s="319">
        <v>16439.77</v>
      </c>
      <c r="M9" s="319">
        <v>16.73</v>
      </c>
      <c r="N9" s="319">
        <v>15440.81</v>
      </c>
      <c r="O9" s="331"/>
      <c r="P9" s="331"/>
      <c r="Q9" s="331"/>
      <c r="R9" s="331"/>
      <c r="S9" s="331"/>
      <c r="T9" s="331"/>
      <c r="U9" s="331"/>
      <c r="V9" s="331"/>
    </row>
    <row r="10" spans="1:22">
      <c r="A10" s="9">
        <v>110</v>
      </c>
      <c r="B10" s="317">
        <v>42963</v>
      </c>
      <c r="C10" s="317">
        <v>135336</v>
      </c>
      <c r="D10" s="317">
        <v>30796137</v>
      </c>
      <c r="E10" s="319">
        <v>7132237.7199999997</v>
      </c>
      <c r="F10" s="319">
        <v>1787005.76</v>
      </c>
      <c r="G10" s="319">
        <v>0</v>
      </c>
      <c r="H10" s="319">
        <v>3793327.19</v>
      </c>
      <c r="I10" s="319">
        <v>1067844.6000000001</v>
      </c>
      <c r="J10" s="319">
        <v>111062.6</v>
      </c>
      <c r="K10" s="319">
        <v>320935.83</v>
      </c>
      <c r="L10" s="319">
        <v>26432.400000000001</v>
      </c>
      <c r="M10" s="319">
        <v>-11.44</v>
      </c>
      <c r="N10" s="319">
        <v>25640.78</v>
      </c>
      <c r="O10" s="331"/>
      <c r="P10" s="331"/>
      <c r="Q10" s="331"/>
      <c r="R10" s="331"/>
      <c r="S10" s="331"/>
      <c r="T10" s="331"/>
      <c r="U10" s="331"/>
      <c r="V10" s="331"/>
    </row>
    <row r="11" spans="1:22">
      <c r="A11" s="11">
        <v>111</v>
      </c>
      <c r="B11" s="317">
        <v>235368</v>
      </c>
      <c r="C11" s="317">
        <v>239874</v>
      </c>
      <c r="D11" s="317">
        <v>57053596</v>
      </c>
      <c r="E11" s="319">
        <v>12688470.560000001</v>
      </c>
      <c r="F11" s="319">
        <v>3277786.29</v>
      </c>
      <c r="G11" s="319">
        <v>-148.91999999999999</v>
      </c>
      <c r="H11" s="319">
        <v>6676601.8099999996</v>
      </c>
      <c r="I11" s="319">
        <v>1877436.92</v>
      </c>
      <c r="J11" s="319">
        <v>195188.96</v>
      </c>
      <c r="K11" s="319">
        <v>564899.56000000006</v>
      </c>
      <c r="L11" s="319">
        <v>47717.75</v>
      </c>
      <c r="M11" s="319">
        <v>81.45</v>
      </c>
      <c r="N11" s="319">
        <v>48906.74</v>
      </c>
      <c r="O11" s="331"/>
      <c r="P11" s="331"/>
      <c r="Q11" s="331"/>
      <c r="R11" s="331"/>
      <c r="S11" s="331"/>
      <c r="T11" s="331"/>
      <c r="U11" s="331"/>
      <c r="V11" s="331"/>
    </row>
    <row r="12" spans="1:22">
      <c r="A12" s="9">
        <v>112</v>
      </c>
      <c r="B12" s="317">
        <v>964086</v>
      </c>
      <c r="C12" s="317">
        <v>4338290</v>
      </c>
      <c r="D12" s="317">
        <v>553101020</v>
      </c>
      <c r="E12" s="319">
        <v>125145263.88</v>
      </c>
      <c r="F12" s="319">
        <v>33251939.93</v>
      </c>
      <c r="G12" s="319">
        <v>-41.93</v>
      </c>
      <c r="H12" s="319">
        <v>65183534.409999996</v>
      </c>
      <c r="I12" s="319">
        <v>18335645.989999998</v>
      </c>
      <c r="J12" s="319">
        <v>1912514.82</v>
      </c>
      <c r="K12" s="319">
        <v>5522873.6699999999</v>
      </c>
      <c r="L12" s="319">
        <v>466293.07</v>
      </c>
      <c r="M12" s="319">
        <v>132.76</v>
      </c>
      <c r="N12" s="319">
        <v>472371.16</v>
      </c>
      <c r="O12" s="331"/>
      <c r="P12" s="331"/>
      <c r="Q12" s="331"/>
      <c r="R12" s="331"/>
      <c r="S12" s="331"/>
      <c r="T12" s="331"/>
      <c r="U12" s="331"/>
      <c r="V12" s="331"/>
    </row>
    <row r="13" spans="1:22">
      <c r="A13" s="11" t="s">
        <v>199</v>
      </c>
      <c r="B13" s="317" t="s">
        <v>200</v>
      </c>
      <c r="C13" s="317" t="s">
        <v>201</v>
      </c>
      <c r="D13" s="317" t="s">
        <v>202</v>
      </c>
      <c r="E13" s="319" t="s">
        <v>203</v>
      </c>
      <c r="F13" s="320"/>
      <c r="G13" s="327"/>
      <c r="H13" s="327"/>
      <c r="I13" s="327"/>
      <c r="J13" s="327"/>
      <c r="K13" s="327"/>
      <c r="L13" s="327"/>
      <c r="M13" s="327"/>
      <c r="N13" s="327"/>
      <c r="O13" s="331"/>
      <c r="P13" s="331"/>
      <c r="Q13" s="331"/>
      <c r="R13" s="331"/>
      <c r="S13" s="331"/>
      <c r="T13" s="331"/>
      <c r="U13" s="331"/>
      <c r="V13" s="331"/>
    </row>
    <row r="14" spans="1:22">
      <c r="A14" s="150" t="s">
        <v>2</v>
      </c>
      <c r="B14" s="151">
        <f>SUM(B4:B13)</f>
        <v>1383138</v>
      </c>
      <c r="C14" s="151">
        <f>SUM(C4:C13)</f>
        <v>5214421</v>
      </c>
      <c r="D14" s="151">
        <f>SUM(D4:D13)</f>
        <v>688915600</v>
      </c>
      <c r="E14" s="152">
        <f>SUM(E4:E13)</f>
        <v>156589578.28999999</v>
      </c>
      <c r="F14" s="152">
        <f t="shared" ref="F14:M14" si="0">SUM(F4:F13)</f>
        <v>41312715.890000001</v>
      </c>
      <c r="G14" s="152">
        <f t="shared" si="0"/>
        <v>-221.65</v>
      </c>
      <c r="H14" s="152">
        <f t="shared" si="0"/>
        <v>81775830.140000001</v>
      </c>
      <c r="I14" s="152">
        <f t="shared" si="0"/>
        <v>23003139.309999999</v>
      </c>
      <c r="J14" s="152">
        <f t="shared" si="0"/>
        <v>2398659.39</v>
      </c>
      <c r="K14" s="152">
        <f t="shared" si="0"/>
        <v>6927617.7400000002</v>
      </c>
      <c r="L14" s="152">
        <f t="shared" si="0"/>
        <v>584073.03</v>
      </c>
      <c r="M14" s="152">
        <f t="shared" si="0"/>
        <v>193.75</v>
      </c>
      <c r="N14" s="152">
        <f t="shared" ref="N14" si="1">SUM(N4:N13)</f>
        <v>587570.68999999994</v>
      </c>
      <c r="O14" s="331"/>
      <c r="P14" s="331"/>
      <c r="Q14" s="331"/>
      <c r="R14" s="331"/>
      <c r="S14" s="331"/>
      <c r="T14" s="331"/>
      <c r="U14" s="331"/>
      <c r="V14" s="331"/>
    </row>
    <row r="15" spans="1:22" ht="22.5" customHeight="1">
      <c r="A15" s="9" t="s">
        <v>179</v>
      </c>
      <c r="B15" s="17"/>
      <c r="C15" s="17" t="s">
        <v>6</v>
      </c>
      <c r="E15" s="17"/>
      <c r="F15" s="17"/>
      <c r="G15" s="333"/>
      <c r="H15" s="333"/>
      <c r="I15" s="333"/>
      <c r="J15" s="333"/>
      <c r="K15" s="333"/>
      <c r="L15" s="333"/>
      <c r="M15" s="333"/>
      <c r="N15" s="333"/>
      <c r="O15" s="329"/>
      <c r="P15" s="329"/>
      <c r="Q15" s="329"/>
      <c r="R15" s="329"/>
      <c r="S15" s="329"/>
      <c r="T15" s="329"/>
      <c r="U15" s="329"/>
      <c r="V15" s="329"/>
    </row>
    <row r="16" spans="1:22" ht="21.75" customHeight="1">
      <c r="A16" s="11" t="s">
        <v>180</v>
      </c>
      <c r="B16" s="317">
        <v>1</v>
      </c>
      <c r="C16" s="317">
        <v>4</v>
      </c>
      <c r="D16" s="317">
        <v>15</v>
      </c>
      <c r="E16" s="321">
        <v>4.21</v>
      </c>
      <c r="F16" s="321">
        <v>1.51</v>
      </c>
      <c r="G16" s="318">
        <v>0</v>
      </c>
      <c r="H16" s="321">
        <v>1.92</v>
      </c>
      <c r="I16" s="321">
        <v>0.54</v>
      </c>
      <c r="J16" s="321">
        <v>0.06</v>
      </c>
      <c r="K16" s="321">
        <v>0.16</v>
      </c>
      <c r="L16" s="321">
        <v>0.01</v>
      </c>
      <c r="M16" s="318">
        <v>0</v>
      </c>
      <c r="N16" s="321">
        <v>0.01</v>
      </c>
      <c r="O16" s="331"/>
      <c r="P16" s="331"/>
      <c r="Q16" s="331"/>
      <c r="R16" s="331"/>
      <c r="S16" s="331"/>
      <c r="T16" s="331"/>
      <c r="U16" s="331"/>
      <c r="V16" s="331"/>
    </row>
    <row r="17" spans="1:22">
      <c r="A17" s="11" t="s">
        <v>181</v>
      </c>
      <c r="B17" s="317">
        <v>10</v>
      </c>
      <c r="C17" s="317">
        <v>96</v>
      </c>
      <c r="D17" s="317">
        <v>442604</v>
      </c>
      <c r="E17" s="319">
        <v>117506.12</v>
      </c>
      <c r="F17" s="319">
        <v>37640.61</v>
      </c>
      <c r="G17" s="319">
        <v>0</v>
      </c>
      <c r="H17" s="319">
        <v>56675.76</v>
      </c>
      <c r="I17" s="319">
        <v>15943.83</v>
      </c>
      <c r="J17" s="319">
        <v>1662.08</v>
      </c>
      <c r="K17" s="319">
        <v>4800.91</v>
      </c>
      <c r="L17" s="319">
        <v>405.35</v>
      </c>
      <c r="M17" s="319">
        <v>0</v>
      </c>
      <c r="N17" s="319">
        <v>377.58</v>
      </c>
      <c r="O17" s="331"/>
      <c r="P17" s="331"/>
      <c r="Q17" s="331"/>
      <c r="R17" s="331"/>
      <c r="S17" s="331"/>
      <c r="T17" s="331"/>
      <c r="U17" s="331"/>
      <c r="V17" s="331"/>
    </row>
    <row r="18" spans="1:22">
      <c r="A18" s="11" t="s">
        <v>182</v>
      </c>
      <c r="B18" s="317">
        <v>1</v>
      </c>
      <c r="C18" s="317">
        <v>4</v>
      </c>
      <c r="D18" s="317">
        <v>403104</v>
      </c>
      <c r="E18" s="319">
        <v>106816.35</v>
      </c>
      <c r="F18" s="319">
        <v>34078.25</v>
      </c>
      <c r="G18" s="319">
        <v>0</v>
      </c>
      <c r="H18" s="319">
        <v>51617.87</v>
      </c>
      <c r="I18" s="319">
        <v>14521.01</v>
      </c>
      <c r="J18" s="319">
        <v>1513.66</v>
      </c>
      <c r="K18" s="319">
        <v>4372.4799999999996</v>
      </c>
      <c r="L18" s="319">
        <v>369.24</v>
      </c>
      <c r="M18" s="319">
        <v>0</v>
      </c>
      <c r="N18" s="319">
        <v>343.84</v>
      </c>
      <c r="O18" s="331"/>
      <c r="P18" s="331"/>
      <c r="Q18" s="331"/>
      <c r="R18" s="331"/>
      <c r="S18" s="331"/>
      <c r="T18" s="331"/>
      <c r="U18" s="331"/>
      <c r="V18" s="331"/>
    </row>
    <row r="19" spans="1:22">
      <c r="A19" s="11" t="s">
        <v>183</v>
      </c>
      <c r="B19" s="317">
        <v>37</v>
      </c>
      <c r="C19" s="317">
        <v>8</v>
      </c>
      <c r="D19" s="317">
        <v>425965</v>
      </c>
      <c r="E19" s="319">
        <v>112893.02</v>
      </c>
      <c r="F19" s="319">
        <v>36029.79</v>
      </c>
      <c r="G19" s="319">
        <v>0</v>
      </c>
      <c r="H19" s="319">
        <v>54545.24</v>
      </c>
      <c r="I19" s="319">
        <v>15344.55</v>
      </c>
      <c r="J19" s="319">
        <v>1599.48</v>
      </c>
      <c r="K19" s="319">
        <v>4620.4399999999996</v>
      </c>
      <c r="L19" s="319">
        <v>390.17</v>
      </c>
      <c r="M19" s="319">
        <v>0</v>
      </c>
      <c r="N19" s="319">
        <v>363.35</v>
      </c>
      <c r="O19" s="331"/>
      <c r="P19" s="331"/>
      <c r="Q19" s="331"/>
      <c r="R19" s="331"/>
      <c r="S19" s="331"/>
      <c r="T19" s="331"/>
      <c r="U19" s="331"/>
      <c r="V19" s="331"/>
    </row>
    <row r="20" spans="1:22">
      <c r="A20" s="11" t="s">
        <v>184</v>
      </c>
      <c r="B20" s="317">
        <v>907</v>
      </c>
      <c r="C20" s="317">
        <v>1834</v>
      </c>
      <c r="D20" s="317">
        <v>13899</v>
      </c>
      <c r="E20" s="319">
        <v>7978.31</v>
      </c>
      <c r="F20" s="319">
        <v>5443.94</v>
      </c>
      <c r="G20" s="319">
        <v>0</v>
      </c>
      <c r="H20" s="319">
        <v>1803.5</v>
      </c>
      <c r="I20" s="319">
        <v>504.88</v>
      </c>
      <c r="J20" s="319">
        <v>54.78</v>
      </c>
      <c r="K20" s="319">
        <v>163.04</v>
      </c>
      <c r="L20" s="319" t="s">
        <v>198</v>
      </c>
      <c r="M20" s="319">
        <v>0</v>
      </c>
      <c r="N20" s="319">
        <v>8.17</v>
      </c>
      <c r="O20" s="331"/>
      <c r="P20" s="331"/>
      <c r="Q20" s="331"/>
      <c r="R20" s="331"/>
      <c r="S20" s="331"/>
      <c r="T20" s="331"/>
      <c r="U20" s="331"/>
      <c r="V20" s="331"/>
    </row>
    <row r="21" spans="1:22">
      <c r="A21" s="11">
        <v>211</v>
      </c>
      <c r="B21" s="317">
        <v>113353</v>
      </c>
      <c r="C21" s="317">
        <v>351621</v>
      </c>
      <c r="D21" s="317">
        <v>208563063</v>
      </c>
      <c r="E21" s="319">
        <v>48750128.25</v>
      </c>
      <c r="F21" s="319">
        <v>15945063.74</v>
      </c>
      <c r="G21" s="319">
        <v>345.49</v>
      </c>
      <c r="H21" s="319">
        <v>23305013.719999999</v>
      </c>
      <c r="I21" s="319">
        <v>6552709.6900000004</v>
      </c>
      <c r="J21" s="319">
        <v>677203.3</v>
      </c>
      <c r="K21" s="319">
        <v>1967103.63</v>
      </c>
      <c r="L21" s="319">
        <v>166261.82999999999</v>
      </c>
      <c r="M21" s="319">
        <v>19.739999999999998</v>
      </c>
      <c r="N21" s="319">
        <v>136407.10999999999</v>
      </c>
      <c r="O21" s="331"/>
      <c r="P21" s="331"/>
      <c r="Q21" s="331"/>
      <c r="R21" s="331"/>
      <c r="S21" s="331"/>
      <c r="T21" s="331"/>
      <c r="U21" s="331"/>
      <c r="V21" s="331"/>
    </row>
    <row r="22" spans="1:22">
      <c r="A22" s="11">
        <v>212</v>
      </c>
      <c r="B22" s="317">
        <v>10595</v>
      </c>
      <c r="C22" s="317">
        <v>42180</v>
      </c>
      <c r="D22" s="317">
        <v>348028541</v>
      </c>
      <c r="E22" s="319">
        <v>87752410.459999993</v>
      </c>
      <c r="F22" s="319">
        <v>25071994.559999999</v>
      </c>
      <c r="G22" s="319">
        <v>-0.01</v>
      </c>
      <c r="H22" s="319">
        <v>44498847.740000002</v>
      </c>
      <c r="I22" s="319">
        <v>12515143.800000001</v>
      </c>
      <c r="J22" s="319">
        <v>1293383.21</v>
      </c>
      <c r="K22" s="319">
        <v>3756107.49</v>
      </c>
      <c r="L22" s="319">
        <v>317610.76</v>
      </c>
      <c r="M22" s="319">
        <v>-4.3600000000000003</v>
      </c>
      <c r="N22" s="319">
        <v>299327.27</v>
      </c>
      <c r="O22" s="331"/>
      <c r="P22" s="331"/>
      <c r="Q22" s="331"/>
      <c r="R22" s="331"/>
      <c r="S22" s="331"/>
      <c r="T22" s="331"/>
      <c r="U22" s="331"/>
      <c r="V22" s="331"/>
    </row>
    <row r="23" spans="1:22">
      <c r="A23" s="12" t="s">
        <v>185</v>
      </c>
      <c r="B23" s="317">
        <v>399</v>
      </c>
      <c r="C23" s="317">
        <v>1467</v>
      </c>
      <c r="D23" s="317">
        <v>139970613</v>
      </c>
      <c r="E23" s="319">
        <v>32900613.050000001</v>
      </c>
      <c r="F23" s="319">
        <v>7628089.8300000001</v>
      </c>
      <c r="G23" s="319">
        <v>0</v>
      </c>
      <c r="H23" s="319">
        <v>17985709.52</v>
      </c>
      <c r="I23" s="319">
        <v>5043720.37</v>
      </c>
      <c r="J23" s="319">
        <v>498362.13</v>
      </c>
      <c r="K23" s="319">
        <v>1491749.63</v>
      </c>
      <c r="L23" s="319">
        <v>126887.63</v>
      </c>
      <c r="M23" s="319">
        <v>0</v>
      </c>
      <c r="N23" s="319">
        <v>126093.94</v>
      </c>
      <c r="O23" s="331"/>
      <c r="P23" s="331"/>
      <c r="Q23" s="331"/>
      <c r="R23" s="331"/>
      <c r="S23" s="331"/>
      <c r="T23" s="331"/>
      <c r="U23" s="331"/>
      <c r="V23" s="331"/>
    </row>
    <row r="24" spans="1:22">
      <c r="A24" s="9">
        <v>862</v>
      </c>
      <c r="B24" s="317">
        <v>1</v>
      </c>
      <c r="C24" s="317">
        <v>9</v>
      </c>
      <c r="D24" s="317">
        <v>603900</v>
      </c>
      <c r="E24" s="319">
        <v>144177.01</v>
      </c>
      <c r="F24" s="319">
        <v>35206.28</v>
      </c>
      <c r="G24" s="319">
        <v>0</v>
      </c>
      <c r="H24" s="319">
        <v>77330</v>
      </c>
      <c r="I24" s="319">
        <v>21754.29</v>
      </c>
      <c r="J24" s="319">
        <v>2267.64</v>
      </c>
      <c r="K24" s="319">
        <v>6550.5</v>
      </c>
      <c r="L24" s="319">
        <v>553.16999999999996</v>
      </c>
      <c r="M24" s="319">
        <v>0</v>
      </c>
      <c r="N24" s="319">
        <v>515.13</v>
      </c>
      <c r="O24" s="331"/>
      <c r="P24" s="331"/>
      <c r="Q24" s="331"/>
      <c r="R24" s="331"/>
      <c r="S24" s="331"/>
      <c r="T24" s="331"/>
      <c r="U24" s="331"/>
      <c r="V24" s="331"/>
    </row>
    <row r="25" spans="1:22">
      <c r="A25" s="11" t="s">
        <v>199</v>
      </c>
      <c r="B25" s="317" t="s">
        <v>200</v>
      </c>
      <c r="C25" s="317" t="s">
        <v>201</v>
      </c>
      <c r="D25" s="317" t="s">
        <v>202</v>
      </c>
      <c r="E25" s="319" t="s">
        <v>203</v>
      </c>
      <c r="F25" s="320"/>
      <c r="G25" s="327"/>
      <c r="H25" s="327"/>
      <c r="I25" s="327"/>
      <c r="J25" s="327"/>
      <c r="K25" s="327"/>
      <c r="L25" s="327"/>
      <c r="M25" s="327"/>
      <c r="N25" s="327"/>
      <c r="O25" s="331"/>
      <c r="P25" s="331"/>
      <c r="Q25" s="331"/>
      <c r="R25" s="331"/>
      <c r="S25" s="331"/>
      <c r="T25" s="331"/>
      <c r="U25" s="331"/>
      <c r="V25" s="331"/>
    </row>
    <row r="26" spans="1:22">
      <c r="A26" s="150" t="s">
        <v>2</v>
      </c>
      <c r="B26" s="151">
        <f>SUM(B16:B25)</f>
        <v>125304</v>
      </c>
      <c r="C26" s="151">
        <f>SUM(C16:C25)</f>
        <v>397223</v>
      </c>
      <c r="D26" s="151">
        <f>SUM(D16:D25)</f>
        <v>698451704</v>
      </c>
      <c r="E26" s="152">
        <f>SUM(E16:E25)</f>
        <v>169892526.78</v>
      </c>
      <c r="F26" s="152">
        <f t="shared" ref="F26:M26" si="2">SUM(F16:F25)</f>
        <v>48793548.509999998</v>
      </c>
      <c r="G26" s="152">
        <f t="shared" si="2"/>
        <v>345.48</v>
      </c>
      <c r="H26" s="152">
        <f t="shared" si="2"/>
        <v>86031545.269999996</v>
      </c>
      <c r="I26" s="152">
        <f t="shared" si="2"/>
        <v>24179642.960000001</v>
      </c>
      <c r="J26" s="152">
        <f t="shared" si="2"/>
        <v>2476046.3400000003</v>
      </c>
      <c r="K26" s="152">
        <f t="shared" si="2"/>
        <v>7235468.2800000003</v>
      </c>
      <c r="L26" s="152">
        <f t="shared" si="2"/>
        <v>612478.16</v>
      </c>
      <c r="M26" s="152">
        <f t="shared" si="2"/>
        <v>15.379999999999999</v>
      </c>
      <c r="N26" s="152">
        <f t="shared" ref="N26" si="3">SUM(N16:N25)</f>
        <v>563436.4</v>
      </c>
      <c r="O26" s="331"/>
      <c r="P26" s="331"/>
      <c r="Q26" s="331"/>
      <c r="R26" s="331"/>
      <c r="S26" s="331"/>
      <c r="T26" s="331"/>
      <c r="U26" s="331"/>
      <c r="V26" s="331"/>
    </row>
    <row r="27" spans="1:22">
      <c r="A27" s="9" t="s">
        <v>186</v>
      </c>
      <c r="B27" s="17"/>
      <c r="E27" s="17"/>
      <c r="F27" s="17"/>
      <c r="G27" s="333"/>
      <c r="H27" s="333"/>
      <c r="I27" s="333"/>
      <c r="J27" s="333"/>
      <c r="K27" s="333"/>
      <c r="L27" s="333"/>
      <c r="M27" s="333"/>
      <c r="N27" s="333"/>
      <c r="O27" s="329"/>
      <c r="P27" s="329"/>
      <c r="Q27" s="329"/>
      <c r="R27" s="329"/>
      <c r="S27" s="329"/>
      <c r="T27" s="329"/>
      <c r="U27" s="329"/>
      <c r="V27" s="329"/>
    </row>
    <row r="28" spans="1:22">
      <c r="A28" s="9">
        <v>311</v>
      </c>
      <c r="B28" s="317">
        <v>114</v>
      </c>
      <c r="C28" s="317">
        <v>375</v>
      </c>
      <c r="D28" s="317">
        <v>344038</v>
      </c>
      <c r="E28" s="326">
        <v>91660.58</v>
      </c>
      <c r="F28" s="326">
        <v>29606.080000000002</v>
      </c>
      <c r="G28" s="326">
        <v>0</v>
      </c>
      <c r="H28" s="326">
        <v>44029.88</v>
      </c>
      <c r="I28" s="326">
        <v>12387.73</v>
      </c>
      <c r="J28" s="326">
        <v>1295.0999999999999</v>
      </c>
      <c r="K28" s="326">
        <v>3734</v>
      </c>
      <c r="L28" s="326">
        <v>315.26</v>
      </c>
      <c r="M28" s="326">
        <v>0</v>
      </c>
      <c r="N28" s="326">
        <v>292.52999999999997</v>
      </c>
      <c r="O28" s="331"/>
      <c r="P28" s="331"/>
      <c r="Q28" s="331"/>
      <c r="R28" s="331"/>
      <c r="S28" s="331"/>
      <c r="T28" s="331"/>
      <c r="U28" s="331"/>
      <c r="V28" s="331"/>
    </row>
    <row r="29" spans="1:22">
      <c r="A29" s="9">
        <v>312</v>
      </c>
      <c r="B29" s="317">
        <v>233</v>
      </c>
      <c r="C29" s="317">
        <v>1077</v>
      </c>
      <c r="D29" s="317">
        <v>12540805</v>
      </c>
      <c r="E29" s="319">
        <v>3112442.14</v>
      </c>
      <c r="F29" s="319">
        <v>870653.88</v>
      </c>
      <c r="G29" s="319">
        <v>0</v>
      </c>
      <c r="H29" s="319">
        <v>1590709.58</v>
      </c>
      <c r="I29" s="319">
        <v>447564.55</v>
      </c>
      <c r="J29" s="319">
        <v>46663.89</v>
      </c>
      <c r="K29" s="319">
        <v>134767.24</v>
      </c>
      <c r="L29" s="319">
        <v>11380.16</v>
      </c>
      <c r="M29" s="319">
        <v>0</v>
      </c>
      <c r="N29" s="319">
        <v>10702.84</v>
      </c>
      <c r="O29" s="331"/>
      <c r="P29" s="331"/>
      <c r="Q29" s="331"/>
      <c r="R29" s="331"/>
      <c r="S29" s="331"/>
      <c r="T29" s="331"/>
      <c r="U29" s="331"/>
      <c r="V29" s="331"/>
    </row>
    <row r="30" spans="1:22">
      <c r="A30" s="9">
        <v>313</v>
      </c>
      <c r="B30" s="317">
        <v>217</v>
      </c>
      <c r="C30" s="317">
        <v>1286</v>
      </c>
      <c r="D30" s="317">
        <v>84287145</v>
      </c>
      <c r="E30" s="319">
        <v>20240380.460000001</v>
      </c>
      <c r="F30" s="319">
        <v>5049367.33</v>
      </c>
      <c r="G30" s="319">
        <v>0</v>
      </c>
      <c r="H30" s="319">
        <v>10801076.220000001</v>
      </c>
      <c r="I30" s="319">
        <v>3036681.48</v>
      </c>
      <c r="J30" s="319">
        <v>302262.28999999998</v>
      </c>
      <c r="K30" s="319">
        <v>899252.8</v>
      </c>
      <c r="L30" s="319">
        <v>76514.84</v>
      </c>
      <c r="M30" s="319">
        <v>0</v>
      </c>
      <c r="N30" s="319">
        <v>75225.5</v>
      </c>
      <c r="O30" s="331"/>
      <c r="P30" s="331"/>
      <c r="Q30" s="331"/>
      <c r="R30" s="331"/>
      <c r="S30" s="331"/>
      <c r="T30" s="331"/>
      <c r="U30" s="331"/>
      <c r="V30" s="331"/>
    </row>
    <row r="31" spans="1:22">
      <c r="A31" s="12" t="s">
        <v>187</v>
      </c>
      <c r="B31" s="317">
        <v>1</v>
      </c>
      <c r="C31" s="317">
        <v>4</v>
      </c>
      <c r="D31" s="317">
        <v>5821181</v>
      </c>
      <c r="E31" s="319">
        <v>1380366.28</v>
      </c>
      <c r="F31" s="319">
        <v>329963.28000000003</v>
      </c>
      <c r="G31" s="319">
        <v>0</v>
      </c>
      <c r="H31" s="319">
        <v>745408.05</v>
      </c>
      <c r="I31" s="319">
        <v>209696.4</v>
      </c>
      <c r="J31" s="319">
        <v>21858.53</v>
      </c>
      <c r="K31" s="319">
        <v>63142.35</v>
      </c>
      <c r="L31" s="319">
        <v>5332.2</v>
      </c>
      <c r="M31" s="319">
        <v>0</v>
      </c>
      <c r="N31" s="319">
        <v>4965.47</v>
      </c>
      <c r="O31" s="331"/>
      <c r="P31" s="331"/>
      <c r="Q31" s="331"/>
      <c r="R31" s="331"/>
      <c r="S31" s="331"/>
      <c r="T31" s="331"/>
      <c r="U31" s="331"/>
      <c r="V31" s="331"/>
    </row>
    <row r="32" spans="1:22">
      <c r="A32" s="9">
        <v>343</v>
      </c>
      <c r="B32" s="317">
        <v>2</v>
      </c>
      <c r="C32" s="317">
        <v>5</v>
      </c>
      <c r="D32" s="317">
        <v>382854</v>
      </c>
      <c r="E32" s="319">
        <v>164844.78</v>
      </c>
      <c r="F32" s="319">
        <v>95760.69</v>
      </c>
      <c r="G32" s="319">
        <v>0</v>
      </c>
      <c r="H32" s="319">
        <v>49024.84</v>
      </c>
      <c r="I32" s="319">
        <v>13791.55</v>
      </c>
      <c r="J32" s="319">
        <v>1437.62</v>
      </c>
      <c r="K32" s="319">
        <v>4152.82</v>
      </c>
      <c r="L32" s="319">
        <v>350.69</v>
      </c>
      <c r="M32" s="319">
        <v>0</v>
      </c>
      <c r="N32" s="319">
        <v>326.57</v>
      </c>
      <c r="O32" s="331"/>
      <c r="P32" s="331"/>
      <c r="Q32" s="331"/>
      <c r="R32" s="331"/>
      <c r="S32" s="331"/>
      <c r="T32" s="331"/>
      <c r="U32" s="331"/>
      <c r="V32" s="331"/>
    </row>
    <row r="33" spans="1:22">
      <c r="A33" s="9">
        <v>363</v>
      </c>
      <c r="B33" s="317">
        <v>14</v>
      </c>
      <c r="C33" s="317">
        <v>105</v>
      </c>
      <c r="D33" s="317">
        <v>28456290</v>
      </c>
      <c r="E33" s="319">
        <v>6320428.3399999999</v>
      </c>
      <c r="F33" s="319">
        <v>1185633.1299999999</v>
      </c>
      <c r="G33" s="319">
        <v>0</v>
      </c>
      <c r="H33" s="319">
        <v>3643856.38</v>
      </c>
      <c r="I33" s="319">
        <v>1025080.92</v>
      </c>
      <c r="J33" s="319">
        <v>106853.36</v>
      </c>
      <c r="K33" s="319">
        <v>308665.39</v>
      </c>
      <c r="L33" s="319">
        <v>26065.96</v>
      </c>
      <c r="M33" s="319">
        <v>0</v>
      </c>
      <c r="N33" s="319">
        <v>24273.200000000001</v>
      </c>
      <c r="O33" s="331"/>
      <c r="P33" s="331"/>
      <c r="Q33" s="331"/>
      <c r="R33" s="331"/>
      <c r="S33" s="331"/>
      <c r="T33" s="331"/>
      <c r="U33" s="331"/>
      <c r="V33" s="331"/>
    </row>
    <row r="34" spans="1:22">
      <c r="A34" s="9">
        <v>963</v>
      </c>
      <c r="B34" s="317">
        <v>2</v>
      </c>
      <c r="C34" s="317">
        <v>6</v>
      </c>
      <c r="D34" s="317">
        <v>1040060</v>
      </c>
      <c r="E34" s="319">
        <v>246691.29</v>
      </c>
      <c r="F34" s="319">
        <v>59017.65</v>
      </c>
      <c r="G34" s="319">
        <v>0</v>
      </c>
      <c r="H34" s="319">
        <v>133180.73000000001</v>
      </c>
      <c r="I34" s="319">
        <v>37466.080000000002</v>
      </c>
      <c r="J34" s="319">
        <v>3905.43</v>
      </c>
      <c r="K34" s="319">
        <v>11281.53</v>
      </c>
      <c r="L34" s="319">
        <v>952.7</v>
      </c>
      <c r="M34" s="319">
        <v>0</v>
      </c>
      <c r="N34" s="319">
        <v>887.17</v>
      </c>
      <c r="O34" s="331"/>
      <c r="P34" s="331"/>
      <c r="Q34" s="331"/>
      <c r="R34" s="331"/>
      <c r="S34" s="331"/>
      <c r="T34" s="331"/>
      <c r="U34" s="331"/>
      <c r="V34" s="331"/>
    </row>
    <row r="35" spans="1:22">
      <c r="A35" s="150" t="s">
        <v>2</v>
      </c>
      <c r="B35" s="151">
        <f t="shared" ref="B35:M35" si="4">SUM(B28:B34)</f>
        <v>583</v>
      </c>
      <c r="C35" s="151">
        <f t="shared" si="4"/>
        <v>2858</v>
      </c>
      <c r="D35" s="151">
        <f t="shared" si="4"/>
        <v>132872373</v>
      </c>
      <c r="E35" s="152">
        <f t="shared" si="4"/>
        <v>31556813.870000001</v>
      </c>
      <c r="F35" s="152">
        <f t="shared" si="4"/>
        <v>7620002.040000001</v>
      </c>
      <c r="G35" s="152">
        <f t="shared" si="4"/>
        <v>0</v>
      </c>
      <c r="H35" s="152">
        <f t="shared" si="4"/>
        <v>17007285.68</v>
      </c>
      <c r="I35" s="152">
        <f t="shared" si="4"/>
        <v>4782668.71</v>
      </c>
      <c r="J35" s="152">
        <f t="shared" si="4"/>
        <v>484276.21999999991</v>
      </c>
      <c r="K35" s="152">
        <f t="shared" si="4"/>
        <v>1424996.1300000001</v>
      </c>
      <c r="L35" s="152">
        <f t="shared" si="4"/>
        <v>120911.80999999998</v>
      </c>
      <c r="M35" s="152">
        <f t="shared" si="4"/>
        <v>0</v>
      </c>
      <c r="N35" s="152">
        <f t="shared" ref="N35" si="5">SUM(N28:N34)</f>
        <v>116673.28</v>
      </c>
      <c r="O35" s="331"/>
      <c r="P35" s="331"/>
      <c r="Q35" s="331"/>
      <c r="R35" s="331"/>
      <c r="S35" s="331"/>
      <c r="T35" s="331"/>
      <c r="U35" s="331"/>
      <c r="V35" s="331"/>
    </row>
    <row r="36" spans="1:22">
      <c r="A36" s="9" t="s">
        <v>188</v>
      </c>
      <c r="B36" s="17"/>
      <c r="D36" s="21"/>
      <c r="E36" s="17"/>
      <c r="F36" s="17"/>
      <c r="G36" s="333"/>
      <c r="H36" s="333"/>
      <c r="I36" s="333"/>
      <c r="J36" s="333"/>
      <c r="K36" s="333"/>
      <c r="L36" s="333"/>
      <c r="M36" s="333"/>
      <c r="N36" s="333"/>
      <c r="O36" s="329"/>
      <c r="P36" s="329"/>
      <c r="Q36" s="329"/>
      <c r="R36" s="329"/>
      <c r="S36" s="329"/>
      <c r="T36" s="329"/>
      <c r="U36" s="329"/>
      <c r="V36" s="329"/>
    </row>
    <row r="37" spans="1:22" ht="16.5">
      <c r="A37" s="13" t="s">
        <v>189</v>
      </c>
      <c r="B37" s="317">
        <v>153</v>
      </c>
      <c r="C37" s="317">
        <v>733</v>
      </c>
      <c r="D37" s="317">
        <v>21436341</v>
      </c>
      <c r="E37" s="321">
        <v>8403818.6699999999</v>
      </c>
      <c r="F37" s="321">
        <v>4535753.79</v>
      </c>
      <c r="G37" s="318">
        <v>0</v>
      </c>
      <c r="H37" s="321">
        <v>2744934.27</v>
      </c>
      <c r="I37" s="321">
        <v>772198.1</v>
      </c>
      <c r="J37" s="321">
        <v>80493.490000000005</v>
      </c>
      <c r="K37" s="321">
        <v>232518.88</v>
      </c>
      <c r="L37" s="321">
        <v>19635.77</v>
      </c>
      <c r="M37" s="318">
        <v>0</v>
      </c>
      <c r="N37" s="321">
        <v>18284.37</v>
      </c>
      <c r="O37" s="331"/>
      <c r="P37" s="331"/>
      <c r="Q37" s="331"/>
      <c r="R37" s="331"/>
      <c r="S37" s="331"/>
      <c r="T37" s="331"/>
      <c r="U37" s="331"/>
      <c r="V37" s="331"/>
    </row>
    <row r="38" spans="1:22" ht="16.5">
      <c r="A38" s="13" t="s">
        <v>190</v>
      </c>
      <c r="B38" s="317">
        <v>1</v>
      </c>
      <c r="C38" s="317">
        <v>6</v>
      </c>
      <c r="D38" s="317">
        <v>3042</v>
      </c>
      <c r="E38" s="319">
        <v>744.18</v>
      </c>
      <c r="F38" s="319">
        <v>195.26</v>
      </c>
      <c r="G38" s="319">
        <v>0</v>
      </c>
      <c r="H38" s="319">
        <v>389.53</v>
      </c>
      <c r="I38" s="319">
        <v>109.58</v>
      </c>
      <c r="J38" s="319">
        <v>11.42</v>
      </c>
      <c r="K38" s="319">
        <v>33</v>
      </c>
      <c r="L38" s="319">
        <v>2.79</v>
      </c>
      <c r="M38" s="319">
        <v>0</v>
      </c>
      <c r="N38" s="319">
        <v>2.6</v>
      </c>
      <c r="O38" s="331"/>
      <c r="P38" s="331"/>
      <c r="Q38" s="331"/>
      <c r="R38" s="331"/>
      <c r="S38" s="331"/>
      <c r="T38" s="331"/>
      <c r="U38" s="331"/>
      <c r="V38" s="331"/>
    </row>
    <row r="39" spans="1:22" ht="16.5">
      <c r="A39" s="13" t="s">
        <v>191</v>
      </c>
      <c r="B39" s="317">
        <v>2</v>
      </c>
      <c r="C39" s="317">
        <v>12</v>
      </c>
      <c r="D39" s="317">
        <v>2695</v>
      </c>
      <c r="E39" s="319">
        <v>556.32000000000005</v>
      </c>
      <c r="F39" s="319">
        <v>70</v>
      </c>
      <c r="G39" s="319">
        <v>0</v>
      </c>
      <c r="H39" s="319">
        <v>345.1</v>
      </c>
      <c r="I39" s="319">
        <v>97.07</v>
      </c>
      <c r="J39" s="319">
        <v>10.119999999999999</v>
      </c>
      <c r="K39" s="319">
        <v>29.25</v>
      </c>
      <c r="L39" s="319">
        <v>2.4700000000000002</v>
      </c>
      <c r="M39" s="319">
        <v>0</v>
      </c>
      <c r="N39" s="319">
        <v>2.31</v>
      </c>
      <c r="O39" s="331"/>
      <c r="P39" s="331"/>
      <c r="Q39" s="331"/>
      <c r="R39" s="331"/>
      <c r="S39" s="331"/>
      <c r="T39" s="331"/>
      <c r="U39" s="331"/>
      <c r="V39" s="331"/>
    </row>
    <row r="40" spans="1:22">
      <c r="A40" s="9">
        <v>414</v>
      </c>
      <c r="B40" s="317">
        <v>23</v>
      </c>
      <c r="C40" s="317">
        <v>108</v>
      </c>
      <c r="D40" s="317">
        <v>285649</v>
      </c>
      <c r="E40" s="319">
        <v>90697.57</v>
      </c>
      <c r="F40" s="319">
        <v>39153.620000000003</v>
      </c>
      <c r="G40" s="319">
        <v>0</v>
      </c>
      <c r="H40" s="319">
        <v>36577.64</v>
      </c>
      <c r="I40" s="319">
        <v>10289.94</v>
      </c>
      <c r="J40" s="319">
        <v>1072.6199999999999</v>
      </c>
      <c r="K40" s="319">
        <v>3098.42</v>
      </c>
      <c r="L40" s="319">
        <v>261.66000000000003</v>
      </c>
      <c r="M40" s="319">
        <v>0</v>
      </c>
      <c r="N40" s="319">
        <v>243.67</v>
      </c>
      <c r="O40" s="331"/>
      <c r="P40" s="331"/>
      <c r="Q40" s="331"/>
      <c r="R40" s="331"/>
      <c r="S40" s="331"/>
      <c r="T40" s="331"/>
      <c r="U40" s="331"/>
      <c r="V40" s="331"/>
    </row>
    <row r="41" spans="1:22">
      <c r="A41" s="9">
        <v>421</v>
      </c>
      <c r="B41" s="317">
        <v>231</v>
      </c>
      <c r="C41" s="317">
        <v>831</v>
      </c>
      <c r="D41" s="317">
        <v>235066</v>
      </c>
      <c r="E41" s="319">
        <v>61874.63</v>
      </c>
      <c r="F41" s="319">
        <v>19457.990000000002</v>
      </c>
      <c r="G41" s="319">
        <v>0</v>
      </c>
      <c r="H41" s="319">
        <v>30100.53</v>
      </c>
      <c r="I41" s="319">
        <v>8467.85</v>
      </c>
      <c r="J41" s="319">
        <v>882.66</v>
      </c>
      <c r="K41" s="319">
        <v>2549.73</v>
      </c>
      <c r="L41" s="319">
        <v>215.36</v>
      </c>
      <c r="M41" s="319">
        <v>0</v>
      </c>
      <c r="N41" s="319">
        <v>200.51</v>
      </c>
      <c r="O41" s="331"/>
      <c r="P41" s="331"/>
      <c r="Q41" s="331"/>
      <c r="R41" s="331"/>
      <c r="S41" s="331"/>
      <c r="T41" s="331"/>
      <c r="U41" s="331"/>
      <c r="V41" s="331"/>
    </row>
    <row r="42" spans="1:22">
      <c r="A42" s="9">
        <v>422</v>
      </c>
      <c r="B42" s="317">
        <v>79</v>
      </c>
      <c r="C42" s="317">
        <v>264</v>
      </c>
      <c r="D42" s="317">
        <v>98459</v>
      </c>
      <c r="E42" s="319">
        <v>22621.16</v>
      </c>
      <c r="F42" s="319">
        <v>4854.7</v>
      </c>
      <c r="G42" s="319">
        <v>0</v>
      </c>
      <c r="H42" s="319">
        <v>12607.74</v>
      </c>
      <c r="I42" s="319">
        <v>3546.76</v>
      </c>
      <c r="J42" s="319">
        <v>369.69</v>
      </c>
      <c r="K42" s="319">
        <v>1068.04</v>
      </c>
      <c r="L42" s="319">
        <v>90.21</v>
      </c>
      <c r="M42" s="319">
        <v>0</v>
      </c>
      <c r="N42" s="319">
        <v>84.02</v>
      </c>
      <c r="O42" s="331"/>
      <c r="P42" s="331"/>
      <c r="Q42" s="331"/>
      <c r="R42" s="331"/>
      <c r="S42" s="331"/>
      <c r="T42" s="331"/>
      <c r="U42" s="331"/>
      <c r="V42" s="331"/>
    </row>
    <row r="43" spans="1:22">
      <c r="A43" s="9">
        <v>423</v>
      </c>
      <c r="B43" s="317">
        <v>681</v>
      </c>
      <c r="C43" s="317">
        <v>2396</v>
      </c>
      <c r="D43" s="317">
        <v>140703</v>
      </c>
      <c r="E43" s="319">
        <v>33653.339999999997</v>
      </c>
      <c r="F43" s="319">
        <v>8366.31</v>
      </c>
      <c r="G43" s="319">
        <v>0</v>
      </c>
      <c r="H43" s="319">
        <v>17933.689999999999</v>
      </c>
      <c r="I43" s="319">
        <v>5077.4399999999996</v>
      </c>
      <c r="J43" s="319">
        <v>512.62</v>
      </c>
      <c r="K43" s="319">
        <v>1509.52</v>
      </c>
      <c r="L43" s="319">
        <v>128.80000000000001</v>
      </c>
      <c r="M43" s="319">
        <v>0</v>
      </c>
      <c r="N43" s="319">
        <v>124.96</v>
      </c>
      <c r="O43" s="331"/>
      <c r="P43" s="331"/>
      <c r="Q43" s="331"/>
      <c r="R43" s="331"/>
      <c r="S43" s="331"/>
      <c r="T43" s="331"/>
      <c r="U43" s="331"/>
      <c r="V43" s="331"/>
    </row>
    <row r="44" spans="1:22">
      <c r="A44" s="9">
        <v>424</v>
      </c>
      <c r="B44" s="317">
        <v>1025</v>
      </c>
      <c r="C44" s="317">
        <v>3383</v>
      </c>
      <c r="D44" s="317">
        <v>1150651</v>
      </c>
      <c r="E44" s="319">
        <v>265713.42</v>
      </c>
      <c r="F44" s="319">
        <v>57280.160000000003</v>
      </c>
      <c r="G44" s="319">
        <v>0</v>
      </c>
      <c r="H44" s="319">
        <v>148262.25</v>
      </c>
      <c r="I44" s="319">
        <v>41690.050000000003</v>
      </c>
      <c r="J44" s="319">
        <v>4101.82</v>
      </c>
      <c r="K44" s="319">
        <v>12282.94</v>
      </c>
      <c r="L44" s="319">
        <v>1044.6300000000001</v>
      </c>
      <c r="M44" s="319">
        <v>7.67</v>
      </c>
      <c r="N44" s="319">
        <v>1043.9000000000001</v>
      </c>
      <c r="O44" s="331"/>
      <c r="P44" s="331"/>
      <c r="Q44" s="331"/>
      <c r="R44" s="331"/>
      <c r="S44" s="331"/>
      <c r="T44" s="331"/>
      <c r="U44" s="331"/>
      <c r="V44" s="331"/>
    </row>
    <row r="45" spans="1:22" ht="16.5">
      <c r="A45" s="11" t="s">
        <v>192</v>
      </c>
      <c r="B45" s="322" t="s">
        <v>200</v>
      </c>
      <c r="C45" s="322">
        <v>4866</v>
      </c>
      <c r="D45" s="317">
        <v>124120</v>
      </c>
      <c r="E45" s="319">
        <v>40344.839999999997</v>
      </c>
      <c r="F45" s="319">
        <v>17917.21</v>
      </c>
      <c r="G45" s="319">
        <v>0</v>
      </c>
      <c r="H45" s="319">
        <v>15911.83</v>
      </c>
      <c r="I45" s="319">
        <v>4474.3599999999997</v>
      </c>
      <c r="J45" s="319">
        <v>472.15</v>
      </c>
      <c r="K45" s="319">
        <v>1348.51</v>
      </c>
      <c r="L45" s="319">
        <v>114.84</v>
      </c>
      <c r="M45" s="319">
        <v>0</v>
      </c>
      <c r="N45" s="319">
        <v>105.94</v>
      </c>
      <c r="O45" s="331"/>
      <c r="P45" s="331"/>
      <c r="Q45" s="331"/>
      <c r="R45" s="331"/>
      <c r="S45" s="331"/>
      <c r="T45" s="331"/>
      <c r="U45" s="331"/>
      <c r="V45" s="331"/>
    </row>
    <row r="46" spans="1:22">
      <c r="A46" s="150" t="s">
        <v>2</v>
      </c>
      <c r="B46" s="151">
        <f>SUM(B37:B45)</f>
        <v>2195</v>
      </c>
      <c r="C46" s="151">
        <f>SUM(C37:C45)</f>
        <v>12599</v>
      </c>
      <c r="D46" s="153">
        <f>SUM(D37:D45)</f>
        <v>23476726</v>
      </c>
      <c r="E46" s="152">
        <f>SUM(E37:E45)</f>
        <v>8920024.1300000008</v>
      </c>
      <c r="F46" s="152">
        <f t="shared" ref="F46:M46" si="6">SUM(F37:F45)</f>
        <v>4683049.04</v>
      </c>
      <c r="G46" s="152">
        <f t="shared" si="6"/>
        <v>0</v>
      </c>
      <c r="H46" s="152">
        <f t="shared" si="6"/>
        <v>3007062.58</v>
      </c>
      <c r="I46" s="152">
        <f t="shared" si="6"/>
        <v>845951.14999999979</v>
      </c>
      <c r="J46" s="152">
        <f t="shared" si="6"/>
        <v>87926.59</v>
      </c>
      <c r="K46" s="152">
        <f t="shared" si="6"/>
        <v>254438.29000000004</v>
      </c>
      <c r="L46" s="152">
        <f t="shared" si="6"/>
        <v>21496.530000000002</v>
      </c>
      <c r="M46" s="152">
        <f t="shared" si="6"/>
        <v>7.67</v>
      </c>
      <c r="N46" s="152">
        <f t="shared" ref="N46" si="7">SUM(N37:N45)</f>
        <v>20092.279999999995</v>
      </c>
      <c r="O46" s="331"/>
      <c r="P46" s="331"/>
      <c r="Q46" s="331"/>
      <c r="R46" s="331"/>
      <c r="S46" s="331"/>
      <c r="T46" s="331"/>
      <c r="U46" s="331"/>
      <c r="V46" s="331"/>
    </row>
    <row r="47" spans="1:22">
      <c r="A47" s="154" t="s">
        <v>193</v>
      </c>
      <c r="B47" s="155"/>
      <c r="C47" s="155"/>
      <c r="D47" s="156"/>
      <c r="E47" s="155"/>
      <c r="F47" s="155"/>
      <c r="G47" s="336"/>
      <c r="H47" s="336"/>
      <c r="I47" s="336"/>
      <c r="J47" s="336"/>
      <c r="K47" s="336"/>
      <c r="L47" s="336"/>
      <c r="M47" s="336"/>
      <c r="N47" s="336"/>
      <c r="O47" s="329"/>
      <c r="P47" s="329"/>
      <c r="Q47" s="329"/>
      <c r="R47" s="329"/>
      <c r="S47" s="329"/>
      <c r="T47" s="329"/>
      <c r="U47" s="329"/>
      <c r="V47" s="329"/>
    </row>
    <row r="48" spans="1:22">
      <c r="A48" s="9">
        <v>513</v>
      </c>
      <c r="B48" s="323">
        <v>2</v>
      </c>
      <c r="C48" s="323">
        <v>12</v>
      </c>
      <c r="D48" s="317">
        <v>3521998</v>
      </c>
      <c r="E48" s="321">
        <v>804531.62</v>
      </c>
      <c r="F48" s="321">
        <v>169004.68</v>
      </c>
      <c r="G48" s="330">
        <v>0</v>
      </c>
      <c r="H48" s="334">
        <v>450995.37</v>
      </c>
      <c r="I48" s="334">
        <v>126872.94</v>
      </c>
      <c r="J48" s="334">
        <v>13225.1</v>
      </c>
      <c r="K48" s="334">
        <v>38203.11</v>
      </c>
      <c r="L48" s="334">
        <v>3226.15</v>
      </c>
      <c r="M48" s="330">
        <v>0</v>
      </c>
      <c r="N48" s="334">
        <v>3004.27</v>
      </c>
      <c r="O48" s="331"/>
      <c r="P48" s="331"/>
      <c r="Q48" s="331"/>
      <c r="R48" s="331"/>
      <c r="S48" s="331"/>
      <c r="T48" s="331"/>
      <c r="U48" s="331"/>
      <c r="V48" s="331"/>
    </row>
    <row r="49" spans="1:23">
      <c r="A49" s="154" t="s">
        <v>194</v>
      </c>
      <c r="B49" s="155"/>
      <c r="C49" s="155"/>
      <c r="D49" s="156"/>
      <c r="E49" s="155"/>
      <c r="F49" s="155"/>
      <c r="G49" s="336"/>
      <c r="H49" s="336"/>
      <c r="I49" s="336"/>
      <c r="J49" s="336"/>
      <c r="K49" s="336"/>
      <c r="L49" s="336"/>
      <c r="M49" s="336"/>
      <c r="N49" s="336"/>
      <c r="O49" s="329"/>
      <c r="P49" s="329"/>
      <c r="Q49" s="329"/>
      <c r="R49" s="329"/>
      <c r="S49" s="329"/>
      <c r="T49" s="329"/>
      <c r="U49" s="329"/>
      <c r="V49" s="329"/>
      <c r="W49" s="329"/>
    </row>
    <row r="50" spans="1:23">
      <c r="A50" s="157">
        <v>711</v>
      </c>
      <c r="B50" s="323">
        <v>1090</v>
      </c>
      <c r="C50" s="323">
        <v>4073</v>
      </c>
      <c r="D50" s="317">
        <v>1893689</v>
      </c>
      <c r="E50" s="321">
        <v>484694.88</v>
      </c>
      <c r="F50" s="321">
        <v>159673.1</v>
      </c>
      <c r="G50" s="330">
        <v>0</v>
      </c>
      <c r="H50" s="334">
        <v>230570.04</v>
      </c>
      <c r="I50" s="334">
        <v>64876.39</v>
      </c>
      <c r="J50" s="334">
        <v>6770.77</v>
      </c>
      <c r="K50" s="334">
        <v>19541.849999999999</v>
      </c>
      <c r="L50" s="334">
        <v>1650.02</v>
      </c>
      <c r="M50" s="330">
        <v>0</v>
      </c>
      <c r="N50" s="334">
        <v>1612.71</v>
      </c>
      <c r="O50" s="331"/>
      <c r="P50" s="331"/>
      <c r="Q50" s="331"/>
      <c r="R50" s="331"/>
      <c r="S50" s="331"/>
      <c r="T50" s="331"/>
      <c r="U50" s="331"/>
      <c r="V50" s="331"/>
      <c r="W50" s="329"/>
    </row>
    <row r="51" spans="1:23" s="22" customFormat="1" ht="15" thickBot="1">
      <c r="A51" s="154"/>
      <c r="B51" s="159"/>
      <c r="C51" s="159"/>
      <c r="D51" s="159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337"/>
      <c r="P51" s="337"/>
      <c r="Q51" s="337"/>
      <c r="R51" s="337"/>
      <c r="S51" s="337"/>
      <c r="T51" s="338"/>
      <c r="U51" s="338"/>
      <c r="V51" s="338"/>
      <c r="W51" s="338"/>
    </row>
    <row r="52" spans="1:23" ht="15" thickBot="1">
      <c r="A52" s="158" t="s">
        <v>195</v>
      </c>
      <c r="B52" s="159">
        <f t="shared" ref="B52:M52" si="8">B14+B26+B35+B46+B48+B50</f>
        <v>1512312</v>
      </c>
      <c r="C52" s="159">
        <f t="shared" si="8"/>
        <v>5631186</v>
      </c>
      <c r="D52" s="159">
        <f t="shared" si="8"/>
        <v>1549132090</v>
      </c>
      <c r="E52" s="160">
        <f t="shared" si="8"/>
        <v>368248169.56999999</v>
      </c>
      <c r="F52" s="160">
        <f t="shared" si="8"/>
        <v>102737993.26000002</v>
      </c>
      <c r="G52" s="160">
        <f t="shared" si="8"/>
        <v>123.83000000000001</v>
      </c>
      <c r="H52" s="160">
        <f t="shared" si="8"/>
        <v>188503289.08000001</v>
      </c>
      <c r="I52" s="160">
        <f t="shared" si="8"/>
        <v>53003151.459999993</v>
      </c>
      <c r="J52" s="160">
        <f t="shared" si="8"/>
        <v>5466904.4099999992</v>
      </c>
      <c r="K52" s="160">
        <f t="shared" si="8"/>
        <v>15900265.4</v>
      </c>
      <c r="L52" s="160">
        <f t="shared" si="8"/>
        <v>1343835.7</v>
      </c>
      <c r="M52" s="160">
        <f t="shared" si="8"/>
        <v>216.79999999999998</v>
      </c>
      <c r="N52" s="160">
        <f t="shared" ref="N52" si="9">N14+N26+N35+N46+N48+N50</f>
        <v>1292389.6299999999</v>
      </c>
      <c r="O52" s="331"/>
      <c r="P52" s="331"/>
      <c r="Q52" s="331"/>
      <c r="R52" s="331"/>
      <c r="S52" s="331"/>
      <c r="T52" s="331"/>
      <c r="U52" s="331"/>
      <c r="V52" s="331"/>
      <c r="W52" s="329"/>
    </row>
    <row r="53" spans="1:23" ht="16.5">
      <c r="A53" s="14" t="s">
        <v>196</v>
      </c>
      <c r="B53" s="14"/>
      <c r="E53" s="328"/>
      <c r="F53" s="329"/>
      <c r="G53" s="329"/>
      <c r="H53" s="329"/>
      <c r="I53" s="329"/>
      <c r="J53" s="329"/>
      <c r="K53" s="329"/>
      <c r="L53" s="329"/>
      <c r="M53" s="329"/>
      <c r="N53" s="329"/>
      <c r="O53" s="329"/>
      <c r="P53" s="329"/>
      <c r="Q53" s="329"/>
      <c r="R53" s="329"/>
      <c r="S53" s="329"/>
      <c r="T53" s="329"/>
      <c r="U53" s="329"/>
      <c r="V53" s="329"/>
      <c r="W53" s="329"/>
    </row>
    <row r="54" spans="1:23" ht="16.5">
      <c r="A54" s="14"/>
      <c r="E54" s="23"/>
      <c r="F54" s="17"/>
      <c r="G54" s="333"/>
      <c r="H54" s="333"/>
      <c r="I54" s="333"/>
      <c r="J54" s="333"/>
      <c r="K54" s="333"/>
      <c r="L54" s="333"/>
      <c r="M54" s="333"/>
      <c r="N54" s="329"/>
      <c r="O54" s="329"/>
      <c r="P54" s="329"/>
      <c r="Q54" s="329"/>
      <c r="R54" s="329"/>
      <c r="S54" s="329"/>
      <c r="T54" s="329"/>
      <c r="U54" s="329"/>
      <c r="V54" s="329"/>
      <c r="W54" s="329"/>
    </row>
    <row r="56" spans="1:23" s="17" customFormat="1">
      <c r="A56" s="15"/>
      <c r="B56" s="24"/>
      <c r="E56" s="328"/>
      <c r="F56" s="328"/>
      <c r="G56" s="328"/>
      <c r="H56" s="328"/>
      <c r="I56" s="328"/>
      <c r="J56" s="328"/>
      <c r="K56" s="328"/>
      <c r="L56" s="328"/>
      <c r="M56" s="328"/>
      <c r="N56" s="329"/>
      <c r="O56" s="329"/>
      <c r="P56" s="329"/>
      <c r="Q56" s="329"/>
      <c r="R56" s="329"/>
      <c r="S56" s="329"/>
      <c r="T56" s="329"/>
      <c r="U56" s="329"/>
      <c r="V56" s="329"/>
      <c r="W56" s="329"/>
    </row>
  </sheetData>
  <printOptions horizontalCentered="1"/>
  <pageMargins left="0.2" right="0.2" top="0.75" bottom="0.75" header="0.3" footer="0.3"/>
  <pageSetup scale="50" orientation="landscape" r:id="rId1"/>
  <headerFooter>
    <oddFooter>&amp;R&amp;D</oddFooter>
  </headerFooter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100-000000000000}">
  <sheetPr codeName="Sheet193">
    <pageSetUpPr fitToPage="1"/>
  </sheetPr>
  <dimension ref="A1:J119"/>
  <sheetViews>
    <sheetView zoomScaleNormal="100" workbookViewId="0">
      <selection activeCell="P5" sqref="P5:P18"/>
    </sheetView>
  </sheetViews>
  <sheetFormatPr defaultColWidth="9.140625" defaultRowHeight="15.95"/>
  <cols>
    <col min="1" max="1" width="43" style="112" customWidth="1"/>
    <col min="2" max="2" width="27.85546875" style="112" customWidth="1"/>
    <col min="3" max="3" width="9.140625" style="112" customWidth="1"/>
    <col min="4" max="4" width="9.85546875" style="112" customWidth="1"/>
    <col min="5" max="16384" width="9.140625" style="111"/>
  </cols>
  <sheetData>
    <row r="1" spans="1:10" ht="18">
      <c r="A1" s="402" t="s">
        <v>205</v>
      </c>
      <c r="B1" s="402"/>
      <c r="C1" s="402"/>
      <c r="D1" s="114"/>
      <c r="E1" s="115"/>
      <c r="F1" s="115"/>
    </row>
    <row r="2" spans="1:10" ht="18">
      <c r="A2" s="402" t="s">
        <v>275</v>
      </c>
      <c r="B2" s="402"/>
      <c r="C2" s="402"/>
      <c r="D2" s="114"/>
      <c r="E2" s="114"/>
      <c r="F2" s="114"/>
      <c r="G2" s="116"/>
    </row>
    <row r="3" spans="1:10" ht="14.45">
      <c r="A3" s="403">
        <f ca="1">TODAY()</f>
        <v>45832</v>
      </c>
      <c r="B3" s="403"/>
      <c r="C3" s="403"/>
      <c r="D3" s="117"/>
      <c r="E3" s="118"/>
      <c r="F3" s="118"/>
    </row>
    <row r="4" spans="1:10">
      <c r="A4" s="116"/>
      <c r="B4" s="116"/>
      <c r="C4" s="119"/>
      <c r="D4" s="247"/>
      <c r="E4" s="112"/>
    </row>
    <row r="5" spans="1:10">
      <c r="A5" s="247"/>
      <c r="B5" s="247"/>
      <c r="C5" s="120"/>
      <c r="D5" s="247"/>
      <c r="E5" s="112"/>
    </row>
    <row r="6" spans="1:10">
      <c r="A6" s="121" t="s">
        <v>207</v>
      </c>
      <c r="B6" s="122" t="e">
        <f>#REF!</f>
        <v>#REF!</v>
      </c>
      <c r="C6" s="120"/>
      <c r="D6" s="247"/>
      <c r="E6" s="112"/>
    </row>
    <row r="7" spans="1:10" hidden="1">
      <c r="A7" s="247" t="s">
        <v>208</v>
      </c>
      <c r="B7" s="123">
        <v>40793</v>
      </c>
      <c r="C7" s="120" t="s">
        <v>209</v>
      </c>
      <c r="D7" s="247"/>
      <c r="E7" s="112"/>
    </row>
    <row r="8" spans="1:10">
      <c r="A8" s="247" t="s">
        <v>210</v>
      </c>
      <c r="B8" s="124" t="e">
        <f>#REF!</f>
        <v>#REF!</v>
      </c>
      <c r="C8" s="120" t="s">
        <v>211</v>
      </c>
      <c r="D8" s="247"/>
      <c r="E8" s="112"/>
    </row>
    <row r="9" spans="1:10">
      <c r="A9" s="247" t="s">
        <v>212</v>
      </c>
      <c r="B9" s="125">
        <v>31</v>
      </c>
      <c r="C9" s="120" t="s">
        <v>211</v>
      </c>
      <c r="D9" s="247"/>
      <c r="E9" s="112"/>
    </row>
    <row r="10" spans="1:10" hidden="1">
      <c r="A10" s="247" t="s">
        <v>213</v>
      </c>
      <c r="B10" s="248"/>
      <c r="C10" s="120" t="s">
        <v>211</v>
      </c>
      <c r="D10" s="247"/>
      <c r="E10" s="112"/>
    </row>
    <row r="11" spans="1:10">
      <c r="A11" s="247"/>
      <c r="B11" s="247"/>
      <c r="C11" s="120"/>
      <c r="D11" s="247"/>
      <c r="E11" s="112"/>
    </row>
    <row r="12" spans="1:10">
      <c r="A12" s="247"/>
      <c r="B12" s="249"/>
      <c r="C12" s="120"/>
      <c r="D12" s="247"/>
      <c r="E12" s="112"/>
    </row>
    <row r="13" spans="1:10" ht="15.6">
      <c r="A13" s="126" t="s">
        <v>214</v>
      </c>
      <c r="B13" s="249"/>
      <c r="C13" s="120"/>
      <c r="D13" s="247"/>
      <c r="E13" s="247"/>
    </row>
    <row r="14" spans="1:10" ht="15.6">
      <c r="A14" s="250" t="s">
        <v>215</v>
      </c>
      <c r="B14" s="251" t="e">
        <f>#REF!</f>
        <v>#REF!</v>
      </c>
      <c r="C14" s="120" t="s">
        <v>209</v>
      </c>
      <c r="D14" s="247"/>
      <c r="E14" s="247"/>
    </row>
    <row r="15" spans="1:10" ht="15.6">
      <c r="A15" s="250" t="s">
        <v>216</v>
      </c>
      <c r="B15" s="252" t="e">
        <f>#REF!</f>
        <v>#REF!</v>
      </c>
      <c r="C15" s="120" t="s">
        <v>209</v>
      </c>
      <c r="D15" s="247"/>
      <c r="E15" s="247"/>
      <c r="I15" s="127"/>
      <c r="J15" s="127"/>
    </row>
    <row r="16" spans="1:10" ht="15.6">
      <c r="A16" s="250" t="s">
        <v>217</v>
      </c>
      <c r="B16" s="253" t="e">
        <f>B15*B14</f>
        <v>#REF!</v>
      </c>
      <c r="C16" s="120"/>
      <c r="D16" s="247"/>
      <c r="E16" s="247"/>
      <c r="I16" s="113"/>
      <c r="J16" s="127"/>
    </row>
    <row r="17" spans="1:10" ht="15.6">
      <c r="A17" s="254"/>
      <c r="B17" s="253"/>
      <c r="C17" s="128"/>
      <c r="D17" s="247"/>
      <c r="E17" s="247"/>
      <c r="J17" s="127"/>
    </row>
    <row r="18" spans="1:10" ht="15.6">
      <c r="A18" s="247"/>
      <c r="B18" s="129"/>
      <c r="C18" s="120"/>
      <c r="D18" s="247"/>
      <c r="E18" s="247"/>
    </row>
    <row r="19" spans="1:10" ht="15.6">
      <c r="A19" s="130" t="s">
        <v>223</v>
      </c>
      <c r="B19" s="129" t="e">
        <f>+B16</f>
        <v>#REF!</v>
      </c>
      <c r="C19" s="120"/>
      <c r="D19" s="247"/>
      <c r="E19" s="247"/>
      <c r="I19" s="127"/>
    </row>
    <row r="20" spans="1:10" ht="15.6">
      <c r="A20" s="131"/>
      <c r="B20" s="253"/>
      <c r="C20" s="128"/>
      <c r="D20" s="247"/>
      <c r="E20" s="247"/>
      <c r="I20" s="127"/>
    </row>
    <row r="21" spans="1:10" ht="15.6">
      <c r="A21" s="131"/>
      <c r="B21" s="255"/>
      <c r="C21" s="120"/>
      <c r="D21" s="247"/>
      <c r="E21" s="247"/>
    </row>
    <row r="22" spans="1:10" ht="15.6">
      <c r="A22" s="131" t="s">
        <v>224</v>
      </c>
      <c r="B22" s="255" t="e">
        <f>B6+47</f>
        <v>#REF!</v>
      </c>
      <c r="C22" s="120"/>
      <c r="D22" s="247"/>
      <c r="E22" s="247"/>
    </row>
    <row r="23" spans="1:10" ht="15.6">
      <c r="A23" s="247"/>
      <c r="B23" s="253"/>
      <c r="C23" s="120"/>
      <c r="D23" s="247"/>
      <c r="E23" s="247"/>
    </row>
    <row r="24" spans="1:10" ht="15.6">
      <c r="A24" s="247"/>
      <c r="B24" s="253"/>
      <c r="C24" s="120"/>
      <c r="D24" s="247"/>
      <c r="E24" s="247"/>
    </row>
    <row r="25" spans="1:10" ht="15.6">
      <c r="A25" s="247"/>
      <c r="B25" s="253"/>
      <c r="C25" s="120"/>
      <c r="D25" s="247"/>
      <c r="E25" s="247"/>
    </row>
    <row r="26" spans="1:10" ht="15.6">
      <c r="A26" s="130"/>
      <c r="B26" s="256"/>
      <c r="C26" s="120"/>
      <c r="D26" s="257"/>
      <c r="E26" s="247"/>
    </row>
    <row r="27" spans="1:10" ht="15.6">
      <c r="A27" s="247"/>
      <c r="B27" s="132" t="s">
        <v>225</v>
      </c>
      <c r="C27" s="120"/>
      <c r="D27" s="247"/>
      <c r="E27" s="247"/>
    </row>
    <row r="28" spans="1:10" ht="15.6">
      <c r="A28" s="247"/>
      <c r="B28" s="132"/>
      <c r="C28" s="120"/>
      <c r="D28" s="247"/>
      <c r="E28" s="247"/>
    </row>
    <row r="29" spans="1:10" ht="15.6">
      <c r="A29" s="247"/>
      <c r="B29" s="132"/>
      <c r="C29" s="120"/>
      <c r="D29" s="247"/>
      <c r="E29" s="247"/>
    </row>
    <row r="30" spans="1:10" ht="15" customHeight="1">
      <c r="A30" s="258"/>
      <c r="B30" s="247" t="s">
        <v>276</v>
      </c>
      <c r="C30" s="120"/>
      <c r="D30" s="247"/>
      <c r="E30" s="247"/>
    </row>
    <row r="31" spans="1:10" ht="15" customHeight="1">
      <c r="A31" s="258"/>
      <c r="B31" s="247" t="s">
        <v>249</v>
      </c>
      <c r="C31" s="120"/>
      <c r="D31" s="247"/>
      <c r="E31" s="247"/>
    </row>
    <row r="32" spans="1:10" ht="15.6">
      <c r="A32" s="258"/>
      <c r="B32" s="247" t="s">
        <v>277</v>
      </c>
      <c r="C32" s="120"/>
      <c r="D32" s="247"/>
      <c r="E32" s="247"/>
    </row>
    <row r="33" spans="1:5" ht="15.6">
      <c r="A33" s="258"/>
      <c r="B33" s="247" t="s">
        <v>278</v>
      </c>
      <c r="C33" s="120"/>
      <c r="D33" s="247"/>
      <c r="E33" s="247"/>
    </row>
    <row r="34" spans="1:5" ht="15.6">
      <c r="A34" s="258"/>
      <c r="B34" s="247"/>
      <c r="C34" s="120"/>
      <c r="D34" s="247"/>
      <c r="E34" s="247"/>
    </row>
    <row r="35" spans="1:5" ht="15.6">
      <c r="A35" s="247"/>
      <c r="B35" s="247"/>
      <c r="C35" s="120"/>
      <c r="D35" s="247"/>
      <c r="E35" s="247"/>
    </row>
    <row r="36" spans="1:5" ht="15.6">
      <c r="A36" s="247"/>
      <c r="B36" s="133" t="s">
        <v>228</v>
      </c>
      <c r="C36" s="120"/>
      <c r="D36" s="247"/>
      <c r="E36" s="247"/>
    </row>
    <row r="37" spans="1:5">
      <c r="A37" s="247"/>
      <c r="C37" s="120"/>
      <c r="D37" s="247"/>
      <c r="E37" s="247"/>
    </row>
    <row r="38" spans="1:5" ht="15.6">
      <c r="A38" s="247"/>
      <c r="B38" s="247"/>
      <c r="C38" s="120"/>
      <c r="D38" s="247"/>
      <c r="E38" s="247"/>
    </row>
    <row r="39" spans="1:5" ht="15.6">
      <c r="A39" s="247"/>
      <c r="B39" s="247" t="s">
        <v>242</v>
      </c>
      <c r="C39" s="120"/>
      <c r="D39" s="247"/>
      <c r="E39" s="247"/>
    </row>
    <row r="40" spans="1:5" ht="15.6">
      <c r="A40" s="247"/>
      <c r="B40" s="247" t="s">
        <v>243</v>
      </c>
      <c r="C40" s="120"/>
      <c r="D40" s="247"/>
      <c r="E40" s="247"/>
    </row>
    <row r="41" spans="1:5" ht="15.6">
      <c r="A41" s="247"/>
      <c r="B41" s="247" t="s">
        <v>244</v>
      </c>
      <c r="C41" s="120"/>
      <c r="D41" s="247"/>
      <c r="E41" s="247"/>
    </row>
    <row r="42" spans="1:5" ht="15.6">
      <c r="A42" s="247"/>
      <c r="B42" s="247"/>
      <c r="C42" s="120"/>
      <c r="D42" s="247"/>
      <c r="E42" s="247"/>
    </row>
    <row r="43" spans="1:5">
      <c r="C43" s="134"/>
    </row>
    <row r="44" spans="1:5">
      <c r="A44" s="135"/>
      <c r="C44" s="134"/>
    </row>
    <row r="45" spans="1:5">
      <c r="C45" s="134"/>
    </row>
    <row r="46" spans="1:5">
      <c r="C46" s="134"/>
    </row>
    <row r="47" spans="1:5">
      <c r="B47" s="123"/>
      <c r="C47" s="134"/>
    </row>
    <row r="48" spans="1:5">
      <c r="B48" s="136"/>
      <c r="C48" s="134"/>
    </row>
    <row r="49" spans="2:3">
      <c r="B49" s="136"/>
      <c r="C49" s="134"/>
    </row>
    <row r="50" spans="2:3">
      <c r="B50" s="136"/>
      <c r="C50" s="134"/>
    </row>
    <row r="51" spans="2:3">
      <c r="C51" s="134"/>
    </row>
    <row r="52" spans="2:3">
      <c r="C52" s="134"/>
    </row>
    <row r="53" spans="2:3">
      <c r="C53" s="134"/>
    </row>
    <row r="54" spans="2:3">
      <c r="C54" s="134"/>
    </row>
    <row r="55" spans="2:3">
      <c r="C55" s="134"/>
    </row>
    <row r="56" spans="2:3">
      <c r="C56" s="134"/>
    </row>
    <row r="57" spans="2:3">
      <c r="C57" s="134"/>
    </row>
    <row r="58" spans="2:3">
      <c r="C58" s="134"/>
    </row>
    <row r="59" spans="2:3">
      <c r="C59" s="134"/>
    </row>
    <row r="60" spans="2:3">
      <c r="C60" s="134"/>
    </row>
    <row r="61" spans="2:3">
      <c r="C61" s="134"/>
    </row>
    <row r="62" spans="2:3">
      <c r="C62" s="134"/>
    </row>
    <row r="63" spans="2:3">
      <c r="C63" s="134"/>
    </row>
    <row r="64" spans="2:3">
      <c r="C64" s="134"/>
    </row>
    <row r="65" spans="3:3">
      <c r="C65" s="134"/>
    </row>
    <row r="66" spans="3:3">
      <c r="C66" s="134"/>
    </row>
    <row r="67" spans="3:3">
      <c r="C67" s="134"/>
    </row>
    <row r="68" spans="3:3">
      <c r="C68" s="134"/>
    </row>
    <row r="69" spans="3:3">
      <c r="C69" s="134"/>
    </row>
    <row r="70" spans="3:3">
      <c r="C70" s="134"/>
    </row>
    <row r="71" spans="3:3">
      <c r="C71" s="134"/>
    </row>
    <row r="72" spans="3:3">
      <c r="C72" s="134"/>
    </row>
    <row r="73" spans="3:3">
      <c r="C73" s="134"/>
    </row>
    <row r="74" spans="3:3">
      <c r="C74" s="134"/>
    </row>
    <row r="75" spans="3:3">
      <c r="C75" s="134"/>
    </row>
    <row r="76" spans="3:3">
      <c r="C76" s="134"/>
    </row>
    <row r="77" spans="3:3">
      <c r="C77" s="134"/>
    </row>
    <row r="78" spans="3:3">
      <c r="C78" s="134"/>
    </row>
    <row r="79" spans="3:3">
      <c r="C79" s="134"/>
    </row>
    <row r="80" spans="3:3">
      <c r="C80" s="134"/>
    </row>
    <row r="81" spans="3:3">
      <c r="C81" s="134"/>
    </row>
    <row r="82" spans="3:3">
      <c r="C82" s="134"/>
    </row>
    <row r="83" spans="3:3">
      <c r="C83" s="134"/>
    </row>
    <row r="84" spans="3:3">
      <c r="C84" s="134"/>
    </row>
    <row r="85" spans="3:3">
      <c r="C85" s="134"/>
    </row>
    <row r="86" spans="3:3">
      <c r="C86" s="134"/>
    </row>
    <row r="87" spans="3:3">
      <c r="C87" s="134"/>
    </row>
    <row r="88" spans="3:3">
      <c r="C88" s="134"/>
    </row>
    <row r="89" spans="3:3">
      <c r="C89" s="134"/>
    </row>
    <row r="90" spans="3:3">
      <c r="C90" s="134"/>
    </row>
    <row r="91" spans="3:3">
      <c r="C91" s="134"/>
    </row>
    <row r="92" spans="3:3">
      <c r="C92" s="134"/>
    </row>
    <row r="93" spans="3:3">
      <c r="C93" s="134"/>
    </row>
    <row r="94" spans="3:3">
      <c r="C94" s="134"/>
    </row>
    <row r="95" spans="3:3">
      <c r="C95" s="134"/>
    </row>
    <row r="96" spans="3:3">
      <c r="C96" s="134"/>
    </row>
    <row r="97" spans="3:3">
      <c r="C97" s="134"/>
    </row>
    <row r="98" spans="3:3">
      <c r="C98" s="134"/>
    </row>
    <row r="99" spans="3:3">
      <c r="C99" s="134"/>
    </row>
    <row r="100" spans="3:3">
      <c r="C100" s="134"/>
    </row>
    <row r="101" spans="3:3">
      <c r="C101" s="134"/>
    </row>
    <row r="102" spans="3:3">
      <c r="C102" s="134"/>
    </row>
    <row r="103" spans="3:3">
      <c r="C103" s="134"/>
    </row>
    <row r="104" spans="3:3">
      <c r="C104" s="134"/>
    </row>
    <row r="105" spans="3:3">
      <c r="C105" s="134"/>
    </row>
    <row r="106" spans="3:3">
      <c r="C106" s="134"/>
    </row>
    <row r="107" spans="3:3">
      <c r="C107" s="134"/>
    </row>
    <row r="108" spans="3:3">
      <c r="C108" s="134"/>
    </row>
    <row r="109" spans="3:3">
      <c r="C109" s="134"/>
    </row>
    <row r="110" spans="3:3">
      <c r="C110" s="134"/>
    </row>
    <row r="111" spans="3:3">
      <c r="C111" s="134"/>
    </row>
    <row r="112" spans="3:3">
      <c r="C112" s="134"/>
    </row>
    <row r="113" spans="3:3">
      <c r="C113" s="134"/>
    </row>
    <row r="114" spans="3:3">
      <c r="C114" s="134"/>
    </row>
    <row r="115" spans="3:3">
      <c r="C115" s="134"/>
    </row>
    <row r="116" spans="3:3">
      <c r="C116" s="134"/>
    </row>
    <row r="117" spans="3:3">
      <c r="C117" s="134"/>
    </row>
    <row r="118" spans="3:3">
      <c r="C118" s="134"/>
    </row>
    <row r="119" spans="3:3">
      <c r="C119" s="134"/>
    </row>
  </sheetData>
  <mergeCells count="3">
    <mergeCell ref="A1:C1"/>
    <mergeCell ref="A2:C2"/>
    <mergeCell ref="A3:C3"/>
  </mergeCells>
  <printOptions horizontalCentered="1" verticalCentered="1"/>
  <pageMargins left="0.7" right="0.7" top="0.75" bottom="0.75" header="0.3" footer="0.3"/>
  <pageSetup orientation="portrait" r:id="rId1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200-000000000000}">
  <sheetPr codeName="Sheet194">
    <pageSetUpPr fitToPage="1"/>
  </sheetPr>
  <dimension ref="A1:L49"/>
  <sheetViews>
    <sheetView zoomScaleNormal="100" workbookViewId="0">
      <selection activeCell="P5" sqref="P5:P18"/>
    </sheetView>
  </sheetViews>
  <sheetFormatPr defaultColWidth="9.140625" defaultRowHeight="14.45"/>
  <cols>
    <col min="1" max="1" width="47.85546875" style="111" customWidth="1"/>
    <col min="2" max="2" width="22.42578125" style="111" customWidth="1"/>
    <col min="3" max="6" width="9.140625" style="111" customWidth="1"/>
    <col min="7" max="7" width="10.140625" style="111" customWidth="1"/>
    <col min="8" max="16384" width="9.140625" style="111"/>
  </cols>
  <sheetData>
    <row r="1" spans="1:12" ht="18">
      <c r="A1" s="402" t="s">
        <v>231</v>
      </c>
      <c r="B1" s="402"/>
      <c r="C1" s="402"/>
      <c r="D1" s="402"/>
      <c r="E1" s="114"/>
      <c r="F1" s="114"/>
      <c r="G1" s="116"/>
    </row>
    <row r="2" spans="1:12" ht="18">
      <c r="A2" s="402" t="s">
        <v>275</v>
      </c>
      <c r="B2" s="402"/>
      <c r="C2" s="402"/>
      <c r="D2" s="402"/>
      <c r="E2" s="114"/>
      <c r="F2" s="114"/>
      <c r="G2" s="116"/>
    </row>
    <row r="3" spans="1:12">
      <c r="A3" s="403">
        <f ca="1">TODAY()</f>
        <v>45832</v>
      </c>
      <c r="B3" s="404"/>
      <c r="C3" s="404"/>
      <c r="D3" s="404"/>
      <c r="E3" s="118"/>
      <c r="F3" s="118"/>
    </row>
    <row r="4" spans="1:12">
      <c r="A4" s="137"/>
      <c r="B4" s="138"/>
      <c r="C4" s="138"/>
      <c r="D4" s="138"/>
      <c r="E4" s="138"/>
      <c r="F4" s="138"/>
    </row>
    <row r="5" spans="1:12">
      <c r="A5" s="139"/>
      <c r="B5" s="139"/>
      <c r="C5" s="139"/>
      <c r="D5" s="139"/>
      <c r="E5" s="140"/>
      <c r="F5" s="140"/>
    </row>
    <row r="6" spans="1:12">
      <c r="A6" s="140"/>
      <c r="B6" s="140"/>
      <c r="C6" s="140"/>
      <c r="D6" s="140"/>
      <c r="E6" s="140"/>
      <c r="F6" s="140"/>
    </row>
    <row r="7" spans="1:12" ht="15.6">
      <c r="A7" s="121" t="s">
        <v>232</v>
      </c>
      <c r="B7" s="122" t="e">
        <f>#REF!</f>
        <v>#REF!</v>
      </c>
      <c r="C7" s="247"/>
      <c r="D7" s="140"/>
      <c r="E7" s="140"/>
      <c r="F7" s="140"/>
    </row>
    <row r="8" spans="1:12" ht="15.6" hidden="1">
      <c r="A8" s="247" t="s">
        <v>208</v>
      </c>
      <c r="B8" s="123" t="e">
        <f>#REF!</f>
        <v>#REF!</v>
      </c>
      <c r="C8" s="247"/>
      <c r="D8" s="140"/>
      <c r="E8" s="140"/>
      <c r="F8" s="140"/>
    </row>
    <row r="9" spans="1:12" ht="15.6">
      <c r="A9" s="247" t="s">
        <v>210</v>
      </c>
      <c r="B9" s="124" t="e">
        <f>#REF!</f>
        <v>#REF!</v>
      </c>
      <c r="C9" s="247"/>
      <c r="D9" s="140"/>
      <c r="E9" s="140"/>
      <c r="F9" s="140"/>
    </row>
    <row r="10" spans="1:12" ht="15.6">
      <c r="A10" s="247" t="s">
        <v>212</v>
      </c>
      <c r="B10" s="125">
        <v>31</v>
      </c>
      <c r="C10" s="247"/>
      <c r="D10" s="140"/>
      <c r="E10" s="140"/>
      <c r="F10" s="140"/>
    </row>
    <row r="11" spans="1:12" ht="15.6" hidden="1">
      <c r="A11" s="247" t="s">
        <v>213</v>
      </c>
      <c r="B11" s="248"/>
      <c r="C11" s="247" t="s">
        <v>211</v>
      </c>
      <c r="D11" s="140"/>
      <c r="E11" s="140"/>
      <c r="F11" s="140"/>
    </row>
    <row r="12" spans="1:12" ht="15.6">
      <c r="A12" s="247"/>
      <c r="B12" s="247"/>
      <c r="C12" s="247"/>
      <c r="D12" s="140"/>
      <c r="E12" s="140"/>
      <c r="F12" s="140"/>
    </row>
    <row r="13" spans="1:12" ht="15.6">
      <c r="A13" s="135" t="s">
        <v>233</v>
      </c>
      <c r="B13" s="253"/>
      <c r="C13" s="247"/>
      <c r="D13" s="140"/>
      <c r="E13" s="140"/>
      <c r="F13" s="140"/>
      <c r="L13" s="127"/>
    </row>
    <row r="14" spans="1:12" ht="15.6">
      <c r="A14" s="250" t="s">
        <v>234</v>
      </c>
      <c r="B14" s="259" t="e">
        <f>#REF!</f>
        <v>#REF!</v>
      </c>
      <c r="C14" s="247"/>
      <c r="D14" s="140"/>
      <c r="G14" s="113"/>
      <c r="L14" s="127"/>
    </row>
    <row r="15" spans="1:12" ht="15.6">
      <c r="A15" s="250" t="s">
        <v>235</v>
      </c>
      <c r="B15" s="259" t="e">
        <f>#REF!</f>
        <v>#REF!</v>
      </c>
      <c r="C15" s="247"/>
      <c r="D15" s="140"/>
      <c r="E15" s="140"/>
      <c r="F15" s="140"/>
      <c r="L15" s="127"/>
    </row>
    <row r="16" spans="1:12" ht="15.6">
      <c r="A16" s="250" t="s">
        <v>222</v>
      </c>
      <c r="B16" s="253" t="e">
        <f>B14*B15</f>
        <v>#REF!</v>
      </c>
      <c r="C16" s="247"/>
      <c r="D16" s="140"/>
      <c r="E16" s="140"/>
      <c r="F16" s="140"/>
      <c r="G16" s="113"/>
      <c r="L16" s="127"/>
    </row>
    <row r="17" spans="1:12" ht="15.6">
      <c r="A17" s="250" t="s">
        <v>236</v>
      </c>
      <c r="B17" s="260" t="e">
        <f>#REF!</f>
        <v>#REF!</v>
      </c>
      <c r="C17" s="247"/>
      <c r="D17" s="140"/>
      <c r="E17" s="140"/>
      <c r="F17" s="140"/>
      <c r="L17" s="127"/>
    </row>
    <row r="18" spans="1:12" ht="15.6">
      <c r="A18" s="250" t="s">
        <v>237</v>
      </c>
      <c r="B18" s="261" t="e">
        <f>B17*B14</f>
        <v>#REF!</v>
      </c>
      <c r="C18" s="247"/>
      <c r="D18" s="140"/>
      <c r="E18" s="140"/>
      <c r="F18" s="140"/>
      <c r="L18" s="127"/>
    </row>
    <row r="19" spans="1:12" ht="15.6">
      <c r="A19" s="130"/>
      <c r="B19" s="262"/>
      <c r="C19" s="247"/>
      <c r="D19" s="140"/>
      <c r="E19" s="140"/>
      <c r="F19" s="140"/>
    </row>
    <row r="20" spans="1:12" ht="15.6">
      <c r="A20" s="247"/>
      <c r="B20" s="253"/>
      <c r="C20" s="247"/>
      <c r="D20" s="140"/>
      <c r="E20" s="140"/>
      <c r="F20" s="140"/>
    </row>
    <row r="21" spans="1:12" ht="15.6">
      <c r="A21" s="130" t="s">
        <v>223</v>
      </c>
      <c r="B21" s="129" t="e">
        <f>+B16-B18</f>
        <v>#REF!</v>
      </c>
      <c r="C21" s="247"/>
      <c r="D21" s="140"/>
      <c r="E21" s="140"/>
      <c r="F21" s="140"/>
      <c r="K21" s="127"/>
    </row>
    <row r="22" spans="1:12" ht="15.6">
      <c r="A22" s="131"/>
      <c r="B22" s="263"/>
      <c r="C22" s="253"/>
      <c r="D22" s="141"/>
      <c r="E22" s="140"/>
      <c r="F22" s="140"/>
      <c r="K22" s="127"/>
    </row>
    <row r="23" spans="1:12" ht="15.6">
      <c r="A23" s="131"/>
      <c r="B23" s="253"/>
      <c r="C23" s="247"/>
      <c r="D23" s="140"/>
      <c r="E23" s="140"/>
      <c r="F23" s="140"/>
    </row>
    <row r="24" spans="1:12" ht="15.6">
      <c r="A24" s="131" t="s">
        <v>224</v>
      </c>
      <c r="B24" s="255" t="e">
        <f>B7+47</f>
        <v>#REF!</v>
      </c>
      <c r="C24" s="247"/>
      <c r="D24" s="140"/>
      <c r="E24" s="140"/>
      <c r="F24" s="140"/>
    </row>
    <row r="25" spans="1:12" ht="15.6">
      <c r="A25" s="131"/>
      <c r="B25" s="255"/>
      <c r="C25" s="247"/>
      <c r="D25" s="140"/>
      <c r="E25" s="140"/>
      <c r="F25" s="140"/>
    </row>
    <row r="26" spans="1:12" ht="15.6">
      <c r="A26" s="131"/>
      <c r="C26" s="247"/>
      <c r="D26" s="140"/>
      <c r="E26" s="140"/>
      <c r="F26" s="140"/>
    </row>
    <row r="27" spans="1:12" ht="15.6">
      <c r="A27" s="247"/>
      <c r="B27" s="132" t="s">
        <v>225</v>
      </c>
      <c r="C27" s="247"/>
      <c r="D27" s="140"/>
      <c r="E27" s="140"/>
      <c r="F27" s="140"/>
    </row>
    <row r="28" spans="1:12" ht="15.6">
      <c r="A28" s="130"/>
      <c r="B28" s="132"/>
      <c r="C28" s="247"/>
      <c r="D28" s="140"/>
      <c r="E28" s="142"/>
      <c r="F28" s="142"/>
    </row>
    <row r="29" spans="1:12" ht="15.6">
      <c r="A29" s="247"/>
      <c r="B29" s="132"/>
      <c r="C29" s="247"/>
      <c r="D29" s="140"/>
      <c r="E29" s="140"/>
      <c r="F29" s="140"/>
    </row>
    <row r="30" spans="1:12" ht="15.6">
      <c r="A30" s="247"/>
      <c r="B30" s="247" t="s">
        <v>276</v>
      </c>
      <c r="C30" s="247"/>
      <c r="D30" s="140"/>
      <c r="E30" s="140"/>
      <c r="F30" s="140"/>
    </row>
    <row r="31" spans="1:12" ht="15.6">
      <c r="A31" s="247"/>
      <c r="B31" s="247" t="s">
        <v>250</v>
      </c>
      <c r="C31" s="247"/>
      <c r="D31" s="140"/>
      <c r="E31" s="140"/>
      <c r="F31" s="140"/>
    </row>
    <row r="32" spans="1:12" ht="15.6">
      <c r="A32" s="247"/>
      <c r="B32" s="247" t="s">
        <v>230</v>
      </c>
      <c r="C32" s="120"/>
      <c r="D32" s="140"/>
      <c r="E32" s="140"/>
      <c r="F32" s="140"/>
    </row>
    <row r="33" spans="1:6" ht="15.6">
      <c r="A33" s="247"/>
      <c r="B33" s="247"/>
      <c r="C33" s="120"/>
      <c r="D33" s="140"/>
      <c r="E33" s="140"/>
      <c r="F33" s="140"/>
    </row>
    <row r="34" spans="1:6" ht="15.6">
      <c r="A34" s="247"/>
      <c r="B34" s="247"/>
      <c r="C34" s="120"/>
      <c r="D34" s="140"/>
      <c r="E34" s="140"/>
      <c r="F34" s="140"/>
    </row>
    <row r="35" spans="1:6" ht="15.6">
      <c r="A35" s="247"/>
      <c r="B35" s="247"/>
      <c r="C35" s="120"/>
      <c r="D35" s="120"/>
      <c r="E35" s="140"/>
      <c r="F35" s="140"/>
    </row>
    <row r="36" spans="1:6" ht="15.6">
      <c r="A36" s="247"/>
      <c r="B36" s="133" t="s">
        <v>228</v>
      </c>
      <c r="C36" s="120"/>
      <c r="D36" s="120"/>
      <c r="E36" s="140"/>
      <c r="F36" s="140"/>
    </row>
    <row r="37" spans="1:6" ht="15.95">
      <c r="A37" s="247"/>
      <c r="B37" s="112"/>
      <c r="C37" s="120"/>
      <c r="D37" s="120"/>
      <c r="E37" s="140"/>
      <c r="F37" s="140"/>
    </row>
    <row r="38" spans="1:6" ht="15.6">
      <c r="A38" s="247"/>
      <c r="B38" s="247"/>
      <c r="C38" s="120"/>
      <c r="D38" s="120"/>
      <c r="E38" s="140"/>
      <c r="F38" s="140"/>
    </row>
    <row r="39" spans="1:6" ht="15.6">
      <c r="A39" s="247"/>
      <c r="B39" s="247" t="s">
        <v>242</v>
      </c>
      <c r="C39" s="120"/>
      <c r="D39" s="120"/>
      <c r="E39" s="140"/>
      <c r="F39" s="140"/>
    </row>
    <row r="40" spans="1:6" ht="15.6">
      <c r="A40" s="247"/>
      <c r="B40" s="247" t="s">
        <v>243</v>
      </c>
      <c r="C40" s="120"/>
      <c r="D40" s="120"/>
      <c r="E40" s="140"/>
      <c r="F40" s="140"/>
    </row>
    <row r="41" spans="1:6" ht="15.6">
      <c r="A41" s="247"/>
      <c r="B41" s="247" t="s">
        <v>244</v>
      </c>
      <c r="C41" s="120"/>
      <c r="D41" s="120"/>
      <c r="E41" s="140"/>
      <c r="F41" s="140"/>
    </row>
    <row r="42" spans="1:6" ht="15.6">
      <c r="A42" s="247"/>
      <c r="C42" s="120"/>
      <c r="D42" s="120"/>
      <c r="E42" s="140"/>
      <c r="F42" s="140"/>
    </row>
    <row r="43" spans="1:6">
      <c r="A43" s="143"/>
    </row>
    <row r="46" spans="1:6">
      <c r="B46" s="144"/>
    </row>
    <row r="47" spans="1:6">
      <c r="B47" s="145"/>
    </row>
    <row r="48" spans="1:6">
      <c r="B48" s="145"/>
    </row>
    <row r="49" spans="2:2">
      <c r="B49" s="145"/>
    </row>
  </sheetData>
  <mergeCells count="3">
    <mergeCell ref="A1:D1"/>
    <mergeCell ref="A2:D2"/>
    <mergeCell ref="A3:D3"/>
  </mergeCells>
  <printOptions horizontalCentered="1" verticalCentered="1"/>
  <pageMargins left="0.7" right="0.7" top="0.75" bottom="0.75" header="0.3" footer="0.3"/>
  <pageSetup orientation="portrait" r:id="rId1"/>
  <rowBreaks count="1" manualBreakCount="1">
    <brk id="41" max="16383" man="1"/>
  </rowBreaks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300-000000000000}">
  <sheetPr codeName="Sheet202">
    <pageSetUpPr fitToPage="1"/>
  </sheetPr>
  <dimension ref="A1:J125"/>
  <sheetViews>
    <sheetView zoomScaleNormal="100" workbookViewId="0">
      <selection activeCell="F24" sqref="F24"/>
    </sheetView>
  </sheetViews>
  <sheetFormatPr defaultColWidth="9.140625" defaultRowHeight="15.95"/>
  <cols>
    <col min="1" max="1" width="43" style="112" customWidth="1"/>
    <col min="2" max="2" width="27.85546875" style="112" customWidth="1"/>
    <col min="3" max="3" width="9.140625" style="112" customWidth="1"/>
    <col min="4" max="4" width="9.85546875" style="112" customWidth="1"/>
    <col min="5" max="16384" width="9.140625" style="111"/>
  </cols>
  <sheetData>
    <row r="1" spans="1:10" ht="18">
      <c r="A1" s="402" t="s">
        <v>205</v>
      </c>
      <c r="B1" s="402"/>
      <c r="C1" s="402"/>
      <c r="D1" s="114"/>
      <c r="E1" s="115"/>
      <c r="F1" s="115"/>
    </row>
    <row r="2" spans="1:10" ht="18">
      <c r="A2" s="402" t="s">
        <v>286</v>
      </c>
      <c r="B2" s="402"/>
      <c r="C2" s="402"/>
      <c r="D2" s="114"/>
      <c r="E2" s="114"/>
      <c r="F2" s="114"/>
      <c r="G2" s="116"/>
    </row>
    <row r="3" spans="1:10" ht="14.45">
      <c r="A3" s="403">
        <f ca="1">TODAY()</f>
        <v>45832</v>
      </c>
      <c r="B3" s="403"/>
      <c r="C3" s="403"/>
      <c r="D3" s="117"/>
      <c r="E3" s="118"/>
      <c r="F3" s="118"/>
    </row>
    <row r="4" spans="1:10">
      <c r="A4" s="116"/>
      <c r="B4" s="116"/>
      <c r="C4" s="119"/>
      <c r="D4" s="247"/>
      <c r="E4" s="112"/>
    </row>
    <row r="5" spans="1:10">
      <c r="A5" s="247"/>
      <c r="B5" s="247"/>
      <c r="C5" s="120"/>
      <c r="D5" s="247"/>
      <c r="E5" s="112"/>
    </row>
    <row r="6" spans="1:10">
      <c r="A6" s="121" t="s">
        <v>207</v>
      </c>
      <c r="B6" s="122" t="e">
        <f>#REF!</f>
        <v>#REF!</v>
      </c>
      <c r="C6" s="120"/>
      <c r="D6" s="247"/>
      <c r="E6" s="112"/>
    </row>
    <row r="7" spans="1:10" hidden="1">
      <c r="A7" s="247" t="s">
        <v>208</v>
      </c>
      <c r="B7" s="123">
        <v>40793</v>
      </c>
      <c r="C7" s="120" t="s">
        <v>209</v>
      </c>
      <c r="D7" s="247"/>
      <c r="E7" s="112"/>
    </row>
    <row r="8" spans="1:10">
      <c r="A8" s="247" t="s">
        <v>210</v>
      </c>
      <c r="B8" s="124" t="e">
        <f>#REF!</f>
        <v>#REF!</v>
      </c>
      <c r="C8" s="120" t="s">
        <v>211</v>
      </c>
      <c r="D8" s="247"/>
      <c r="E8" s="112"/>
    </row>
    <row r="9" spans="1:10">
      <c r="A9" s="247" t="s">
        <v>212</v>
      </c>
      <c r="B9" s="125">
        <v>31</v>
      </c>
      <c r="C9" s="120" t="s">
        <v>211</v>
      </c>
      <c r="D9" s="247"/>
      <c r="E9" s="112"/>
    </row>
    <row r="10" spans="1:10" hidden="1">
      <c r="A10" s="247" t="s">
        <v>213</v>
      </c>
      <c r="B10" s="248"/>
      <c r="C10" s="120" t="s">
        <v>211</v>
      </c>
      <c r="D10" s="247"/>
      <c r="E10" s="112"/>
    </row>
    <row r="11" spans="1:10">
      <c r="A11" s="247"/>
      <c r="B11" s="247"/>
      <c r="C11" s="120"/>
      <c r="D11" s="247"/>
      <c r="E11" s="112"/>
    </row>
    <row r="12" spans="1:10">
      <c r="A12" s="247"/>
      <c r="B12" s="249"/>
      <c r="C12" s="120"/>
      <c r="D12" s="247"/>
      <c r="E12" s="112"/>
    </row>
    <row r="13" spans="1:10" ht="15.6">
      <c r="A13" s="126" t="s">
        <v>214</v>
      </c>
      <c r="B13" s="249"/>
      <c r="C13" s="120"/>
      <c r="D13" s="247"/>
      <c r="E13" s="247"/>
    </row>
    <row r="14" spans="1:10" ht="15.6">
      <c r="A14" s="250" t="s">
        <v>215</v>
      </c>
      <c r="B14" s="251" t="e">
        <f>#REF!</f>
        <v>#REF!</v>
      </c>
      <c r="C14" s="120" t="s">
        <v>209</v>
      </c>
      <c r="D14" s="247"/>
      <c r="E14" s="247"/>
    </row>
    <row r="15" spans="1:10" ht="15.6">
      <c r="A15" s="250" t="s">
        <v>216</v>
      </c>
      <c r="B15" s="252" t="e">
        <f>#REF!</f>
        <v>#REF!</v>
      </c>
      <c r="C15" s="120" t="s">
        <v>209</v>
      </c>
      <c r="D15" s="247"/>
      <c r="E15" s="247"/>
      <c r="I15" s="127"/>
      <c r="J15" s="127"/>
    </row>
    <row r="16" spans="1:10" ht="15.6">
      <c r="A16" s="250" t="s">
        <v>217</v>
      </c>
      <c r="B16" s="253" t="e">
        <f>B15*B14</f>
        <v>#REF!</v>
      </c>
      <c r="C16" s="120"/>
      <c r="D16" s="247"/>
      <c r="E16" s="247"/>
      <c r="I16" s="113"/>
      <c r="J16" s="127"/>
    </row>
    <row r="17" spans="1:10" ht="15.6">
      <c r="A17" s="254"/>
      <c r="B17" s="253"/>
      <c r="C17" s="128"/>
      <c r="D17" s="247"/>
      <c r="E17" s="247"/>
      <c r="J17" s="127"/>
    </row>
    <row r="18" spans="1:10" ht="15.6">
      <c r="A18" s="247"/>
      <c r="B18" s="129"/>
      <c r="C18" s="120"/>
      <c r="D18" s="247"/>
      <c r="E18" s="247"/>
    </row>
    <row r="19" spans="1:10" ht="15.6">
      <c r="A19" s="130" t="s">
        <v>223</v>
      </c>
      <c r="B19" s="129" t="e">
        <f>+B16</f>
        <v>#REF!</v>
      </c>
      <c r="C19" s="120"/>
      <c r="D19" s="247"/>
      <c r="E19" s="247"/>
      <c r="I19" s="127"/>
    </row>
    <row r="20" spans="1:10" ht="15.6">
      <c r="A20" s="131"/>
      <c r="B20" s="253"/>
      <c r="C20" s="128"/>
      <c r="D20" s="247"/>
      <c r="E20" s="247"/>
      <c r="I20" s="127"/>
    </row>
    <row r="21" spans="1:10" ht="15.6">
      <c r="A21" s="131"/>
      <c r="B21" s="255"/>
      <c r="C21" s="120"/>
      <c r="D21" s="247"/>
      <c r="E21" s="247"/>
    </row>
    <row r="22" spans="1:10" ht="15.6">
      <c r="A22" s="131" t="s">
        <v>224</v>
      </c>
      <c r="B22" s="255" t="e">
        <f>B6+47</f>
        <v>#REF!</v>
      </c>
      <c r="C22" s="120"/>
      <c r="D22" s="247"/>
      <c r="E22" s="247"/>
    </row>
    <row r="23" spans="1:10" ht="15.6">
      <c r="A23" s="247"/>
      <c r="B23" s="253"/>
      <c r="C23" s="120"/>
      <c r="D23" s="247"/>
      <c r="E23" s="247"/>
    </row>
    <row r="24" spans="1:10" ht="15.6">
      <c r="A24" s="247"/>
      <c r="B24" s="253"/>
      <c r="C24" s="120"/>
      <c r="D24" s="247"/>
      <c r="E24" s="247"/>
    </row>
    <row r="25" spans="1:10" ht="15.6">
      <c r="A25" s="247"/>
      <c r="B25" s="253"/>
      <c r="C25" s="120"/>
      <c r="D25" s="247"/>
      <c r="E25" s="247"/>
    </row>
    <row r="26" spans="1:10" ht="15.6">
      <c r="A26" s="130"/>
      <c r="B26" s="256"/>
      <c r="C26" s="120"/>
      <c r="D26" s="257"/>
      <c r="E26" s="247"/>
    </row>
    <row r="27" spans="1:10" ht="15.6">
      <c r="A27" s="247"/>
      <c r="B27" s="132" t="s">
        <v>225</v>
      </c>
      <c r="C27" s="120"/>
      <c r="D27" s="247"/>
      <c r="E27" s="247"/>
    </row>
    <row r="28" spans="1:10" ht="15.6">
      <c r="A28" s="247"/>
      <c r="B28" s="132"/>
      <c r="C28" s="120"/>
      <c r="D28" s="247"/>
      <c r="E28" s="247"/>
    </row>
    <row r="29" spans="1:10" ht="15.6">
      <c r="A29" s="247"/>
      <c r="B29" s="132"/>
      <c r="C29" s="120"/>
      <c r="D29" s="247"/>
      <c r="E29" s="247"/>
    </row>
    <row r="30" spans="1:10" ht="15" customHeight="1">
      <c r="A30" s="258"/>
      <c r="B30" s="247" t="s">
        <v>276</v>
      </c>
      <c r="C30" s="120"/>
      <c r="D30" s="247"/>
      <c r="E30" s="247"/>
    </row>
    <row r="31" spans="1:10" ht="15" customHeight="1">
      <c r="A31" s="258"/>
      <c r="B31" s="247" t="s">
        <v>287</v>
      </c>
      <c r="C31" s="120"/>
      <c r="D31" s="247"/>
      <c r="E31" s="247"/>
    </row>
    <row r="32" spans="1:10" ht="15.6">
      <c r="A32" s="258"/>
      <c r="B32" s="247" t="s">
        <v>277</v>
      </c>
      <c r="C32" s="120"/>
      <c r="D32" s="247"/>
      <c r="E32" s="247"/>
    </row>
    <row r="33" spans="1:5" ht="15.6">
      <c r="A33" s="258"/>
      <c r="B33" s="247" t="s">
        <v>278</v>
      </c>
      <c r="C33" s="120"/>
      <c r="D33" s="247"/>
      <c r="E33" s="247"/>
    </row>
    <row r="34" spans="1:5" ht="15.6">
      <c r="A34" s="258"/>
      <c r="B34" s="247"/>
      <c r="C34" s="120"/>
      <c r="D34" s="247"/>
      <c r="E34" s="247"/>
    </row>
    <row r="35" spans="1:5" ht="15.6">
      <c r="A35" s="258"/>
      <c r="B35" s="132" t="s">
        <v>279</v>
      </c>
      <c r="C35" s="120"/>
      <c r="D35" s="247"/>
      <c r="E35" s="247"/>
    </row>
    <row r="36" spans="1:5" ht="15.6">
      <c r="A36" s="258"/>
      <c r="B36" s="132"/>
      <c r="C36" s="120"/>
      <c r="D36" s="247"/>
      <c r="E36" s="247"/>
    </row>
    <row r="37" spans="1:5" ht="15.6">
      <c r="A37" s="247"/>
      <c r="B37" s="111"/>
      <c r="C37" s="120"/>
      <c r="D37" s="247"/>
      <c r="E37" s="247"/>
    </row>
    <row r="38" spans="1:5" ht="15.6">
      <c r="A38" s="247"/>
      <c r="B38" s="247" t="s">
        <v>280</v>
      </c>
      <c r="C38" s="120"/>
      <c r="D38" s="247"/>
      <c r="E38" s="247"/>
    </row>
    <row r="39" spans="1:5" ht="15.6">
      <c r="A39" s="247"/>
      <c r="B39" s="247" t="s">
        <v>281</v>
      </c>
      <c r="C39" s="120"/>
      <c r="D39" s="247"/>
      <c r="E39" s="247"/>
    </row>
    <row r="40" spans="1:5" ht="15.6">
      <c r="A40" s="247"/>
      <c r="B40" s="247" t="s">
        <v>230</v>
      </c>
      <c r="C40" s="120"/>
      <c r="D40" s="247"/>
      <c r="E40" s="247"/>
    </row>
    <row r="41" spans="1:5" ht="15.6">
      <c r="A41" s="247"/>
      <c r="B41" s="247"/>
      <c r="C41" s="120"/>
      <c r="D41" s="247"/>
      <c r="E41" s="247"/>
    </row>
    <row r="42" spans="1:5" ht="15.6">
      <c r="A42" s="247"/>
      <c r="B42" s="133" t="s">
        <v>228</v>
      </c>
      <c r="C42" s="120"/>
      <c r="D42" s="247"/>
      <c r="E42" s="247"/>
    </row>
    <row r="43" spans="1:5">
      <c r="A43" s="247"/>
      <c r="C43" s="120"/>
      <c r="D43" s="247"/>
      <c r="E43" s="247"/>
    </row>
    <row r="44" spans="1:5" ht="15.6">
      <c r="A44" s="247"/>
      <c r="B44" s="247"/>
      <c r="C44" s="120"/>
      <c r="D44" s="247"/>
      <c r="E44" s="247"/>
    </row>
    <row r="45" spans="1:5" ht="15.6">
      <c r="A45" s="247"/>
      <c r="B45" s="247" t="s">
        <v>242</v>
      </c>
      <c r="C45" s="120"/>
      <c r="D45" s="247"/>
      <c r="E45" s="247"/>
    </row>
    <row r="46" spans="1:5" ht="15.6">
      <c r="A46" s="247"/>
      <c r="B46" s="247" t="s">
        <v>282</v>
      </c>
      <c r="C46" s="120"/>
      <c r="D46" s="247"/>
      <c r="E46" s="247"/>
    </row>
    <row r="47" spans="1:5" ht="15.6">
      <c r="A47" s="247"/>
      <c r="B47" s="247" t="s">
        <v>283</v>
      </c>
      <c r="C47" s="120"/>
      <c r="D47" s="247"/>
      <c r="E47" s="247"/>
    </row>
    <row r="48" spans="1:5" ht="15.6">
      <c r="A48" s="247"/>
      <c r="B48" s="247"/>
      <c r="C48" s="120"/>
      <c r="D48" s="247"/>
      <c r="E48" s="247"/>
    </row>
    <row r="49" spans="1:3">
      <c r="C49" s="134"/>
    </row>
    <row r="50" spans="1:3">
      <c r="A50" s="135"/>
      <c r="C50" s="134"/>
    </row>
    <row r="51" spans="1:3">
      <c r="C51" s="134"/>
    </row>
    <row r="52" spans="1:3">
      <c r="C52" s="134"/>
    </row>
    <row r="53" spans="1:3">
      <c r="B53" s="123"/>
      <c r="C53" s="134"/>
    </row>
    <row r="54" spans="1:3">
      <c r="B54" s="136"/>
      <c r="C54" s="134"/>
    </row>
    <row r="55" spans="1:3">
      <c r="B55" s="136"/>
      <c r="C55" s="134"/>
    </row>
    <row r="56" spans="1:3">
      <c r="B56" s="136"/>
      <c r="C56" s="134"/>
    </row>
    <row r="57" spans="1:3">
      <c r="C57" s="134"/>
    </row>
    <row r="58" spans="1:3">
      <c r="C58" s="134"/>
    </row>
    <row r="59" spans="1:3">
      <c r="C59" s="134"/>
    </row>
    <row r="60" spans="1:3">
      <c r="C60" s="134"/>
    </row>
    <row r="61" spans="1:3">
      <c r="C61" s="134"/>
    </row>
    <row r="62" spans="1:3">
      <c r="C62" s="134"/>
    </row>
    <row r="63" spans="1:3">
      <c r="C63" s="134"/>
    </row>
    <row r="64" spans="1:3">
      <c r="C64" s="134"/>
    </row>
    <row r="65" spans="3:3">
      <c r="C65" s="134"/>
    </row>
    <row r="66" spans="3:3">
      <c r="C66" s="134"/>
    </row>
    <row r="67" spans="3:3">
      <c r="C67" s="134"/>
    </row>
    <row r="68" spans="3:3">
      <c r="C68" s="134"/>
    </row>
    <row r="69" spans="3:3">
      <c r="C69" s="134"/>
    </row>
    <row r="70" spans="3:3">
      <c r="C70" s="134"/>
    </row>
    <row r="71" spans="3:3">
      <c r="C71" s="134"/>
    </row>
    <row r="72" spans="3:3">
      <c r="C72" s="134"/>
    </row>
    <row r="73" spans="3:3">
      <c r="C73" s="134"/>
    </row>
    <row r="74" spans="3:3">
      <c r="C74" s="134"/>
    </row>
    <row r="75" spans="3:3">
      <c r="C75" s="134"/>
    </row>
    <row r="76" spans="3:3">
      <c r="C76" s="134"/>
    </row>
    <row r="77" spans="3:3">
      <c r="C77" s="134"/>
    </row>
    <row r="78" spans="3:3">
      <c r="C78" s="134"/>
    </row>
    <row r="79" spans="3:3">
      <c r="C79" s="134"/>
    </row>
    <row r="80" spans="3:3">
      <c r="C80" s="134"/>
    </row>
    <row r="81" spans="3:3">
      <c r="C81" s="134"/>
    </row>
    <row r="82" spans="3:3">
      <c r="C82" s="134"/>
    </row>
    <row r="83" spans="3:3">
      <c r="C83" s="134"/>
    </row>
    <row r="84" spans="3:3">
      <c r="C84" s="134"/>
    </row>
    <row r="85" spans="3:3">
      <c r="C85" s="134"/>
    </row>
    <row r="86" spans="3:3">
      <c r="C86" s="134"/>
    </row>
    <row r="87" spans="3:3">
      <c r="C87" s="134"/>
    </row>
    <row r="88" spans="3:3">
      <c r="C88" s="134"/>
    </row>
    <row r="89" spans="3:3">
      <c r="C89" s="134"/>
    </row>
    <row r="90" spans="3:3">
      <c r="C90" s="134"/>
    </row>
    <row r="91" spans="3:3">
      <c r="C91" s="134"/>
    </row>
    <row r="92" spans="3:3">
      <c r="C92" s="134"/>
    </row>
    <row r="93" spans="3:3">
      <c r="C93" s="134"/>
    </row>
    <row r="94" spans="3:3">
      <c r="C94" s="134"/>
    </row>
    <row r="95" spans="3:3">
      <c r="C95" s="134"/>
    </row>
    <row r="96" spans="3:3">
      <c r="C96" s="134"/>
    </row>
    <row r="97" spans="3:3">
      <c r="C97" s="134"/>
    </row>
    <row r="98" spans="3:3">
      <c r="C98" s="134"/>
    </row>
    <row r="99" spans="3:3">
      <c r="C99" s="134"/>
    </row>
    <row r="100" spans="3:3">
      <c r="C100" s="134"/>
    </row>
    <row r="101" spans="3:3">
      <c r="C101" s="134"/>
    </row>
    <row r="102" spans="3:3">
      <c r="C102" s="134"/>
    </row>
    <row r="103" spans="3:3">
      <c r="C103" s="134"/>
    </row>
    <row r="104" spans="3:3">
      <c r="C104" s="134"/>
    </row>
    <row r="105" spans="3:3">
      <c r="C105" s="134"/>
    </row>
    <row r="106" spans="3:3">
      <c r="C106" s="134"/>
    </row>
    <row r="107" spans="3:3">
      <c r="C107" s="134"/>
    </row>
    <row r="108" spans="3:3">
      <c r="C108" s="134"/>
    </row>
    <row r="109" spans="3:3">
      <c r="C109" s="134"/>
    </row>
    <row r="110" spans="3:3">
      <c r="C110" s="134"/>
    </row>
    <row r="111" spans="3:3">
      <c r="C111" s="134"/>
    </row>
    <row r="112" spans="3:3">
      <c r="C112" s="134"/>
    </row>
    <row r="113" spans="3:3">
      <c r="C113" s="134"/>
    </row>
    <row r="114" spans="3:3">
      <c r="C114" s="134"/>
    </row>
    <row r="115" spans="3:3">
      <c r="C115" s="134"/>
    </row>
    <row r="116" spans="3:3">
      <c r="C116" s="134"/>
    </row>
    <row r="117" spans="3:3">
      <c r="C117" s="134"/>
    </row>
    <row r="118" spans="3:3">
      <c r="C118" s="134"/>
    </row>
    <row r="119" spans="3:3">
      <c r="C119" s="134"/>
    </row>
    <row r="120" spans="3:3">
      <c r="C120" s="134"/>
    </row>
    <row r="121" spans="3:3">
      <c r="C121" s="134"/>
    </row>
    <row r="122" spans="3:3">
      <c r="C122" s="134"/>
    </row>
    <row r="123" spans="3:3">
      <c r="C123" s="134"/>
    </row>
    <row r="124" spans="3:3">
      <c r="C124" s="134"/>
    </row>
    <row r="125" spans="3:3">
      <c r="C125" s="134"/>
    </row>
  </sheetData>
  <mergeCells count="3">
    <mergeCell ref="A1:C1"/>
    <mergeCell ref="A2:C2"/>
    <mergeCell ref="A3:C3"/>
  </mergeCells>
  <printOptions horizontalCentered="1" verticalCentered="1"/>
  <pageMargins left="0.7" right="0.7" top="0.75" bottom="0.75" header="0.3" footer="0.3"/>
  <pageSetup scale="98" orientation="portrait" r:id="rId1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400-000000000000}">
  <sheetPr codeName="Sheet203">
    <pageSetUpPr fitToPage="1"/>
  </sheetPr>
  <dimension ref="A1:L55"/>
  <sheetViews>
    <sheetView topLeftCell="A31" zoomScaleNormal="100" workbookViewId="0">
      <selection activeCell="F24" sqref="F24"/>
    </sheetView>
  </sheetViews>
  <sheetFormatPr defaultColWidth="9.140625" defaultRowHeight="14.45"/>
  <cols>
    <col min="1" max="1" width="47.85546875" style="111" customWidth="1"/>
    <col min="2" max="2" width="22.42578125" style="111" customWidth="1"/>
    <col min="3" max="6" width="9.140625" style="111" customWidth="1"/>
    <col min="7" max="7" width="10.140625" style="111" customWidth="1"/>
    <col min="8" max="16384" width="9.140625" style="111"/>
  </cols>
  <sheetData>
    <row r="1" spans="1:12" ht="18">
      <c r="A1" s="402" t="s">
        <v>231</v>
      </c>
      <c r="B1" s="402"/>
      <c r="C1" s="402"/>
      <c r="D1" s="402"/>
      <c r="E1" s="114"/>
      <c r="F1" s="114"/>
      <c r="G1" s="116"/>
    </row>
    <row r="2" spans="1:12" ht="18">
      <c r="A2" s="402" t="s">
        <v>286</v>
      </c>
      <c r="B2" s="402"/>
      <c r="C2" s="402"/>
      <c r="D2" s="402"/>
      <c r="E2" s="114"/>
      <c r="F2" s="114"/>
      <c r="G2" s="116"/>
    </row>
    <row r="3" spans="1:12">
      <c r="A3" s="403">
        <f ca="1">TODAY()</f>
        <v>45832</v>
      </c>
      <c r="B3" s="404"/>
      <c r="C3" s="404"/>
      <c r="D3" s="404"/>
      <c r="E3" s="118"/>
      <c r="F3" s="118"/>
    </row>
    <row r="4" spans="1:12">
      <c r="A4" s="137"/>
      <c r="B4" s="138"/>
      <c r="C4" s="138"/>
      <c r="D4" s="138"/>
      <c r="E4" s="138"/>
      <c r="F4" s="138"/>
    </row>
    <row r="5" spans="1:12">
      <c r="A5" s="139"/>
      <c r="B5" s="139"/>
      <c r="C5" s="139"/>
      <c r="D5" s="139"/>
      <c r="E5" s="140"/>
      <c r="F5" s="140"/>
    </row>
    <row r="6" spans="1:12">
      <c r="A6" s="140"/>
      <c r="B6" s="140"/>
      <c r="C6" s="140"/>
      <c r="D6" s="140"/>
      <c r="E6" s="140"/>
      <c r="F6" s="140"/>
    </row>
    <row r="7" spans="1:12" ht="15.6">
      <c r="A7" s="121" t="s">
        <v>232</v>
      </c>
      <c r="B7" s="122" t="e">
        <f>#REF!</f>
        <v>#REF!</v>
      </c>
      <c r="C7" s="247"/>
      <c r="D7" s="140"/>
      <c r="E7" s="140"/>
      <c r="F7" s="140"/>
    </row>
    <row r="8" spans="1:12" ht="15.6" hidden="1">
      <c r="A8" s="247" t="s">
        <v>208</v>
      </c>
      <c r="B8" s="123" t="e">
        <f>#REF!</f>
        <v>#REF!</v>
      </c>
      <c r="C8" s="247"/>
      <c r="D8" s="140"/>
      <c r="E8" s="140"/>
      <c r="F8" s="140"/>
    </row>
    <row r="9" spans="1:12" ht="15.6">
      <c r="A9" s="247" t="s">
        <v>210</v>
      </c>
      <c r="B9" s="124" t="e">
        <f>#REF!</f>
        <v>#REF!</v>
      </c>
      <c r="C9" s="247"/>
      <c r="D9" s="140"/>
      <c r="E9" s="140"/>
      <c r="F9" s="140"/>
    </row>
    <row r="10" spans="1:12" ht="15.6">
      <c r="A10" s="247" t="s">
        <v>212</v>
      </c>
      <c r="B10" s="125">
        <v>31</v>
      </c>
      <c r="C10" s="247"/>
      <c r="D10" s="140"/>
      <c r="E10" s="140"/>
      <c r="F10" s="140"/>
    </row>
    <row r="11" spans="1:12" ht="15.6" hidden="1">
      <c r="A11" s="247" t="s">
        <v>213</v>
      </c>
      <c r="B11" s="248"/>
      <c r="C11" s="247" t="s">
        <v>211</v>
      </c>
      <c r="D11" s="140"/>
      <c r="E11" s="140"/>
      <c r="F11" s="140"/>
    </row>
    <row r="12" spans="1:12" ht="15.6">
      <c r="A12" s="247"/>
      <c r="B12" s="247"/>
      <c r="C12" s="247"/>
      <c r="D12" s="140"/>
      <c r="E12" s="140"/>
      <c r="F12" s="140"/>
    </row>
    <row r="13" spans="1:12" ht="15.6">
      <c r="A13" s="135" t="s">
        <v>233</v>
      </c>
      <c r="B13" s="253"/>
      <c r="C13" s="247"/>
      <c r="D13" s="140"/>
      <c r="E13" s="140"/>
      <c r="F13" s="140"/>
      <c r="L13" s="127"/>
    </row>
    <row r="14" spans="1:12" ht="15.6">
      <c r="A14" s="250" t="s">
        <v>234</v>
      </c>
      <c r="B14" s="259" t="e">
        <f>#REF!</f>
        <v>#REF!</v>
      </c>
      <c r="C14" s="247"/>
      <c r="D14" s="140"/>
      <c r="G14" s="113"/>
      <c r="L14" s="127"/>
    </row>
    <row r="15" spans="1:12" ht="15.6">
      <c r="A15" s="250" t="s">
        <v>235</v>
      </c>
      <c r="B15" s="259">
        <v>35</v>
      </c>
      <c r="C15" s="247"/>
      <c r="D15" s="140"/>
      <c r="E15" s="140"/>
      <c r="F15" s="140"/>
      <c r="L15" s="127"/>
    </row>
    <row r="16" spans="1:12" ht="15.6">
      <c r="A16" s="250" t="s">
        <v>222</v>
      </c>
      <c r="B16" s="253" t="e">
        <f>B14*B15</f>
        <v>#REF!</v>
      </c>
      <c r="C16" s="247"/>
      <c r="D16" s="140"/>
      <c r="E16" s="140"/>
      <c r="F16" s="140"/>
      <c r="G16" s="113"/>
      <c r="L16" s="127"/>
    </row>
    <row r="17" spans="1:12" ht="15.6">
      <c r="A17" s="250" t="s">
        <v>236</v>
      </c>
      <c r="B17" s="260" t="e">
        <f>#REF!</f>
        <v>#REF!</v>
      </c>
      <c r="C17" s="247"/>
      <c r="D17" s="140"/>
      <c r="E17" s="140"/>
      <c r="F17" s="140"/>
      <c r="L17" s="127"/>
    </row>
    <row r="18" spans="1:12" ht="15.6">
      <c r="A18" s="250" t="s">
        <v>237</v>
      </c>
      <c r="B18" s="261" t="e">
        <f>B17*B14</f>
        <v>#REF!</v>
      </c>
      <c r="C18" s="247"/>
      <c r="D18" s="140"/>
      <c r="E18" s="140"/>
      <c r="F18" s="140"/>
      <c r="L18" s="127"/>
    </row>
    <row r="19" spans="1:12" ht="15.6">
      <c r="A19" s="130"/>
      <c r="B19" s="262"/>
      <c r="C19" s="247"/>
      <c r="D19" s="140"/>
      <c r="E19" s="140"/>
      <c r="F19" s="140"/>
    </row>
    <row r="20" spans="1:12" ht="15.6">
      <c r="A20" s="247"/>
      <c r="B20" s="253"/>
      <c r="C20" s="247"/>
      <c r="D20" s="140"/>
      <c r="E20" s="140"/>
      <c r="F20" s="140"/>
    </row>
    <row r="21" spans="1:12" ht="15.6">
      <c r="A21" s="130" t="s">
        <v>223</v>
      </c>
      <c r="B21" s="129" t="e">
        <f>+B16-B18</f>
        <v>#REF!</v>
      </c>
      <c r="C21" s="247"/>
      <c r="D21" s="140"/>
      <c r="E21" s="140"/>
      <c r="F21" s="140"/>
      <c r="K21" s="127"/>
    </row>
    <row r="22" spans="1:12" ht="15.6">
      <c r="A22" s="131"/>
      <c r="B22" s="263"/>
      <c r="C22" s="253"/>
      <c r="D22" s="141"/>
      <c r="E22" s="140"/>
      <c r="F22" s="140"/>
      <c r="K22" s="127"/>
    </row>
    <row r="23" spans="1:12" ht="15.6">
      <c r="A23" s="131"/>
      <c r="B23" s="253"/>
      <c r="C23" s="247"/>
      <c r="D23" s="140"/>
      <c r="E23" s="140"/>
      <c r="F23" s="140"/>
    </row>
    <row r="24" spans="1:12" ht="15.6">
      <c r="A24" s="131" t="s">
        <v>224</v>
      </c>
      <c r="B24" s="255" t="e">
        <f>B7+47</f>
        <v>#REF!</v>
      </c>
      <c r="C24" s="247"/>
      <c r="D24" s="140"/>
      <c r="E24" s="140"/>
      <c r="F24" s="140"/>
    </row>
    <row r="25" spans="1:12" ht="15.6">
      <c r="A25" s="131"/>
      <c r="B25" s="255"/>
      <c r="C25" s="247"/>
      <c r="D25" s="140"/>
      <c r="E25" s="140"/>
      <c r="F25" s="140"/>
    </row>
    <row r="26" spans="1:12" ht="15.6">
      <c r="A26" s="131"/>
      <c r="C26" s="247"/>
      <c r="D26" s="140"/>
      <c r="E26" s="140"/>
      <c r="F26" s="140"/>
    </row>
    <row r="27" spans="1:12" ht="15.6">
      <c r="A27" s="247"/>
      <c r="B27" s="132" t="s">
        <v>225</v>
      </c>
      <c r="C27" s="247"/>
      <c r="D27" s="140"/>
      <c r="E27" s="140"/>
      <c r="F27" s="140"/>
    </row>
    <row r="28" spans="1:12" ht="15.6">
      <c r="A28" s="130"/>
      <c r="B28" s="132"/>
      <c r="C28" s="247"/>
      <c r="D28" s="140"/>
      <c r="E28" s="142"/>
      <c r="F28" s="142"/>
    </row>
    <row r="29" spans="1:12" ht="15.6">
      <c r="A29" s="247"/>
      <c r="B29" s="132"/>
      <c r="C29" s="247"/>
      <c r="D29" s="140"/>
      <c r="E29" s="140"/>
      <c r="F29" s="140"/>
    </row>
    <row r="30" spans="1:12" ht="15.6">
      <c r="A30" s="247"/>
      <c r="B30" s="247" t="s">
        <v>276</v>
      </c>
      <c r="C30" s="247"/>
      <c r="D30" s="140"/>
      <c r="E30" s="140"/>
      <c r="F30" s="140"/>
    </row>
    <row r="31" spans="1:12" ht="15.6">
      <c r="A31" s="247"/>
      <c r="B31" s="247" t="s">
        <v>287</v>
      </c>
      <c r="C31" s="247"/>
      <c r="D31" s="140"/>
      <c r="E31" s="140"/>
      <c r="F31" s="140"/>
    </row>
    <row r="32" spans="1:12" ht="15.6">
      <c r="A32" s="247"/>
      <c r="B32" s="247" t="s">
        <v>277</v>
      </c>
      <c r="C32" s="120"/>
      <c r="D32" s="140"/>
      <c r="E32" s="140"/>
      <c r="F32" s="140"/>
    </row>
    <row r="33" spans="1:6" ht="15.6">
      <c r="A33" s="247"/>
      <c r="B33" s="247" t="s">
        <v>278</v>
      </c>
      <c r="C33" s="120"/>
      <c r="D33" s="140"/>
      <c r="E33" s="140"/>
      <c r="F33" s="140"/>
    </row>
    <row r="34" spans="1:6" ht="15.6">
      <c r="A34" s="247"/>
      <c r="B34" s="247"/>
      <c r="C34" s="120"/>
      <c r="D34" s="140"/>
      <c r="E34" s="140"/>
      <c r="F34" s="140"/>
    </row>
    <row r="35" spans="1:6" ht="15.6">
      <c r="A35" s="247"/>
      <c r="B35" s="132" t="s">
        <v>279</v>
      </c>
      <c r="C35" s="120"/>
      <c r="D35" s="140"/>
      <c r="E35" s="140"/>
      <c r="F35" s="140"/>
    </row>
    <row r="36" spans="1:6" ht="15.6">
      <c r="A36" s="247"/>
      <c r="B36" s="132"/>
      <c r="C36" s="120"/>
      <c r="D36" s="140"/>
      <c r="E36" s="140"/>
      <c r="F36" s="140"/>
    </row>
    <row r="37" spans="1:6" ht="15.6">
      <c r="A37" s="247"/>
      <c r="C37" s="120"/>
      <c r="D37" s="140"/>
      <c r="E37" s="140"/>
      <c r="F37" s="140"/>
    </row>
    <row r="38" spans="1:6" ht="15.6">
      <c r="A38" s="247"/>
      <c r="B38" s="247" t="s">
        <v>280</v>
      </c>
      <c r="C38" s="120"/>
      <c r="D38" s="140"/>
      <c r="E38" s="140"/>
      <c r="F38" s="140"/>
    </row>
    <row r="39" spans="1:6" ht="15.6">
      <c r="A39" s="247"/>
      <c r="B39" s="247" t="s">
        <v>281</v>
      </c>
      <c r="C39" s="120"/>
      <c r="D39" s="120"/>
      <c r="E39" s="140"/>
      <c r="F39" s="140"/>
    </row>
    <row r="40" spans="1:6" ht="15.6">
      <c r="A40" s="247"/>
      <c r="B40" s="247" t="s">
        <v>230</v>
      </c>
      <c r="C40" s="120"/>
      <c r="D40" s="120"/>
      <c r="E40" s="140"/>
      <c r="F40" s="140"/>
    </row>
    <row r="41" spans="1:6" ht="15.6">
      <c r="A41" s="247"/>
      <c r="B41" s="247"/>
      <c r="C41" s="120"/>
      <c r="D41" s="120"/>
      <c r="E41" s="140"/>
      <c r="F41" s="140"/>
    </row>
    <row r="42" spans="1:6" ht="15.6">
      <c r="A42" s="247"/>
      <c r="B42" s="133" t="s">
        <v>228</v>
      </c>
      <c r="C42" s="120"/>
      <c r="D42" s="120"/>
      <c r="E42" s="140"/>
      <c r="F42" s="140"/>
    </row>
    <row r="43" spans="1:6" ht="15.95">
      <c r="A43" s="247"/>
      <c r="B43" s="112"/>
      <c r="C43" s="120"/>
      <c r="D43" s="120"/>
      <c r="E43" s="140"/>
      <c r="F43" s="140"/>
    </row>
    <row r="44" spans="1:6" ht="15.6">
      <c r="A44" s="247"/>
      <c r="B44" s="247"/>
      <c r="C44" s="120"/>
      <c r="D44" s="120"/>
      <c r="E44" s="140"/>
      <c r="F44" s="140"/>
    </row>
    <row r="45" spans="1:6" ht="15.6">
      <c r="A45" s="247"/>
      <c r="B45" s="247" t="s">
        <v>242</v>
      </c>
      <c r="C45" s="120"/>
      <c r="D45" s="120"/>
      <c r="E45" s="140"/>
      <c r="F45" s="140"/>
    </row>
    <row r="46" spans="1:6" ht="15.6">
      <c r="A46" s="247"/>
      <c r="B46" s="247" t="s">
        <v>282</v>
      </c>
      <c r="C46" s="120"/>
      <c r="D46" s="120"/>
      <c r="E46" s="140"/>
      <c r="F46" s="140"/>
    </row>
    <row r="47" spans="1:6" ht="15.6">
      <c r="A47" s="247"/>
      <c r="B47" s="247" t="s">
        <v>283</v>
      </c>
      <c r="C47" s="120"/>
      <c r="D47" s="120"/>
      <c r="E47" s="140"/>
      <c r="F47" s="140"/>
    </row>
    <row r="48" spans="1:6" ht="15.6">
      <c r="A48" s="247"/>
      <c r="C48" s="120"/>
      <c r="D48" s="120"/>
      <c r="E48" s="140"/>
      <c r="F48" s="140"/>
    </row>
    <row r="49" spans="1:2">
      <c r="A49" s="143"/>
    </row>
    <row r="52" spans="1:2">
      <c r="B52" s="144"/>
    </row>
    <row r="53" spans="1:2">
      <c r="B53" s="145"/>
    </row>
    <row r="54" spans="1:2">
      <c r="B54" s="145"/>
    </row>
    <row r="55" spans="1:2">
      <c r="B55" s="145"/>
    </row>
  </sheetData>
  <mergeCells count="3">
    <mergeCell ref="A1:D1"/>
    <mergeCell ref="A2:D2"/>
    <mergeCell ref="A3:D3"/>
  </mergeCells>
  <printOptions horizontalCentered="1" verticalCentered="1"/>
  <pageMargins left="0.7" right="0.7" top="0.75" bottom="0.75" header="0.3" footer="0.3"/>
  <pageSetup orientation="portrait" r:id="rId1"/>
  <rowBreaks count="1" manualBreakCount="1">
    <brk id="47" max="16383" man="1"/>
  </rowBreaks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500-000000000000}">
  <sheetPr codeName="Sheet204">
    <pageSetUpPr fitToPage="1"/>
  </sheetPr>
  <dimension ref="A1:J125"/>
  <sheetViews>
    <sheetView topLeftCell="A2" zoomScaleNormal="100" workbookViewId="0">
      <selection activeCell="F24" sqref="F24"/>
    </sheetView>
  </sheetViews>
  <sheetFormatPr defaultColWidth="9.140625" defaultRowHeight="15.95"/>
  <cols>
    <col min="1" max="1" width="43" style="112" customWidth="1"/>
    <col min="2" max="2" width="27.85546875" style="112" customWidth="1"/>
    <col min="3" max="3" width="9.140625" style="112" customWidth="1"/>
    <col min="4" max="4" width="9.85546875" style="112" customWidth="1"/>
    <col min="5" max="16384" width="9.140625" style="111"/>
  </cols>
  <sheetData>
    <row r="1" spans="1:10" ht="18">
      <c r="A1" s="402" t="s">
        <v>205</v>
      </c>
      <c r="B1" s="402"/>
      <c r="C1" s="402"/>
      <c r="D1" s="114"/>
      <c r="E1" s="115"/>
      <c r="F1" s="115"/>
    </row>
    <row r="2" spans="1:10" ht="18">
      <c r="A2" s="402" t="s">
        <v>286</v>
      </c>
      <c r="B2" s="402"/>
      <c r="C2" s="402"/>
      <c r="D2" s="114"/>
      <c r="E2" s="114"/>
      <c r="F2" s="114"/>
      <c r="G2" s="116"/>
    </row>
    <row r="3" spans="1:10" ht="14.45">
      <c r="A3" s="403">
        <f ca="1">TODAY()</f>
        <v>45832</v>
      </c>
      <c r="B3" s="403"/>
      <c r="C3" s="403"/>
      <c r="D3" s="117"/>
      <c r="E3" s="118"/>
      <c r="F3" s="118"/>
    </row>
    <row r="4" spans="1:10">
      <c r="A4" s="116"/>
      <c r="B4" s="116"/>
      <c r="C4" s="119"/>
      <c r="D4" s="247"/>
      <c r="E4" s="112"/>
    </row>
    <row r="5" spans="1:10">
      <c r="A5" s="247"/>
      <c r="B5" s="247"/>
      <c r="C5" s="120"/>
      <c r="D5" s="247"/>
      <c r="E5" s="112"/>
    </row>
    <row r="6" spans="1:10">
      <c r="A6" s="121" t="s">
        <v>207</v>
      </c>
      <c r="B6" s="122" t="e">
        <f>#REF!</f>
        <v>#REF!</v>
      </c>
      <c r="C6" s="120"/>
      <c r="D6" s="247"/>
      <c r="E6" s="112"/>
    </row>
    <row r="7" spans="1:10" hidden="1">
      <c r="A7" s="247" t="s">
        <v>208</v>
      </c>
      <c r="B7" s="123">
        <v>40793</v>
      </c>
      <c r="C7" s="120" t="s">
        <v>209</v>
      </c>
      <c r="D7" s="247"/>
      <c r="E7" s="112"/>
    </row>
    <row r="8" spans="1:10">
      <c r="A8" s="247" t="s">
        <v>210</v>
      </c>
      <c r="B8" s="124" t="e">
        <f>#REF!</f>
        <v>#REF!</v>
      </c>
      <c r="C8" s="120" t="s">
        <v>211</v>
      </c>
      <c r="D8" s="247"/>
      <c r="E8" s="112"/>
    </row>
    <row r="9" spans="1:10">
      <c r="A9" s="247" t="s">
        <v>212</v>
      </c>
      <c r="B9" s="125">
        <v>31</v>
      </c>
      <c r="C9" s="120" t="s">
        <v>211</v>
      </c>
      <c r="D9" s="247"/>
      <c r="E9" s="112"/>
    </row>
    <row r="10" spans="1:10" hidden="1">
      <c r="A10" s="247" t="s">
        <v>213</v>
      </c>
      <c r="B10" s="248"/>
      <c r="C10" s="120" t="s">
        <v>211</v>
      </c>
      <c r="D10" s="247"/>
      <c r="E10" s="112"/>
    </row>
    <row r="11" spans="1:10">
      <c r="A11" s="247"/>
      <c r="B11" s="247"/>
      <c r="C11" s="120"/>
      <c r="D11" s="247"/>
      <c r="E11" s="112"/>
    </row>
    <row r="12" spans="1:10">
      <c r="A12" s="247"/>
      <c r="B12" s="249"/>
      <c r="C12" s="120"/>
      <c r="D12" s="247"/>
      <c r="E12" s="112"/>
    </row>
    <row r="13" spans="1:10" ht="15.6">
      <c r="A13" s="126" t="s">
        <v>214</v>
      </c>
      <c r="B13" s="249"/>
      <c r="C13" s="120"/>
      <c r="D13" s="247"/>
      <c r="E13" s="247"/>
    </row>
    <row r="14" spans="1:10" ht="15.6">
      <c r="A14" s="250" t="s">
        <v>215</v>
      </c>
      <c r="B14" s="251" t="e">
        <f>#REF!</f>
        <v>#REF!</v>
      </c>
      <c r="C14" s="120" t="s">
        <v>209</v>
      </c>
      <c r="D14" s="247"/>
      <c r="E14" s="247"/>
    </row>
    <row r="15" spans="1:10" ht="15.6">
      <c r="A15" s="250" t="s">
        <v>216</v>
      </c>
      <c r="B15" s="252" t="e">
        <f>#REF!</f>
        <v>#REF!</v>
      </c>
      <c r="C15" s="120" t="s">
        <v>209</v>
      </c>
      <c r="D15" s="247"/>
      <c r="E15" s="247"/>
      <c r="I15" s="127"/>
      <c r="J15" s="127"/>
    </row>
    <row r="16" spans="1:10" ht="15.6">
      <c r="A16" s="250" t="s">
        <v>217</v>
      </c>
      <c r="B16" s="253" t="e">
        <f>B15*B14</f>
        <v>#REF!</v>
      </c>
      <c r="C16" s="120"/>
      <c r="D16" s="247"/>
      <c r="E16" s="247"/>
      <c r="I16" s="113"/>
      <c r="J16" s="127"/>
    </row>
    <row r="17" spans="1:10" ht="15.6">
      <c r="A17" s="254"/>
      <c r="B17" s="253"/>
      <c r="C17" s="128"/>
      <c r="D17" s="247"/>
      <c r="E17" s="247"/>
      <c r="J17" s="127"/>
    </row>
    <row r="18" spans="1:10" ht="15.6">
      <c r="A18" s="247"/>
      <c r="B18" s="129"/>
      <c r="C18" s="120"/>
      <c r="D18" s="247"/>
      <c r="E18" s="247"/>
    </row>
    <row r="19" spans="1:10" ht="15.6">
      <c r="A19" s="130" t="s">
        <v>223</v>
      </c>
      <c r="B19" s="129" t="e">
        <f>+B16</f>
        <v>#REF!</v>
      </c>
      <c r="C19" s="120"/>
      <c r="D19" s="247"/>
      <c r="E19" s="247"/>
      <c r="I19" s="127"/>
    </row>
    <row r="20" spans="1:10" ht="15.6">
      <c r="A20" s="131"/>
      <c r="B20" s="253"/>
      <c r="C20" s="128"/>
      <c r="D20" s="247"/>
      <c r="E20" s="247"/>
      <c r="I20" s="127"/>
    </row>
    <row r="21" spans="1:10" ht="15.6">
      <c r="A21" s="131"/>
      <c r="B21" s="255"/>
      <c r="C21" s="120"/>
      <c r="D21" s="247"/>
      <c r="E21" s="247"/>
    </row>
    <row r="22" spans="1:10" ht="15.6">
      <c r="A22" s="131" t="s">
        <v>224</v>
      </c>
      <c r="B22" s="255" t="e">
        <f>B6+47</f>
        <v>#REF!</v>
      </c>
      <c r="C22" s="120"/>
      <c r="D22" s="247"/>
      <c r="E22" s="247"/>
    </row>
    <row r="23" spans="1:10" ht="15.6">
      <c r="A23" s="247"/>
      <c r="B23" s="253"/>
      <c r="C23" s="120"/>
      <c r="D23" s="247"/>
      <c r="E23" s="247"/>
    </row>
    <row r="24" spans="1:10" ht="15.6">
      <c r="A24" s="247"/>
      <c r="B24" s="253"/>
      <c r="C24" s="120"/>
      <c r="D24" s="247"/>
      <c r="E24" s="247"/>
    </row>
    <row r="25" spans="1:10" ht="15.6">
      <c r="A25" s="247"/>
      <c r="B25" s="253"/>
      <c r="C25" s="120"/>
      <c r="D25" s="247"/>
      <c r="E25" s="247"/>
    </row>
    <row r="26" spans="1:10" ht="15.6">
      <c r="A26" s="130"/>
      <c r="B26" s="256"/>
      <c r="C26" s="120"/>
      <c r="D26" s="257"/>
      <c r="E26" s="247"/>
    </row>
    <row r="27" spans="1:10" ht="15.6">
      <c r="A27" s="247"/>
      <c r="B27" s="132" t="s">
        <v>225</v>
      </c>
      <c r="C27" s="120"/>
      <c r="D27" s="247"/>
      <c r="E27" s="247"/>
    </row>
    <row r="28" spans="1:10" ht="15.6">
      <c r="A28" s="247"/>
      <c r="B28" s="132"/>
      <c r="C28" s="120"/>
      <c r="D28" s="247"/>
      <c r="E28" s="247"/>
    </row>
    <row r="29" spans="1:10" ht="15.6">
      <c r="A29" s="247"/>
      <c r="B29" s="132"/>
      <c r="C29" s="120"/>
      <c r="D29" s="247"/>
      <c r="E29" s="247"/>
    </row>
    <row r="30" spans="1:10" ht="15" customHeight="1">
      <c r="A30" s="258"/>
      <c r="B30" s="247" t="s">
        <v>276</v>
      </c>
      <c r="C30" s="120"/>
      <c r="D30" s="247"/>
      <c r="E30" s="247"/>
    </row>
    <row r="31" spans="1:10" ht="15" customHeight="1">
      <c r="A31" s="258"/>
      <c r="B31" s="247" t="s">
        <v>287</v>
      </c>
      <c r="C31" s="120"/>
      <c r="D31" s="247"/>
      <c r="E31" s="247"/>
    </row>
    <row r="32" spans="1:10" ht="15.6">
      <c r="A32" s="258"/>
      <c r="B32" s="247" t="s">
        <v>277</v>
      </c>
      <c r="C32" s="120"/>
      <c r="D32" s="247"/>
      <c r="E32" s="247"/>
    </row>
    <row r="33" spans="1:5" ht="15.6">
      <c r="A33" s="258"/>
      <c r="B33" s="247" t="s">
        <v>278</v>
      </c>
      <c r="C33" s="120"/>
      <c r="D33" s="247"/>
      <c r="E33" s="247"/>
    </row>
    <row r="34" spans="1:5" ht="15.6">
      <c r="A34" s="258"/>
      <c r="B34" s="247"/>
      <c r="C34" s="120"/>
      <c r="D34" s="247"/>
      <c r="E34" s="247"/>
    </row>
    <row r="35" spans="1:5" ht="15.6">
      <c r="A35" s="258"/>
      <c r="B35" s="132" t="s">
        <v>279</v>
      </c>
      <c r="C35" s="120"/>
      <c r="D35" s="247"/>
      <c r="E35" s="247"/>
    </row>
    <row r="36" spans="1:5" ht="15.6">
      <c r="A36" s="258"/>
      <c r="B36" s="132"/>
      <c r="C36" s="120"/>
      <c r="D36" s="247"/>
      <c r="E36" s="247"/>
    </row>
    <row r="37" spans="1:5" ht="15.6">
      <c r="A37" s="247"/>
      <c r="B37" s="111"/>
      <c r="C37" s="120"/>
      <c r="D37" s="247"/>
      <c r="E37" s="247"/>
    </row>
    <row r="38" spans="1:5" ht="15.6">
      <c r="A38" s="247"/>
      <c r="B38" s="247" t="s">
        <v>280</v>
      </c>
      <c r="C38" s="120"/>
      <c r="D38" s="247"/>
      <c r="E38" s="247"/>
    </row>
    <row r="39" spans="1:5" ht="15.6">
      <c r="A39" s="247"/>
      <c r="B39" s="247" t="s">
        <v>281</v>
      </c>
      <c r="C39" s="120"/>
      <c r="D39" s="247"/>
      <c r="E39" s="247"/>
    </row>
    <row r="40" spans="1:5" ht="15.6">
      <c r="A40" s="247"/>
      <c r="B40" s="247" t="s">
        <v>230</v>
      </c>
      <c r="C40" s="120"/>
      <c r="D40" s="247"/>
      <c r="E40" s="247"/>
    </row>
    <row r="41" spans="1:5" ht="15.6">
      <c r="A41" s="247"/>
      <c r="B41" s="247"/>
      <c r="C41" s="120"/>
      <c r="D41" s="247"/>
      <c r="E41" s="247"/>
    </row>
    <row r="42" spans="1:5" ht="15.6">
      <c r="A42" s="247"/>
      <c r="B42" s="133" t="s">
        <v>228</v>
      </c>
      <c r="C42" s="120"/>
      <c r="D42" s="247"/>
      <c r="E42" s="247"/>
    </row>
    <row r="43" spans="1:5">
      <c r="A43" s="247"/>
      <c r="C43" s="120"/>
      <c r="D43" s="247"/>
      <c r="E43" s="247"/>
    </row>
    <row r="44" spans="1:5" ht="15.6">
      <c r="A44" s="247"/>
      <c r="B44" s="247"/>
      <c r="C44" s="120"/>
      <c r="D44" s="247"/>
      <c r="E44" s="247"/>
    </row>
    <row r="45" spans="1:5" ht="15.6">
      <c r="A45" s="247"/>
      <c r="B45" s="247" t="s">
        <v>242</v>
      </c>
      <c r="C45" s="120"/>
      <c r="D45" s="247"/>
      <c r="E45" s="247"/>
    </row>
    <row r="46" spans="1:5" ht="15.6">
      <c r="A46" s="247"/>
      <c r="B46" s="247" t="s">
        <v>282</v>
      </c>
      <c r="C46" s="120"/>
      <c r="D46" s="247"/>
      <c r="E46" s="247"/>
    </row>
    <row r="47" spans="1:5" ht="15.6">
      <c r="A47" s="247"/>
      <c r="B47" s="247" t="s">
        <v>283</v>
      </c>
      <c r="C47" s="120"/>
      <c r="D47" s="247"/>
      <c r="E47" s="247"/>
    </row>
    <row r="48" spans="1:5" ht="15.6">
      <c r="A48" s="247"/>
      <c r="B48" s="247"/>
      <c r="C48" s="120"/>
      <c r="D48" s="247"/>
      <c r="E48" s="247"/>
    </row>
    <row r="49" spans="1:3">
      <c r="C49" s="134"/>
    </row>
    <row r="50" spans="1:3">
      <c r="A50" s="135"/>
      <c r="C50" s="134"/>
    </row>
    <row r="51" spans="1:3">
      <c r="C51" s="134"/>
    </row>
    <row r="52" spans="1:3">
      <c r="C52" s="134"/>
    </row>
    <row r="53" spans="1:3">
      <c r="B53" s="123"/>
      <c r="C53" s="134"/>
    </row>
    <row r="54" spans="1:3">
      <c r="B54" s="136"/>
      <c r="C54" s="134"/>
    </row>
    <row r="55" spans="1:3">
      <c r="B55" s="136"/>
      <c r="C55" s="134"/>
    </row>
    <row r="56" spans="1:3">
      <c r="B56" s="136"/>
      <c r="C56" s="134"/>
    </row>
    <row r="57" spans="1:3">
      <c r="C57" s="134"/>
    </row>
    <row r="58" spans="1:3">
      <c r="C58" s="134"/>
    </row>
    <row r="59" spans="1:3">
      <c r="C59" s="134"/>
    </row>
    <row r="60" spans="1:3">
      <c r="C60" s="134"/>
    </row>
    <row r="61" spans="1:3">
      <c r="C61" s="134"/>
    </row>
    <row r="62" spans="1:3">
      <c r="C62" s="134"/>
    </row>
    <row r="63" spans="1:3">
      <c r="C63" s="134"/>
    </row>
    <row r="64" spans="1:3">
      <c r="C64" s="134"/>
    </row>
    <row r="65" spans="3:3">
      <c r="C65" s="134"/>
    </row>
    <row r="66" spans="3:3">
      <c r="C66" s="134"/>
    </row>
    <row r="67" spans="3:3">
      <c r="C67" s="134"/>
    </row>
    <row r="68" spans="3:3">
      <c r="C68" s="134"/>
    </row>
    <row r="69" spans="3:3">
      <c r="C69" s="134"/>
    </row>
    <row r="70" spans="3:3">
      <c r="C70" s="134"/>
    </row>
    <row r="71" spans="3:3">
      <c r="C71" s="134"/>
    </row>
    <row r="72" spans="3:3">
      <c r="C72" s="134"/>
    </row>
    <row r="73" spans="3:3">
      <c r="C73" s="134"/>
    </row>
    <row r="74" spans="3:3">
      <c r="C74" s="134"/>
    </row>
    <row r="75" spans="3:3">
      <c r="C75" s="134"/>
    </row>
    <row r="76" spans="3:3">
      <c r="C76" s="134"/>
    </row>
    <row r="77" spans="3:3">
      <c r="C77" s="134"/>
    </row>
    <row r="78" spans="3:3">
      <c r="C78" s="134"/>
    </row>
    <row r="79" spans="3:3">
      <c r="C79" s="134"/>
    </row>
    <row r="80" spans="3:3">
      <c r="C80" s="134"/>
    </row>
    <row r="81" spans="3:3">
      <c r="C81" s="134"/>
    </row>
    <row r="82" spans="3:3">
      <c r="C82" s="134"/>
    </row>
    <row r="83" spans="3:3">
      <c r="C83" s="134"/>
    </row>
    <row r="84" spans="3:3">
      <c r="C84" s="134"/>
    </row>
    <row r="85" spans="3:3">
      <c r="C85" s="134"/>
    </row>
    <row r="86" spans="3:3">
      <c r="C86" s="134"/>
    </row>
    <row r="87" spans="3:3">
      <c r="C87" s="134"/>
    </row>
    <row r="88" spans="3:3">
      <c r="C88" s="134"/>
    </row>
    <row r="89" spans="3:3">
      <c r="C89" s="134"/>
    </row>
    <row r="90" spans="3:3">
      <c r="C90" s="134"/>
    </row>
    <row r="91" spans="3:3">
      <c r="C91" s="134"/>
    </row>
    <row r="92" spans="3:3">
      <c r="C92" s="134"/>
    </row>
    <row r="93" spans="3:3">
      <c r="C93" s="134"/>
    </row>
    <row r="94" spans="3:3">
      <c r="C94" s="134"/>
    </row>
    <row r="95" spans="3:3">
      <c r="C95" s="134"/>
    </row>
    <row r="96" spans="3:3">
      <c r="C96" s="134"/>
    </row>
    <row r="97" spans="3:3">
      <c r="C97" s="134"/>
    </row>
    <row r="98" spans="3:3">
      <c r="C98" s="134"/>
    </row>
    <row r="99" spans="3:3">
      <c r="C99" s="134"/>
    </row>
    <row r="100" spans="3:3">
      <c r="C100" s="134"/>
    </row>
    <row r="101" spans="3:3">
      <c r="C101" s="134"/>
    </row>
    <row r="102" spans="3:3">
      <c r="C102" s="134"/>
    </row>
    <row r="103" spans="3:3">
      <c r="C103" s="134"/>
    </row>
    <row r="104" spans="3:3">
      <c r="C104" s="134"/>
    </row>
    <row r="105" spans="3:3">
      <c r="C105" s="134"/>
    </row>
    <row r="106" spans="3:3">
      <c r="C106" s="134"/>
    </row>
    <row r="107" spans="3:3">
      <c r="C107" s="134"/>
    </row>
    <row r="108" spans="3:3">
      <c r="C108" s="134"/>
    </row>
    <row r="109" spans="3:3">
      <c r="C109" s="134"/>
    </row>
    <row r="110" spans="3:3">
      <c r="C110" s="134"/>
    </row>
    <row r="111" spans="3:3">
      <c r="C111" s="134"/>
    </row>
    <row r="112" spans="3:3">
      <c r="C112" s="134"/>
    </row>
    <row r="113" spans="3:3">
      <c r="C113" s="134"/>
    </row>
    <row r="114" spans="3:3">
      <c r="C114" s="134"/>
    </row>
    <row r="115" spans="3:3">
      <c r="C115" s="134"/>
    </row>
    <row r="116" spans="3:3">
      <c r="C116" s="134"/>
    </row>
    <row r="117" spans="3:3">
      <c r="C117" s="134"/>
    </row>
    <row r="118" spans="3:3">
      <c r="C118" s="134"/>
    </row>
    <row r="119" spans="3:3">
      <c r="C119" s="134"/>
    </row>
    <row r="120" spans="3:3">
      <c r="C120" s="134"/>
    </row>
    <row r="121" spans="3:3">
      <c r="C121" s="134"/>
    </row>
    <row r="122" spans="3:3">
      <c r="C122" s="134"/>
    </row>
    <row r="123" spans="3:3">
      <c r="C123" s="134"/>
    </row>
    <row r="124" spans="3:3">
      <c r="C124" s="134"/>
    </row>
    <row r="125" spans="3:3">
      <c r="C125" s="134"/>
    </row>
  </sheetData>
  <mergeCells count="3">
    <mergeCell ref="A1:C1"/>
    <mergeCell ref="A2:C2"/>
    <mergeCell ref="A3:C3"/>
  </mergeCells>
  <printOptions horizontalCentered="1" verticalCentered="1"/>
  <pageMargins left="0.7" right="0.7" top="0.75" bottom="0.75" header="0.3" footer="0.3"/>
  <pageSetup scale="98" orientation="portrait" r:id="rId1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600-000000000000}">
  <sheetPr codeName="Sheet205">
    <pageSetUpPr fitToPage="1"/>
  </sheetPr>
  <dimension ref="A1:L55"/>
  <sheetViews>
    <sheetView zoomScaleNormal="100" workbookViewId="0">
      <selection activeCell="F24" sqref="F24"/>
    </sheetView>
  </sheetViews>
  <sheetFormatPr defaultColWidth="9.140625" defaultRowHeight="14.45"/>
  <cols>
    <col min="1" max="1" width="47.85546875" style="111" customWidth="1"/>
    <col min="2" max="2" width="22.42578125" style="111" customWidth="1"/>
    <col min="3" max="6" width="9.140625" style="111" customWidth="1"/>
    <col min="7" max="7" width="10.140625" style="111" customWidth="1"/>
    <col min="8" max="16384" width="9.140625" style="111"/>
  </cols>
  <sheetData>
    <row r="1" spans="1:12" ht="18">
      <c r="A1" s="402" t="s">
        <v>231</v>
      </c>
      <c r="B1" s="402"/>
      <c r="C1" s="402"/>
      <c r="D1" s="402"/>
      <c r="E1" s="114"/>
      <c r="F1" s="114"/>
      <c r="G1" s="116"/>
    </row>
    <row r="2" spans="1:12" ht="18">
      <c r="A2" s="402" t="s">
        <v>286</v>
      </c>
      <c r="B2" s="402"/>
      <c r="C2" s="402"/>
      <c r="D2" s="402"/>
      <c r="E2" s="114"/>
      <c r="F2" s="114"/>
      <c r="G2" s="116"/>
    </row>
    <row r="3" spans="1:12">
      <c r="A3" s="403">
        <f ca="1">TODAY()</f>
        <v>45832</v>
      </c>
      <c r="B3" s="404"/>
      <c r="C3" s="404"/>
      <c r="D3" s="404"/>
      <c r="E3" s="118"/>
      <c r="F3" s="118"/>
    </row>
    <row r="4" spans="1:12">
      <c r="A4" s="137"/>
      <c r="B4" s="138"/>
      <c r="C4" s="138"/>
      <c r="D4" s="138"/>
      <c r="E4" s="138"/>
      <c r="F4" s="138"/>
    </row>
    <row r="5" spans="1:12">
      <c r="A5" s="139"/>
      <c r="B5" s="139"/>
      <c r="C5" s="139"/>
      <c r="D5" s="139"/>
      <c r="E5" s="140"/>
      <c r="F5" s="140"/>
    </row>
    <row r="6" spans="1:12">
      <c r="A6" s="140"/>
      <c r="B6" s="140"/>
      <c r="C6" s="140"/>
      <c r="D6" s="140"/>
      <c r="E6" s="140"/>
      <c r="F6" s="140"/>
    </row>
    <row r="7" spans="1:12" ht="15.6">
      <c r="A7" s="121" t="s">
        <v>232</v>
      </c>
      <c r="B7" s="122" t="e">
        <f>#REF!</f>
        <v>#REF!</v>
      </c>
      <c r="C7" s="247"/>
      <c r="D7" s="140"/>
      <c r="E7" s="140"/>
      <c r="F7" s="140"/>
    </row>
    <row r="8" spans="1:12" ht="15.6" hidden="1">
      <c r="A8" s="247" t="s">
        <v>208</v>
      </c>
      <c r="B8" s="123" t="e">
        <f>#REF!</f>
        <v>#REF!</v>
      </c>
      <c r="C8" s="247"/>
      <c r="D8" s="140"/>
      <c r="E8" s="140"/>
      <c r="F8" s="140"/>
    </row>
    <row r="9" spans="1:12" ht="15.6">
      <c r="A9" s="247" t="s">
        <v>210</v>
      </c>
      <c r="B9" s="124" t="e">
        <f>#REF!</f>
        <v>#REF!</v>
      </c>
      <c r="C9" s="247"/>
      <c r="D9" s="140"/>
      <c r="E9" s="140"/>
      <c r="F9" s="140"/>
    </row>
    <row r="10" spans="1:12" ht="15.6">
      <c r="A10" s="247" t="s">
        <v>212</v>
      </c>
      <c r="B10" s="125">
        <v>31</v>
      </c>
      <c r="C10" s="247"/>
      <c r="D10" s="140"/>
      <c r="E10" s="140"/>
      <c r="F10" s="140"/>
    </row>
    <row r="11" spans="1:12" ht="15.6" hidden="1">
      <c r="A11" s="247" t="s">
        <v>213</v>
      </c>
      <c r="B11" s="248"/>
      <c r="C11" s="247" t="s">
        <v>211</v>
      </c>
      <c r="D11" s="140"/>
      <c r="E11" s="140"/>
      <c r="F11" s="140"/>
    </row>
    <row r="12" spans="1:12" ht="15.6">
      <c r="A12" s="247"/>
      <c r="B12" s="247"/>
      <c r="C12" s="247"/>
      <c r="D12" s="140"/>
      <c r="E12" s="140"/>
      <c r="F12" s="140"/>
    </row>
    <row r="13" spans="1:12" ht="15.6">
      <c r="A13" s="135" t="s">
        <v>233</v>
      </c>
      <c r="B13" s="253"/>
      <c r="C13" s="247"/>
      <c r="D13" s="140"/>
      <c r="E13" s="140"/>
      <c r="F13" s="140"/>
      <c r="L13" s="127"/>
    </row>
    <row r="14" spans="1:12" ht="15.6">
      <c r="A14" s="250" t="s">
        <v>234</v>
      </c>
      <c r="B14" s="259" t="e">
        <f>#REF!</f>
        <v>#REF!</v>
      </c>
      <c r="C14" s="247"/>
      <c r="D14" s="140"/>
      <c r="G14" s="113"/>
      <c r="L14" s="127"/>
    </row>
    <row r="15" spans="1:12" ht="15.6">
      <c r="A15" s="250" t="s">
        <v>235</v>
      </c>
      <c r="B15" s="259">
        <v>35</v>
      </c>
      <c r="C15" s="247"/>
      <c r="D15" s="140"/>
      <c r="E15" s="140"/>
      <c r="F15" s="140"/>
      <c r="L15" s="127"/>
    </row>
    <row r="16" spans="1:12" ht="15.6">
      <c r="A16" s="250" t="s">
        <v>222</v>
      </c>
      <c r="B16" s="253" t="e">
        <f>B14*B15</f>
        <v>#REF!</v>
      </c>
      <c r="C16" s="247"/>
      <c r="D16" s="140"/>
      <c r="E16" s="140"/>
      <c r="F16" s="140"/>
      <c r="G16" s="113"/>
      <c r="L16" s="127"/>
    </row>
    <row r="17" spans="1:12" ht="15.6">
      <c r="A17" s="250" t="s">
        <v>236</v>
      </c>
      <c r="B17" s="260" t="e">
        <f>#REF!</f>
        <v>#REF!</v>
      </c>
      <c r="C17" s="247"/>
      <c r="D17" s="140"/>
      <c r="E17" s="140"/>
      <c r="F17" s="140"/>
      <c r="L17" s="127"/>
    </row>
    <row r="18" spans="1:12" ht="15.6">
      <c r="A18" s="250" t="s">
        <v>237</v>
      </c>
      <c r="B18" s="261" t="e">
        <f>B17*B14</f>
        <v>#REF!</v>
      </c>
      <c r="C18" s="247"/>
      <c r="D18" s="140"/>
      <c r="E18" s="140"/>
      <c r="F18" s="140"/>
      <c r="L18" s="127"/>
    </row>
    <row r="19" spans="1:12" ht="15.6">
      <c r="A19" s="130"/>
      <c r="B19" s="262"/>
      <c r="C19" s="247"/>
      <c r="D19" s="140"/>
      <c r="E19" s="140"/>
      <c r="F19" s="140"/>
    </row>
    <row r="20" spans="1:12" ht="15.6">
      <c r="A20" s="247"/>
      <c r="B20" s="253"/>
      <c r="C20" s="247"/>
      <c r="D20" s="140"/>
      <c r="E20" s="140"/>
      <c r="F20" s="140"/>
    </row>
    <row r="21" spans="1:12" ht="15.6">
      <c r="A21" s="130" t="s">
        <v>223</v>
      </c>
      <c r="B21" s="129" t="e">
        <f>+B16-B18</f>
        <v>#REF!</v>
      </c>
      <c r="C21" s="247"/>
      <c r="D21" s="140"/>
      <c r="E21" s="140"/>
      <c r="F21" s="140"/>
      <c r="K21" s="127"/>
    </row>
    <row r="22" spans="1:12" ht="15.6">
      <c r="A22" s="131"/>
      <c r="B22" s="263"/>
      <c r="C22" s="253"/>
      <c r="D22" s="141"/>
      <c r="E22" s="140"/>
      <c r="F22" s="140"/>
      <c r="K22" s="127"/>
    </row>
    <row r="23" spans="1:12" ht="15.6">
      <c r="A23" s="131"/>
      <c r="B23" s="253"/>
      <c r="C23" s="247"/>
      <c r="D23" s="140"/>
      <c r="E23" s="140"/>
      <c r="F23" s="140"/>
    </row>
    <row r="24" spans="1:12" ht="15.6">
      <c r="A24" s="131" t="s">
        <v>224</v>
      </c>
      <c r="B24" s="255" t="e">
        <f>B7+47</f>
        <v>#REF!</v>
      </c>
      <c r="C24" s="247"/>
      <c r="D24" s="140"/>
      <c r="E24" s="140"/>
      <c r="F24" s="140"/>
    </row>
    <row r="25" spans="1:12" ht="15.6">
      <c r="A25" s="131"/>
      <c r="B25" s="255"/>
      <c r="C25" s="247"/>
      <c r="D25" s="140"/>
      <c r="E25" s="140"/>
      <c r="F25" s="140"/>
    </row>
    <row r="26" spans="1:12" ht="15.6">
      <c r="A26" s="131"/>
      <c r="C26" s="247"/>
      <c r="D26" s="140"/>
      <c r="E26" s="140"/>
      <c r="F26" s="140"/>
    </row>
    <row r="27" spans="1:12" ht="15.6">
      <c r="A27" s="247"/>
      <c r="B27" s="132" t="s">
        <v>225</v>
      </c>
      <c r="C27" s="247"/>
      <c r="D27" s="140"/>
      <c r="E27" s="140"/>
      <c r="F27" s="140"/>
    </row>
    <row r="28" spans="1:12" ht="15.6">
      <c r="A28" s="130"/>
      <c r="B28" s="132"/>
      <c r="C28" s="247"/>
      <c r="D28" s="140"/>
      <c r="E28" s="142"/>
      <c r="F28" s="142"/>
    </row>
    <row r="29" spans="1:12" ht="15.6">
      <c r="A29" s="247"/>
      <c r="B29" s="132"/>
      <c r="C29" s="247"/>
      <c r="D29" s="140"/>
      <c r="E29" s="140"/>
      <c r="F29" s="140"/>
    </row>
    <row r="30" spans="1:12" ht="15.6">
      <c r="A30" s="247"/>
      <c r="B30" s="247" t="s">
        <v>276</v>
      </c>
      <c r="C30" s="247"/>
      <c r="D30" s="140"/>
      <c r="E30" s="140"/>
      <c r="F30" s="140"/>
    </row>
    <row r="31" spans="1:12" ht="15.6">
      <c r="A31" s="247"/>
      <c r="B31" s="247" t="s">
        <v>287</v>
      </c>
      <c r="C31" s="247"/>
      <c r="D31" s="140"/>
      <c r="E31" s="140"/>
      <c r="F31" s="140"/>
    </row>
    <row r="32" spans="1:12" ht="15.6">
      <c r="A32" s="247"/>
      <c r="B32" s="247" t="s">
        <v>277</v>
      </c>
      <c r="C32" s="120"/>
      <c r="D32" s="140"/>
      <c r="E32" s="140"/>
      <c r="F32" s="140"/>
    </row>
    <row r="33" spans="1:6" ht="15.6">
      <c r="A33" s="247"/>
      <c r="B33" s="247" t="s">
        <v>278</v>
      </c>
      <c r="C33" s="120"/>
      <c r="D33" s="140"/>
      <c r="E33" s="140"/>
      <c r="F33" s="140"/>
    </row>
    <row r="34" spans="1:6" ht="15.6">
      <c r="A34" s="247"/>
      <c r="B34" s="247"/>
      <c r="C34" s="120"/>
      <c r="D34" s="140"/>
      <c r="E34" s="140"/>
      <c r="F34" s="140"/>
    </row>
    <row r="35" spans="1:6" ht="15.6">
      <c r="A35" s="247"/>
      <c r="B35" s="132" t="s">
        <v>279</v>
      </c>
      <c r="C35" s="120"/>
      <c r="D35" s="140"/>
      <c r="E35" s="140"/>
      <c r="F35" s="140"/>
    </row>
    <row r="36" spans="1:6" ht="15.6">
      <c r="A36" s="247"/>
      <c r="B36" s="132"/>
      <c r="C36" s="120"/>
      <c r="D36" s="140"/>
      <c r="E36" s="140"/>
      <c r="F36" s="140"/>
    </row>
    <row r="37" spans="1:6" ht="15.6">
      <c r="A37" s="247"/>
      <c r="C37" s="120"/>
      <c r="D37" s="140"/>
      <c r="E37" s="140"/>
      <c r="F37" s="140"/>
    </row>
    <row r="38" spans="1:6" ht="15.6">
      <c r="A38" s="247"/>
      <c r="B38" s="247" t="s">
        <v>280</v>
      </c>
      <c r="C38" s="120"/>
      <c r="D38" s="140"/>
      <c r="E38" s="140"/>
      <c r="F38" s="140"/>
    </row>
    <row r="39" spans="1:6" ht="15.6">
      <c r="A39" s="247"/>
      <c r="B39" s="247" t="s">
        <v>281</v>
      </c>
      <c r="C39" s="120"/>
      <c r="D39" s="120"/>
      <c r="E39" s="140"/>
      <c r="F39" s="140"/>
    </row>
    <row r="40" spans="1:6" ht="15.6">
      <c r="A40" s="247"/>
      <c r="B40" s="247" t="s">
        <v>230</v>
      </c>
      <c r="C40" s="120"/>
      <c r="D40" s="120"/>
      <c r="E40" s="140"/>
      <c r="F40" s="140"/>
    </row>
    <row r="41" spans="1:6" ht="15.6">
      <c r="A41" s="247"/>
      <c r="B41" s="247"/>
      <c r="C41" s="120"/>
      <c r="D41" s="120"/>
      <c r="E41" s="140"/>
      <c r="F41" s="140"/>
    </row>
    <row r="42" spans="1:6" ht="15.6">
      <c r="A42" s="247"/>
      <c r="B42" s="133" t="s">
        <v>228</v>
      </c>
      <c r="C42" s="120"/>
      <c r="D42" s="120"/>
      <c r="E42" s="140"/>
      <c r="F42" s="140"/>
    </row>
    <row r="43" spans="1:6" ht="15.95">
      <c r="A43" s="247"/>
      <c r="B43" s="112"/>
      <c r="C43" s="120"/>
      <c r="D43" s="120"/>
      <c r="E43" s="140"/>
      <c r="F43" s="140"/>
    </row>
    <row r="44" spans="1:6" ht="15.6">
      <c r="A44" s="247"/>
      <c r="B44" s="247"/>
      <c r="C44" s="120"/>
      <c r="D44" s="120"/>
      <c r="E44" s="140"/>
      <c r="F44" s="140"/>
    </row>
    <row r="45" spans="1:6" ht="15.6">
      <c r="A45" s="247"/>
      <c r="B45" s="247" t="s">
        <v>242</v>
      </c>
      <c r="C45" s="120"/>
      <c r="D45" s="120"/>
      <c r="E45" s="140"/>
      <c r="F45" s="140"/>
    </row>
    <row r="46" spans="1:6" ht="15.6">
      <c r="A46" s="247"/>
      <c r="B46" s="247" t="s">
        <v>282</v>
      </c>
      <c r="C46" s="120"/>
      <c r="D46" s="120"/>
      <c r="E46" s="140"/>
      <c r="F46" s="140"/>
    </row>
    <row r="47" spans="1:6" ht="15.6">
      <c r="A47" s="247"/>
      <c r="B47" s="247" t="s">
        <v>283</v>
      </c>
      <c r="C47" s="120"/>
      <c r="D47" s="120"/>
      <c r="E47" s="140"/>
      <c r="F47" s="140"/>
    </row>
    <row r="48" spans="1:6" ht="15.6">
      <c r="A48" s="247"/>
      <c r="C48" s="120"/>
      <c r="D48" s="120"/>
      <c r="E48" s="140"/>
      <c r="F48" s="140"/>
    </row>
    <row r="49" spans="1:2">
      <c r="A49" s="143"/>
    </row>
    <row r="52" spans="1:2">
      <c r="B52" s="144"/>
    </row>
    <row r="53" spans="1:2">
      <c r="B53" s="145"/>
    </row>
    <row r="54" spans="1:2">
      <c r="B54" s="145"/>
    </row>
    <row r="55" spans="1:2">
      <c r="B55" s="145"/>
    </row>
  </sheetData>
  <mergeCells count="3">
    <mergeCell ref="A1:D1"/>
    <mergeCell ref="A2:D2"/>
    <mergeCell ref="A3:D3"/>
  </mergeCells>
  <printOptions horizontalCentered="1" verticalCentered="1"/>
  <pageMargins left="0.7" right="0.7" top="0.75" bottom="0.75" header="0.3" footer="0.3"/>
  <pageSetup orientation="portrait" r:id="rId1"/>
  <rowBreaks count="1" manualBreakCount="1">
    <brk id="47" max="16383" man="1"/>
  </rowBreaks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700-000000000000}">
  <sheetPr codeName="Sheet206">
    <pageSetUpPr fitToPage="1"/>
  </sheetPr>
  <dimension ref="A1:J119"/>
  <sheetViews>
    <sheetView zoomScaleNormal="100" workbookViewId="0">
      <selection activeCell="F24" sqref="F24"/>
    </sheetView>
  </sheetViews>
  <sheetFormatPr defaultColWidth="9.140625" defaultRowHeight="15.95"/>
  <cols>
    <col min="1" max="1" width="43" style="112" customWidth="1"/>
    <col min="2" max="2" width="27.85546875" style="112" customWidth="1"/>
    <col min="3" max="3" width="9.140625" style="112" customWidth="1"/>
    <col min="4" max="4" width="9.85546875" style="112" customWidth="1"/>
    <col min="5" max="16384" width="9.140625" style="111"/>
  </cols>
  <sheetData>
    <row r="1" spans="1:10" ht="18">
      <c r="A1" s="402" t="s">
        <v>205</v>
      </c>
      <c r="B1" s="402"/>
      <c r="C1" s="402"/>
      <c r="D1" s="114"/>
      <c r="E1" s="115"/>
      <c r="F1" s="115"/>
    </row>
    <row r="2" spans="1:10" ht="18">
      <c r="A2" s="402" t="s">
        <v>286</v>
      </c>
      <c r="B2" s="402"/>
      <c r="C2" s="402"/>
      <c r="D2" s="114"/>
      <c r="E2" s="114"/>
      <c r="F2" s="114"/>
      <c r="G2" s="116"/>
    </row>
    <row r="3" spans="1:10" ht="14.45">
      <c r="A3" s="403">
        <f ca="1">TODAY()</f>
        <v>45832</v>
      </c>
      <c r="B3" s="403"/>
      <c r="C3" s="403"/>
      <c r="D3" s="117"/>
      <c r="E3" s="118"/>
      <c r="F3" s="118"/>
    </row>
    <row r="4" spans="1:10">
      <c r="A4" s="116"/>
      <c r="B4" s="116"/>
      <c r="C4" s="119"/>
      <c r="D4" s="247"/>
      <c r="E4" s="112"/>
    </row>
    <row r="5" spans="1:10">
      <c r="A5" s="247"/>
      <c r="B5" s="247"/>
      <c r="C5" s="120"/>
      <c r="D5" s="247"/>
      <c r="E5" s="112"/>
    </row>
    <row r="6" spans="1:10">
      <c r="A6" s="121" t="s">
        <v>207</v>
      </c>
      <c r="B6" s="122" t="e">
        <f>#REF!</f>
        <v>#REF!</v>
      </c>
      <c r="C6" s="120"/>
      <c r="D6" s="247"/>
      <c r="E6" s="112"/>
    </row>
    <row r="7" spans="1:10" hidden="1">
      <c r="A7" s="247" t="s">
        <v>208</v>
      </c>
      <c r="B7" s="123">
        <v>40793</v>
      </c>
      <c r="C7" s="120" t="s">
        <v>209</v>
      </c>
      <c r="D7" s="247"/>
      <c r="E7" s="112"/>
    </row>
    <row r="8" spans="1:10">
      <c r="A8" s="247" t="s">
        <v>210</v>
      </c>
      <c r="B8" s="124" t="e">
        <f>#REF!</f>
        <v>#REF!</v>
      </c>
      <c r="C8" s="120" t="s">
        <v>211</v>
      </c>
      <c r="D8" s="247"/>
      <c r="E8" s="112"/>
    </row>
    <row r="9" spans="1:10">
      <c r="A9" s="247" t="s">
        <v>212</v>
      </c>
      <c r="B9" s="125">
        <v>28</v>
      </c>
      <c r="C9" s="120" t="s">
        <v>211</v>
      </c>
      <c r="D9" s="247"/>
      <c r="E9" s="112"/>
    </row>
    <row r="10" spans="1:10" hidden="1">
      <c r="A10" s="247" t="s">
        <v>213</v>
      </c>
      <c r="B10" s="248"/>
      <c r="C10" s="120" t="s">
        <v>211</v>
      </c>
      <c r="D10" s="247"/>
      <c r="E10" s="112"/>
    </row>
    <row r="11" spans="1:10">
      <c r="A11" s="247"/>
      <c r="B11" s="247"/>
      <c r="C11" s="120"/>
      <c r="D11" s="247"/>
      <c r="E11" s="112"/>
    </row>
    <row r="12" spans="1:10">
      <c r="A12" s="247"/>
      <c r="B12" s="249"/>
      <c r="C12" s="120"/>
      <c r="D12" s="247"/>
      <c r="E12" s="112"/>
    </row>
    <row r="13" spans="1:10" ht="15.6">
      <c r="A13" s="126" t="s">
        <v>214</v>
      </c>
      <c r="B13" s="249"/>
      <c r="C13" s="120"/>
      <c r="D13" s="247"/>
      <c r="E13" s="247"/>
    </row>
    <row r="14" spans="1:10" ht="15.6">
      <c r="A14" s="250" t="s">
        <v>215</v>
      </c>
      <c r="B14" s="251" t="e">
        <f>#REF!</f>
        <v>#REF!</v>
      </c>
      <c r="C14" s="120" t="s">
        <v>209</v>
      </c>
      <c r="D14" s="247"/>
      <c r="E14" s="247"/>
    </row>
    <row r="15" spans="1:10" ht="15.6">
      <c r="A15" s="250" t="s">
        <v>216</v>
      </c>
      <c r="B15" s="252" t="e">
        <f>#REF!</f>
        <v>#REF!</v>
      </c>
      <c r="C15" s="120" t="s">
        <v>209</v>
      </c>
      <c r="D15" s="247"/>
      <c r="E15" s="247"/>
      <c r="I15" s="127"/>
      <c r="J15" s="127"/>
    </row>
    <row r="16" spans="1:10" ht="15.6">
      <c r="A16" s="250" t="s">
        <v>217</v>
      </c>
      <c r="B16" s="253" t="e">
        <f>B15*B14</f>
        <v>#REF!</v>
      </c>
      <c r="C16" s="120"/>
      <c r="D16" s="247"/>
      <c r="E16" s="247"/>
      <c r="I16" s="113"/>
      <c r="J16" s="127"/>
    </row>
    <row r="17" spans="1:10" ht="15.6">
      <c r="A17" s="254"/>
      <c r="B17" s="253"/>
      <c r="C17" s="128"/>
      <c r="D17" s="247"/>
      <c r="E17" s="247"/>
      <c r="J17" s="127"/>
    </row>
    <row r="18" spans="1:10" ht="15.6">
      <c r="A18" s="247"/>
      <c r="B18" s="129"/>
      <c r="C18" s="120"/>
      <c r="D18" s="247"/>
      <c r="E18" s="247"/>
    </row>
    <row r="19" spans="1:10" ht="15.6">
      <c r="A19" s="130" t="s">
        <v>223</v>
      </c>
      <c r="B19" s="129" t="e">
        <f>+B16</f>
        <v>#REF!</v>
      </c>
      <c r="C19" s="120"/>
      <c r="D19" s="247"/>
      <c r="E19" s="247"/>
      <c r="I19" s="127"/>
    </row>
    <row r="20" spans="1:10" ht="15.6">
      <c r="A20" s="131"/>
      <c r="B20" s="253"/>
      <c r="C20" s="128"/>
      <c r="D20" s="247"/>
      <c r="E20" s="247"/>
      <c r="I20" s="127"/>
    </row>
    <row r="21" spans="1:10" ht="15.6">
      <c r="A21" s="131"/>
      <c r="B21" s="255"/>
      <c r="C21" s="120"/>
      <c r="D21" s="247"/>
      <c r="E21" s="247"/>
    </row>
    <row r="22" spans="1:10" ht="15.6">
      <c r="A22" s="131" t="s">
        <v>224</v>
      </c>
      <c r="B22" s="255" t="e">
        <f>B6+47</f>
        <v>#REF!</v>
      </c>
      <c r="C22" s="120"/>
      <c r="D22" s="247"/>
      <c r="E22" s="247"/>
    </row>
    <row r="23" spans="1:10" ht="15.6">
      <c r="A23" s="247"/>
      <c r="B23" s="253"/>
      <c r="C23" s="120"/>
      <c r="D23" s="247"/>
      <c r="E23" s="247"/>
    </row>
    <row r="24" spans="1:10" ht="15.6">
      <c r="A24" s="247"/>
      <c r="B24" s="253"/>
      <c r="C24" s="120"/>
      <c r="D24" s="247"/>
      <c r="E24" s="247"/>
    </row>
    <row r="25" spans="1:10" ht="15.6">
      <c r="A25" s="247"/>
      <c r="B25" s="253"/>
      <c r="C25" s="120"/>
      <c r="D25" s="247"/>
      <c r="E25" s="247"/>
    </row>
    <row r="26" spans="1:10" ht="15.6">
      <c r="A26" s="130"/>
      <c r="B26" s="256"/>
      <c r="C26" s="120"/>
      <c r="D26" s="257"/>
      <c r="E26" s="247"/>
    </row>
    <row r="27" spans="1:10" ht="15.6">
      <c r="A27" s="247"/>
      <c r="B27" s="132" t="s">
        <v>225</v>
      </c>
      <c r="C27" s="120"/>
      <c r="D27" s="247"/>
      <c r="E27" s="247"/>
    </row>
    <row r="28" spans="1:10" ht="15.6">
      <c r="A28" s="247"/>
      <c r="B28" s="132"/>
      <c r="C28" s="120"/>
      <c r="D28" s="247"/>
      <c r="E28" s="247"/>
    </row>
    <row r="29" spans="1:10" ht="15.6">
      <c r="A29" s="247"/>
      <c r="B29" s="132"/>
      <c r="C29" s="120"/>
      <c r="D29" s="247"/>
      <c r="E29" s="247"/>
    </row>
    <row r="30" spans="1:10" ht="15" customHeight="1">
      <c r="A30" s="258"/>
      <c r="B30" s="247" t="s">
        <v>276</v>
      </c>
      <c r="C30" s="120"/>
      <c r="D30" s="247"/>
      <c r="E30" s="247"/>
    </row>
    <row r="31" spans="1:10" ht="15" customHeight="1">
      <c r="A31" s="258"/>
      <c r="B31" s="247" t="s">
        <v>249</v>
      </c>
      <c r="C31" s="120"/>
      <c r="D31" s="247"/>
      <c r="E31" s="247"/>
    </row>
    <row r="32" spans="1:10" ht="15.6">
      <c r="A32" s="258"/>
      <c r="B32" s="247" t="s">
        <v>277</v>
      </c>
      <c r="C32" s="120"/>
      <c r="D32" s="247"/>
      <c r="E32" s="247"/>
    </row>
    <row r="33" spans="1:5" ht="15.6">
      <c r="A33" s="258"/>
      <c r="B33" s="247" t="s">
        <v>278</v>
      </c>
      <c r="C33" s="120"/>
      <c r="D33" s="247"/>
      <c r="E33" s="247"/>
    </row>
    <row r="34" spans="1:5" ht="15.6">
      <c r="A34" s="258"/>
      <c r="B34" s="247"/>
      <c r="C34" s="120"/>
      <c r="D34" s="247"/>
      <c r="E34" s="247"/>
    </row>
    <row r="35" spans="1:5" ht="15.6">
      <c r="A35" s="258"/>
      <c r="B35" s="133" t="s">
        <v>228</v>
      </c>
      <c r="C35" s="120"/>
      <c r="D35" s="247"/>
      <c r="E35" s="247"/>
    </row>
    <row r="36" spans="1:5">
      <c r="A36" s="258"/>
      <c r="C36" s="120"/>
      <c r="D36" s="247"/>
      <c r="E36" s="247"/>
    </row>
    <row r="37" spans="1:5" ht="15.6">
      <c r="A37" s="247"/>
      <c r="B37" s="247"/>
      <c r="C37" s="120"/>
      <c r="D37" s="247"/>
      <c r="E37" s="247"/>
    </row>
    <row r="38" spans="1:5" ht="15.6">
      <c r="A38" s="247"/>
      <c r="B38" s="247" t="s">
        <v>242</v>
      </c>
      <c r="C38" s="120"/>
      <c r="D38" s="247"/>
      <c r="E38" s="247"/>
    </row>
    <row r="39" spans="1:5" ht="15.6">
      <c r="A39" s="247"/>
      <c r="B39" s="247" t="s">
        <v>243</v>
      </c>
      <c r="C39" s="120"/>
      <c r="D39" s="247"/>
      <c r="E39" s="247"/>
    </row>
    <row r="40" spans="1:5" ht="15.6">
      <c r="A40" s="247"/>
      <c r="B40" s="247" t="s">
        <v>244</v>
      </c>
      <c r="C40" s="120"/>
      <c r="D40" s="247"/>
      <c r="E40" s="247"/>
    </row>
    <row r="41" spans="1:5" ht="15.6">
      <c r="A41" s="247"/>
      <c r="B41" s="247"/>
      <c r="C41" s="120"/>
      <c r="D41" s="247"/>
      <c r="E41" s="247"/>
    </row>
    <row r="42" spans="1:5" ht="15.6">
      <c r="A42" s="247"/>
      <c r="B42" s="247"/>
      <c r="C42" s="120"/>
      <c r="D42" s="247"/>
      <c r="E42" s="247"/>
    </row>
    <row r="43" spans="1:5">
      <c r="C43" s="134"/>
    </row>
    <row r="44" spans="1:5">
      <c r="A44" s="135"/>
      <c r="C44" s="134"/>
    </row>
    <row r="45" spans="1:5">
      <c r="C45" s="134"/>
    </row>
    <row r="46" spans="1:5">
      <c r="C46" s="134"/>
    </row>
    <row r="47" spans="1:5">
      <c r="B47" s="123"/>
      <c r="C47" s="134"/>
    </row>
    <row r="48" spans="1:5">
      <c r="B48" s="136"/>
      <c r="C48" s="134"/>
    </row>
    <row r="49" spans="2:3">
      <c r="B49" s="136"/>
      <c r="C49" s="134"/>
    </row>
    <row r="50" spans="2:3">
      <c r="B50" s="136"/>
      <c r="C50" s="134"/>
    </row>
    <row r="51" spans="2:3">
      <c r="C51" s="134"/>
    </row>
    <row r="52" spans="2:3">
      <c r="C52" s="134"/>
    </row>
    <row r="53" spans="2:3">
      <c r="C53" s="134"/>
    </row>
    <row r="54" spans="2:3">
      <c r="C54" s="134"/>
    </row>
    <row r="55" spans="2:3">
      <c r="C55" s="134"/>
    </row>
    <row r="56" spans="2:3">
      <c r="C56" s="134"/>
    </row>
    <row r="57" spans="2:3">
      <c r="C57" s="134"/>
    </row>
    <row r="58" spans="2:3">
      <c r="C58" s="134"/>
    </row>
    <row r="59" spans="2:3">
      <c r="C59" s="134"/>
    </row>
    <row r="60" spans="2:3">
      <c r="C60" s="134"/>
    </row>
    <row r="61" spans="2:3">
      <c r="C61" s="134"/>
    </row>
    <row r="62" spans="2:3">
      <c r="C62" s="134"/>
    </row>
    <row r="63" spans="2:3">
      <c r="C63" s="134"/>
    </row>
    <row r="64" spans="2:3">
      <c r="C64" s="134"/>
    </row>
    <row r="65" spans="3:3">
      <c r="C65" s="134"/>
    </row>
    <row r="66" spans="3:3">
      <c r="C66" s="134"/>
    </row>
    <row r="67" spans="3:3">
      <c r="C67" s="134"/>
    </row>
    <row r="68" spans="3:3">
      <c r="C68" s="134"/>
    </row>
    <row r="69" spans="3:3">
      <c r="C69" s="134"/>
    </row>
    <row r="70" spans="3:3">
      <c r="C70" s="134"/>
    </row>
    <row r="71" spans="3:3">
      <c r="C71" s="134"/>
    </row>
    <row r="72" spans="3:3">
      <c r="C72" s="134"/>
    </row>
    <row r="73" spans="3:3">
      <c r="C73" s="134"/>
    </row>
    <row r="74" spans="3:3">
      <c r="C74" s="134"/>
    </row>
    <row r="75" spans="3:3">
      <c r="C75" s="134"/>
    </row>
    <row r="76" spans="3:3">
      <c r="C76" s="134"/>
    </row>
    <row r="77" spans="3:3">
      <c r="C77" s="134"/>
    </row>
    <row r="78" spans="3:3">
      <c r="C78" s="134"/>
    </row>
    <row r="79" spans="3:3">
      <c r="C79" s="134"/>
    </row>
    <row r="80" spans="3:3">
      <c r="C80" s="134"/>
    </row>
    <row r="81" spans="3:3">
      <c r="C81" s="134"/>
    </row>
    <row r="82" spans="3:3">
      <c r="C82" s="134"/>
    </row>
    <row r="83" spans="3:3">
      <c r="C83" s="134"/>
    </row>
    <row r="84" spans="3:3">
      <c r="C84" s="134"/>
    </row>
    <row r="85" spans="3:3">
      <c r="C85" s="134"/>
    </row>
    <row r="86" spans="3:3">
      <c r="C86" s="134"/>
    </row>
    <row r="87" spans="3:3">
      <c r="C87" s="134"/>
    </row>
    <row r="88" spans="3:3">
      <c r="C88" s="134"/>
    </row>
    <row r="89" spans="3:3">
      <c r="C89" s="134"/>
    </row>
    <row r="90" spans="3:3">
      <c r="C90" s="134"/>
    </row>
    <row r="91" spans="3:3">
      <c r="C91" s="134"/>
    </row>
    <row r="92" spans="3:3">
      <c r="C92" s="134"/>
    </row>
    <row r="93" spans="3:3">
      <c r="C93" s="134"/>
    </row>
    <row r="94" spans="3:3">
      <c r="C94" s="134"/>
    </row>
    <row r="95" spans="3:3">
      <c r="C95" s="134"/>
    </row>
    <row r="96" spans="3:3">
      <c r="C96" s="134"/>
    </row>
    <row r="97" spans="3:3">
      <c r="C97" s="134"/>
    </row>
    <row r="98" spans="3:3">
      <c r="C98" s="134"/>
    </row>
    <row r="99" spans="3:3">
      <c r="C99" s="134"/>
    </row>
    <row r="100" spans="3:3">
      <c r="C100" s="134"/>
    </row>
    <row r="101" spans="3:3">
      <c r="C101" s="134"/>
    </row>
    <row r="102" spans="3:3">
      <c r="C102" s="134"/>
    </row>
    <row r="103" spans="3:3">
      <c r="C103" s="134"/>
    </row>
    <row r="104" spans="3:3">
      <c r="C104" s="134"/>
    </row>
    <row r="105" spans="3:3">
      <c r="C105" s="134"/>
    </row>
    <row r="106" spans="3:3">
      <c r="C106" s="134"/>
    </row>
    <row r="107" spans="3:3">
      <c r="C107" s="134"/>
    </row>
    <row r="108" spans="3:3">
      <c r="C108" s="134"/>
    </row>
    <row r="109" spans="3:3">
      <c r="C109" s="134"/>
    </row>
    <row r="110" spans="3:3">
      <c r="C110" s="134"/>
    </row>
    <row r="111" spans="3:3">
      <c r="C111" s="134"/>
    </row>
    <row r="112" spans="3:3">
      <c r="C112" s="134"/>
    </row>
    <row r="113" spans="3:3">
      <c r="C113" s="134"/>
    </row>
    <row r="114" spans="3:3">
      <c r="C114" s="134"/>
    </row>
    <row r="115" spans="3:3">
      <c r="C115" s="134"/>
    </row>
    <row r="116" spans="3:3">
      <c r="C116" s="134"/>
    </row>
    <row r="117" spans="3:3">
      <c r="C117" s="134"/>
    </row>
    <row r="118" spans="3:3">
      <c r="C118" s="134"/>
    </row>
    <row r="119" spans="3:3">
      <c r="C119" s="134"/>
    </row>
  </sheetData>
  <mergeCells count="3">
    <mergeCell ref="A1:C1"/>
    <mergeCell ref="A2:C2"/>
    <mergeCell ref="A3:C3"/>
  </mergeCells>
  <printOptions horizontalCentered="1" verticalCentered="1"/>
  <pageMargins left="0.7" right="0.7" top="0.75" bottom="0.75" header="0.3" footer="0.3"/>
  <pageSetup orientation="portrait" r:id="rId1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800-000000000000}">
  <sheetPr codeName="Sheet207">
    <pageSetUpPr fitToPage="1"/>
  </sheetPr>
  <dimension ref="A1:L49"/>
  <sheetViews>
    <sheetView zoomScaleNormal="100" workbookViewId="0">
      <selection activeCell="F24" sqref="F24"/>
    </sheetView>
  </sheetViews>
  <sheetFormatPr defaultColWidth="9.140625" defaultRowHeight="14.45"/>
  <cols>
    <col min="1" max="1" width="47.85546875" style="111" customWidth="1"/>
    <col min="2" max="2" width="22.42578125" style="111" customWidth="1"/>
    <col min="3" max="6" width="9.140625" style="111" customWidth="1"/>
    <col min="7" max="7" width="10.140625" style="111" customWidth="1"/>
    <col min="8" max="16384" width="9.140625" style="111"/>
  </cols>
  <sheetData>
    <row r="1" spans="1:12" ht="18">
      <c r="A1" s="402" t="s">
        <v>231</v>
      </c>
      <c r="B1" s="402"/>
      <c r="C1" s="402"/>
      <c r="D1" s="402"/>
      <c r="E1" s="114"/>
      <c r="F1" s="114"/>
      <c r="G1" s="116"/>
    </row>
    <row r="2" spans="1:12" ht="18">
      <c r="A2" s="402" t="s">
        <v>286</v>
      </c>
      <c r="B2" s="402"/>
      <c r="C2" s="402"/>
      <c r="D2" s="402"/>
      <c r="E2" s="114"/>
      <c r="F2" s="114"/>
      <c r="G2" s="116"/>
    </row>
    <row r="3" spans="1:12">
      <c r="A3" s="403">
        <f ca="1">TODAY()</f>
        <v>45832</v>
      </c>
      <c r="B3" s="404"/>
      <c r="C3" s="404"/>
      <c r="D3" s="404"/>
      <c r="E3" s="118"/>
      <c r="F3" s="118"/>
    </row>
    <row r="4" spans="1:12">
      <c r="A4" s="137"/>
      <c r="B4" s="138"/>
      <c r="C4" s="138"/>
      <c r="D4" s="138"/>
      <c r="E4" s="138"/>
      <c r="F4" s="138"/>
    </row>
    <row r="5" spans="1:12">
      <c r="A5" s="139"/>
      <c r="B5" s="139"/>
      <c r="C5" s="139"/>
      <c r="D5" s="139"/>
      <c r="E5" s="140"/>
      <c r="F5" s="140"/>
    </row>
    <row r="6" spans="1:12">
      <c r="A6" s="140"/>
      <c r="B6" s="140"/>
      <c r="C6" s="140"/>
      <c r="D6" s="140"/>
      <c r="E6" s="140"/>
      <c r="F6" s="140"/>
    </row>
    <row r="7" spans="1:12" ht="15.6">
      <c r="A7" s="121" t="s">
        <v>232</v>
      </c>
      <c r="B7" s="122" t="e">
        <f>#REF!</f>
        <v>#REF!</v>
      </c>
      <c r="C7" s="247"/>
      <c r="D7" s="140"/>
      <c r="E7" s="140"/>
      <c r="F7" s="140"/>
    </row>
    <row r="8" spans="1:12" ht="15.6" hidden="1">
      <c r="A8" s="247" t="s">
        <v>208</v>
      </c>
      <c r="B8" s="123" t="e">
        <f>#REF!</f>
        <v>#REF!</v>
      </c>
      <c r="C8" s="247"/>
      <c r="D8" s="140"/>
      <c r="E8" s="140"/>
      <c r="F8" s="140"/>
    </row>
    <row r="9" spans="1:12" ht="15.6">
      <c r="A9" s="247" t="s">
        <v>210</v>
      </c>
      <c r="B9" s="124" t="e">
        <f>#REF!</f>
        <v>#REF!</v>
      </c>
      <c r="C9" s="247"/>
      <c r="D9" s="140"/>
      <c r="E9" s="140"/>
      <c r="F9" s="140"/>
    </row>
    <row r="10" spans="1:12" ht="15.6">
      <c r="A10" s="247" t="s">
        <v>212</v>
      </c>
      <c r="B10" s="125">
        <v>28</v>
      </c>
      <c r="C10" s="247"/>
      <c r="D10" s="140"/>
      <c r="E10" s="140"/>
      <c r="F10" s="140"/>
    </row>
    <row r="11" spans="1:12" ht="15.6" hidden="1">
      <c r="A11" s="247" t="s">
        <v>213</v>
      </c>
      <c r="B11" s="248"/>
      <c r="C11" s="247" t="s">
        <v>211</v>
      </c>
      <c r="D11" s="140"/>
      <c r="E11" s="140"/>
      <c r="F11" s="140"/>
    </row>
    <row r="12" spans="1:12" ht="15.6">
      <c r="A12" s="247"/>
      <c r="B12" s="247"/>
      <c r="C12" s="247"/>
      <c r="D12" s="140"/>
      <c r="E12" s="140"/>
      <c r="F12" s="140"/>
    </row>
    <row r="13" spans="1:12" ht="15.6">
      <c r="A13" s="135" t="s">
        <v>233</v>
      </c>
      <c r="B13" s="253"/>
      <c r="C13" s="247"/>
      <c r="D13" s="140"/>
      <c r="E13" s="140"/>
      <c r="F13" s="140"/>
      <c r="L13" s="127"/>
    </row>
    <row r="14" spans="1:12" ht="15.6">
      <c r="A14" s="250" t="s">
        <v>234</v>
      </c>
      <c r="B14" s="259" t="e">
        <f>#REF!</f>
        <v>#REF!</v>
      </c>
      <c r="C14" s="247"/>
      <c r="D14" s="140"/>
      <c r="G14" s="113"/>
      <c r="L14" s="127"/>
    </row>
    <row r="15" spans="1:12" ht="15.6">
      <c r="A15" s="250" t="s">
        <v>235</v>
      </c>
      <c r="B15" s="259">
        <v>35</v>
      </c>
      <c r="C15" s="247"/>
      <c r="D15" s="140"/>
      <c r="E15" s="140"/>
      <c r="F15" s="140"/>
      <c r="L15" s="127"/>
    </row>
    <row r="16" spans="1:12" ht="15.6">
      <c r="A16" s="250" t="s">
        <v>222</v>
      </c>
      <c r="B16" s="253" t="e">
        <f>B14*B15</f>
        <v>#REF!</v>
      </c>
      <c r="C16" s="247"/>
      <c r="D16" s="140"/>
      <c r="E16" s="140"/>
      <c r="F16" s="140"/>
      <c r="G16" s="113"/>
      <c r="L16" s="127"/>
    </row>
    <row r="17" spans="1:12" ht="15.6">
      <c r="A17" s="250" t="s">
        <v>236</v>
      </c>
      <c r="B17" s="260" t="e">
        <f>#REF!</f>
        <v>#REF!</v>
      </c>
      <c r="C17" s="247"/>
      <c r="D17" s="140"/>
      <c r="E17" s="140"/>
      <c r="F17" s="140"/>
      <c r="L17" s="127"/>
    </row>
    <row r="18" spans="1:12" ht="15.6">
      <c r="A18" s="250" t="s">
        <v>237</v>
      </c>
      <c r="B18" s="261" t="e">
        <f>B17*B14</f>
        <v>#REF!</v>
      </c>
      <c r="C18" s="247"/>
      <c r="D18" s="140"/>
      <c r="E18" s="140"/>
      <c r="F18" s="140"/>
      <c r="L18" s="127"/>
    </row>
    <row r="19" spans="1:12" ht="15.6">
      <c r="A19" s="130"/>
      <c r="B19" s="262"/>
      <c r="C19" s="247"/>
      <c r="D19" s="140"/>
      <c r="E19" s="140"/>
      <c r="F19" s="140"/>
    </row>
    <row r="20" spans="1:12" ht="15.6">
      <c r="A20" s="247"/>
      <c r="B20" s="253"/>
      <c r="C20" s="247"/>
      <c r="D20" s="140"/>
      <c r="E20" s="140"/>
      <c r="F20" s="140"/>
    </row>
    <row r="21" spans="1:12" ht="15.6">
      <c r="A21" s="130" t="s">
        <v>223</v>
      </c>
      <c r="B21" s="129" t="e">
        <f>+B16-B18</f>
        <v>#REF!</v>
      </c>
      <c r="C21" s="247"/>
      <c r="D21" s="140"/>
      <c r="E21" s="140"/>
      <c r="F21" s="140"/>
      <c r="K21" s="127"/>
    </row>
    <row r="22" spans="1:12" ht="15.6">
      <c r="A22" s="131"/>
      <c r="B22" s="263"/>
      <c r="C22" s="253"/>
      <c r="D22" s="141"/>
      <c r="E22" s="140"/>
      <c r="F22" s="140"/>
      <c r="K22" s="127"/>
    </row>
    <row r="23" spans="1:12" ht="15.6">
      <c r="A23" s="131"/>
      <c r="B23" s="253"/>
      <c r="C23" s="247"/>
      <c r="D23" s="140"/>
      <c r="E23" s="140"/>
      <c r="F23" s="140"/>
    </row>
    <row r="24" spans="1:12" ht="15.6">
      <c r="A24" s="131" t="s">
        <v>224</v>
      </c>
      <c r="B24" s="255" t="e">
        <f>B7+47</f>
        <v>#REF!</v>
      </c>
      <c r="C24" s="247"/>
      <c r="D24" s="140"/>
      <c r="E24" s="140"/>
      <c r="F24" s="140"/>
    </row>
    <row r="25" spans="1:12" ht="15.6">
      <c r="A25" s="131"/>
      <c r="B25" s="255"/>
      <c r="C25" s="247"/>
      <c r="D25" s="140"/>
      <c r="E25" s="140"/>
      <c r="F25" s="140"/>
    </row>
    <row r="26" spans="1:12" ht="15.6">
      <c r="A26" s="131"/>
      <c r="C26" s="247"/>
      <c r="D26" s="140"/>
      <c r="E26" s="140"/>
      <c r="F26" s="140"/>
    </row>
    <row r="27" spans="1:12" ht="15.6">
      <c r="A27" s="247"/>
      <c r="B27" s="132" t="s">
        <v>225</v>
      </c>
      <c r="C27" s="247"/>
      <c r="D27" s="140"/>
      <c r="E27" s="140"/>
      <c r="F27" s="140"/>
    </row>
    <row r="28" spans="1:12" ht="15.6">
      <c r="A28" s="130"/>
      <c r="B28" s="132"/>
      <c r="C28" s="247"/>
      <c r="D28" s="140"/>
      <c r="E28" s="142"/>
      <c r="F28" s="142"/>
    </row>
    <row r="29" spans="1:12" ht="15.6">
      <c r="A29" s="247"/>
      <c r="B29" s="132"/>
      <c r="C29" s="247"/>
      <c r="D29" s="140"/>
      <c r="E29" s="140"/>
      <c r="F29" s="140"/>
    </row>
    <row r="30" spans="1:12" ht="15.6">
      <c r="A30" s="247"/>
      <c r="B30" s="247" t="s">
        <v>276</v>
      </c>
      <c r="C30" s="247"/>
      <c r="D30" s="140"/>
      <c r="E30" s="140"/>
      <c r="F30" s="140"/>
    </row>
    <row r="31" spans="1:12" ht="15.6">
      <c r="A31" s="247"/>
      <c r="B31" s="247" t="s">
        <v>249</v>
      </c>
      <c r="C31" s="247"/>
      <c r="D31" s="140"/>
      <c r="E31" s="140"/>
      <c r="F31" s="140"/>
    </row>
    <row r="32" spans="1:12" ht="15.6">
      <c r="A32" s="247"/>
      <c r="B32" s="247" t="s">
        <v>277</v>
      </c>
      <c r="C32" s="120"/>
      <c r="D32" s="140"/>
      <c r="E32" s="140"/>
      <c r="F32" s="140"/>
    </row>
    <row r="33" spans="1:6" ht="15.6">
      <c r="A33" s="247"/>
      <c r="B33" s="247" t="s">
        <v>278</v>
      </c>
      <c r="C33" s="120"/>
      <c r="D33" s="140"/>
      <c r="E33" s="140"/>
      <c r="F33" s="140"/>
    </row>
    <row r="34" spans="1:6" ht="15.6">
      <c r="A34" s="247"/>
      <c r="B34" s="247"/>
      <c r="C34" s="120"/>
      <c r="D34" s="140"/>
      <c r="E34" s="140"/>
      <c r="F34" s="140"/>
    </row>
    <row r="35" spans="1:6" ht="15.6">
      <c r="A35" s="247"/>
      <c r="B35" s="133" t="s">
        <v>228</v>
      </c>
      <c r="C35" s="120"/>
      <c r="D35" s="140"/>
      <c r="E35" s="140"/>
      <c r="F35" s="140"/>
    </row>
    <row r="36" spans="1:6" ht="15.95">
      <c r="A36" s="247"/>
      <c r="B36" s="112"/>
      <c r="C36" s="120"/>
      <c r="D36" s="140"/>
      <c r="E36" s="140"/>
      <c r="F36" s="140"/>
    </row>
    <row r="37" spans="1:6" ht="15.6">
      <c r="A37" s="247"/>
      <c r="B37" s="247"/>
      <c r="C37" s="120"/>
      <c r="D37" s="140"/>
      <c r="E37" s="140"/>
      <c r="F37" s="140"/>
    </row>
    <row r="38" spans="1:6" ht="15.6">
      <c r="A38" s="247"/>
      <c r="B38" s="247" t="s">
        <v>242</v>
      </c>
      <c r="C38" s="120"/>
      <c r="D38" s="140"/>
      <c r="E38" s="140"/>
      <c r="F38" s="140"/>
    </row>
    <row r="39" spans="1:6" ht="15.6">
      <c r="A39" s="247"/>
      <c r="B39" s="247" t="s">
        <v>243</v>
      </c>
      <c r="C39" s="120"/>
      <c r="D39" s="120"/>
      <c r="E39" s="140"/>
      <c r="F39" s="140"/>
    </row>
    <row r="40" spans="1:6" ht="15.6">
      <c r="A40" s="247"/>
      <c r="B40" s="247" t="s">
        <v>244</v>
      </c>
      <c r="C40" s="120"/>
      <c r="D40" s="120"/>
      <c r="E40" s="140"/>
      <c r="F40" s="140"/>
    </row>
    <row r="41" spans="1:6" ht="15.6">
      <c r="A41" s="247"/>
      <c r="B41" s="247"/>
      <c r="C41" s="120"/>
      <c r="D41" s="120"/>
      <c r="E41" s="140"/>
      <c r="F41" s="140"/>
    </row>
    <row r="42" spans="1:6" ht="15.6">
      <c r="A42" s="247"/>
      <c r="C42" s="120"/>
      <c r="D42" s="120"/>
      <c r="E42" s="140"/>
      <c r="F42" s="140"/>
    </row>
    <row r="43" spans="1:6">
      <c r="A43" s="143"/>
    </row>
    <row r="46" spans="1:6">
      <c r="B46" s="144"/>
    </row>
    <row r="47" spans="1:6">
      <c r="B47" s="145"/>
    </row>
    <row r="48" spans="1:6">
      <c r="B48" s="145"/>
    </row>
    <row r="49" spans="2:2">
      <c r="B49" s="145"/>
    </row>
  </sheetData>
  <mergeCells count="3">
    <mergeCell ref="A1:D1"/>
    <mergeCell ref="A2:D2"/>
    <mergeCell ref="A3:D3"/>
  </mergeCells>
  <printOptions horizontalCentered="1" verticalCentered="1"/>
  <pageMargins left="0.7" right="0.7" top="0.75" bottom="0.75" header="0.3" footer="0.3"/>
  <pageSetup orientation="portrait" r:id="rId1"/>
  <rowBreaks count="1" manualBreakCount="1">
    <brk id="41" max="16383" man="1"/>
  </rowBreaks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900-000000000000}">
  <sheetPr codeName="Sheet208">
    <pageSetUpPr fitToPage="1"/>
  </sheetPr>
  <dimension ref="A1:J119"/>
  <sheetViews>
    <sheetView zoomScaleNormal="100" workbookViewId="0">
      <selection activeCell="F24" sqref="F24"/>
    </sheetView>
  </sheetViews>
  <sheetFormatPr defaultColWidth="9.140625" defaultRowHeight="15.95"/>
  <cols>
    <col min="1" max="1" width="43" style="112" customWidth="1"/>
    <col min="2" max="2" width="27.85546875" style="112" customWidth="1"/>
    <col min="3" max="3" width="9.140625" style="112" customWidth="1"/>
    <col min="4" max="4" width="9.85546875" style="112" customWidth="1"/>
    <col min="5" max="16384" width="9.140625" style="111"/>
  </cols>
  <sheetData>
    <row r="1" spans="1:10" ht="18">
      <c r="A1" s="402" t="s">
        <v>205</v>
      </c>
      <c r="B1" s="402"/>
      <c r="C1" s="402"/>
      <c r="D1" s="114"/>
      <c r="E1" s="115"/>
      <c r="F1" s="115"/>
    </row>
    <row r="2" spans="1:10" ht="18">
      <c r="A2" s="402" t="s">
        <v>286</v>
      </c>
      <c r="B2" s="402"/>
      <c r="C2" s="402"/>
      <c r="D2" s="114"/>
      <c r="E2" s="114"/>
      <c r="F2" s="114"/>
      <c r="G2" s="116"/>
    </row>
    <row r="3" spans="1:10" ht="14.45">
      <c r="A3" s="403">
        <f ca="1">TODAY()</f>
        <v>45832</v>
      </c>
      <c r="B3" s="403"/>
      <c r="C3" s="403"/>
      <c r="D3" s="117"/>
      <c r="E3" s="118"/>
      <c r="F3" s="118"/>
    </row>
    <row r="4" spans="1:10">
      <c r="A4" s="116"/>
      <c r="B4" s="116"/>
      <c r="C4" s="119"/>
      <c r="D4" s="247"/>
      <c r="E4" s="112"/>
    </row>
    <row r="5" spans="1:10">
      <c r="A5" s="247"/>
      <c r="B5" s="247"/>
      <c r="C5" s="120"/>
      <c r="D5" s="247"/>
      <c r="E5" s="112"/>
    </row>
    <row r="6" spans="1:10">
      <c r="A6" s="121" t="s">
        <v>207</v>
      </c>
      <c r="B6" s="122" t="e">
        <f>#REF!</f>
        <v>#REF!</v>
      </c>
      <c r="C6" s="120"/>
      <c r="D6" s="247"/>
      <c r="E6" s="112"/>
    </row>
    <row r="7" spans="1:10" hidden="1">
      <c r="A7" s="247" t="s">
        <v>208</v>
      </c>
      <c r="B7" s="123">
        <v>40793</v>
      </c>
      <c r="C7" s="120" t="s">
        <v>209</v>
      </c>
      <c r="D7" s="247"/>
      <c r="E7" s="112"/>
    </row>
    <row r="8" spans="1:10">
      <c r="A8" s="247" t="s">
        <v>210</v>
      </c>
      <c r="B8" s="124" t="e">
        <f>#REF!</f>
        <v>#REF!</v>
      </c>
      <c r="C8" s="120" t="s">
        <v>211</v>
      </c>
      <c r="D8" s="247"/>
      <c r="E8" s="112"/>
    </row>
    <row r="9" spans="1:10">
      <c r="A9" s="247" t="s">
        <v>212</v>
      </c>
      <c r="B9" s="125">
        <v>31</v>
      </c>
      <c r="C9" s="120" t="s">
        <v>211</v>
      </c>
      <c r="D9" s="247"/>
      <c r="E9" s="112"/>
    </row>
    <row r="10" spans="1:10" hidden="1">
      <c r="A10" s="247" t="s">
        <v>213</v>
      </c>
      <c r="B10" s="248"/>
      <c r="C10" s="120" t="s">
        <v>211</v>
      </c>
      <c r="D10" s="247"/>
      <c r="E10" s="112"/>
    </row>
    <row r="11" spans="1:10">
      <c r="A11" s="247"/>
      <c r="B11" s="247"/>
      <c r="C11" s="120"/>
      <c r="D11" s="247"/>
      <c r="E11" s="112"/>
    </row>
    <row r="12" spans="1:10">
      <c r="A12" s="247"/>
      <c r="B12" s="249"/>
      <c r="C12" s="120"/>
      <c r="D12" s="247"/>
      <c r="E12" s="112"/>
    </row>
    <row r="13" spans="1:10" ht="15.6">
      <c r="A13" s="126" t="s">
        <v>214</v>
      </c>
      <c r="B13" s="249"/>
      <c r="C13" s="120"/>
      <c r="D13" s="247"/>
      <c r="E13" s="247"/>
    </row>
    <row r="14" spans="1:10" ht="15.6">
      <c r="A14" s="250" t="s">
        <v>215</v>
      </c>
      <c r="B14" s="251" t="e">
        <f>#REF!</f>
        <v>#REF!</v>
      </c>
      <c r="C14" s="120" t="s">
        <v>209</v>
      </c>
      <c r="D14" s="247"/>
      <c r="E14" s="247"/>
    </row>
    <row r="15" spans="1:10" ht="15.6">
      <c r="A15" s="250" t="s">
        <v>216</v>
      </c>
      <c r="B15" s="252" t="e">
        <f>#REF!</f>
        <v>#REF!</v>
      </c>
      <c r="C15" s="120" t="s">
        <v>209</v>
      </c>
      <c r="D15" s="247"/>
      <c r="E15" s="247"/>
      <c r="I15" s="127"/>
      <c r="J15" s="127"/>
    </row>
    <row r="16" spans="1:10" ht="15.6">
      <c r="A16" s="250" t="s">
        <v>217</v>
      </c>
      <c r="B16" s="253" t="e">
        <f>B15*B14</f>
        <v>#REF!</v>
      </c>
      <c r="C16" s="120"/>
      <c r="D16" s="247"/>
      <c r="E16" s="247"/>
      <c r="I16" s="113"/>
      <c r="J16" s="127"/>
    </row>
    <row r="17" spans="1:10" ht="15.6">
      <c r="A17" s="254"/>
      <c r="B17" s="253"/>
      <c r="C17" s="128"/>
      <c r="D17" s="247"/>
      <c r="E17" s="247"/>
      <c r="J17" s="127"/>
    </row>
    <row r="18" spans="1:10" ht="15.6">
      <c r="A18" s="247"/>
      <c r="B18" s="129"/>
      <c r="C18" s="120"/>
      <c r="D18" s="247"/>
      <c r="E18" s="247"/>
    </row>
    <row r="19" spans="1:10" ht="15.6">
      <c r="A19" s="130" t="s">
        <v>223</v>
      </c>
      <c r="B19" s="129" t="e">
        <f>+B16</f>
        <v>#REF!</v>
      </c>
      <c r="C19" s="120"/>
      <c r="D19" s="247"/>
      <c r="E19" s="247"/>
      <c r="I19" s="127"/>
    </row>
    <row r="20" spans="1:10" ht="15.6">
      <c r="A20" s="131"/>
      <c r="B20" s="253"/>
      <c r="C20" s="128"/>
      <c r="D20" s="247"/>
      <c r="E20" s="247"/>
      <c r="I20" s="127"/>
    </row>
    <row r="21" spans="1:10" ht="15.6">
      <c r="A21" s="131"/>
      <c r="B21" s="255"/>
      <c r="C21" s="120"/>
      <c r="D21" s="247"/>
      <c r="E21" s="247"/>
    </row>
    <row r="22" spans="1:10" ht="15.6">
      <c r="A22" s="131" t="s">
        <v>224</v>
      </c>
      <c r="B22" s="255" t="e">
        <f>B6+47</f>
        <v>#REF!</v>
      </c>
      <c r="C22" s="120"/>
      <c r="D22" s="247"/>
      <c r="E22" s="247"/>
    </row>
    <row r="23" spans="1:10" ht="15.6">
      <c r="A23" s="247"/>
      <c r="B23" s="253"/>
      <c r="C23" s="120"/>
      <c r="D23" s="247"/>
      <c r="E23" s="247"/>
    </row>
    <row r="24" spans="1:10" ht="15.6">
      <c r="A24" s="247"/>
      <c r="B24" s="253"/>
      <c r="C24" s="120"/>
      <c r="D24" s="247"/>
      <c r="E24" s="247"/>
    </row>
    <row r="25" spans="1:10" ht="15.6">
      <c r="A25" s="247"/>
      <c r="B25" s="253"/>
      <c r="C25" s="120"/>
      <c r="D25" s="247"/>
      <c r="E25" s="247"/>
    </row>
    <row r="26" spans="1:10" ht="15.6">
      <c r="A26" s="130"/>
      <c r="B26" s="256"/>
      <c r="C26" s="120"/>
      <c r="D26" s="257"/>
      <c r="E26" s="247"/>
    </row>
    <row r="27" spans="1:10" ht="15.6">
      <c r="A27" s="247"/>
      <c r="B27" s="132" t="s">
        <v>225</v>
      </c>
      <c r="C27" s="120"/>
      <c r="D27" s="247"/>
      <c r="E27" s="247"/>
    </row>
    <row r="28" spans="1:10" ht="15.6">
      <c r="A28" s="247"/>
      <c r="B28" s="132"/>
      <c r="C28" s="120"/>
      <c r="D28" s="247"/>
      <c r="E28" s="247"/>
    </row>
    <row r="29" spans="1:10" ht="15.6">
      <c r="A29" s="247"/>
      <c r="B29" s="132"/>
      <c r="C29" s="120"/>
      <c r="D29" s="247"/>
      <c r="E29" s="247"/>
    </row>
    <row r="30" spans="1:10" ht="15" customHeight="1">
      <c r="A30" s="258"/>
      <c r="B30" s="247" t="s">
        <v>276</v>
      </c>
      <c r="C30" s="120"/>
      <c r="D30" s="247"/>
      <c r="E30" s="247"/>
    </row>
    <row r="31" spans="1:10" ht="15" customHeight="1">
      <c r="A31" s="258"/>
      <c r="B31" s="247" t="s">
        <v>249</v>
      </c>
      <c r="C31" s="120"/>
      <c r="D31" s="247"/>
      <c r="E31" s="247"/>
    </row>
    <row r="32" spans="1:10" ht="15.6">
      <c r="A32" s="258"/>
      <c r="B32" s="247" t="s">
        <v>277</v>
      </c>
      <c r="C32" s="120"/>
      <c r="D32" s="247"/>
      <c r="E32" s="247"/>
    </row>
    <row r="33" spans="1:5" ht="15.6">
      <c r="A33" s="258"/>
      <c r="B33" s="247" t="s">
        <v>278</v>
      </c>
      <c r="C33" s="120"/>
      <c r="D33" s="247"/>
      <c r="E33" s="247"/>
    </row>
    <row r="34" spans="1:5" ht="15.6">
      <c r="A34" s="258"/>
      <c r="B34" s="247"/>
      <c r="C34" s="120"/>
      <c r="D34" s="247"/>
      <c r="E34" s="247"/>
    </row>
    <row r="35" spans="1:5" ht="15.6">
      <c r="A35" s="247"/>
      <c r="B35" s="247"/>
      <c r="C35" s="120"/>
      <c r="D35" s="247"/>
      <c r="E35" s="247"/>
    </row>
    <row r="36" spans="1:5" ht="15.6">
      <c r="A36" s="247"/>
      <c r="B36" s="133" t="s">
        <v>228</v>
      </c>
      <c r="C36" s="120"/>
      <c r="D36" s="247"/>
      <c r="E36" s="247"/>
    </row>
    <row r="37" spans="1:5">
      <c r="A37" s="247"/>
      <c r="C37" s="120"/>
      <c r="D37" s="247"/>
      <c r="E37" s="247"/>
    </row>
    <row r="38" spans="1:5" ht="15.6">
      <c r="A38" s="247"/>
      <c r="B38" s="247"/>
      <c r="C38" s="120"/>
      <c r="D38" s="247"/>
      <c r="E38" s="247"/>
    </row>
    <row r="39" spans="1:5" ht="15.6">
      <c r="A39" s="247"/>
      <c r="B39" s="247" t="s">
        <v>245</v>
      </c>
      <c r="C39" s="120"/>
      <c r="D39" s="247"/>
      <c r="E39" s="247"/>
    </row>
    <row r="40" spans="1:5" ht="15.6">
      <c r="A40" s="247"/>
      <c r="B40" s="247" t="s">
        <v>246</v>
      </c>
      <c r="C40" s="120"/>
      <c r="D40" s="247"/>
      <c r="E40" s="247"/>
    </row>
    <row r="41" spans="1:5" ht="15.6">
      <c r="A41" s="247"/>
      <c r="B41" s="247" t="s">
        <v>230</v>
      </c>
      <c r="C41" s="120"/>
      <c r="D41" s="247"/>
      <c r="E41" s="247"/>
    </row>
    <row r="42" spans="1:5" ht="15.6">
      <c r="A42" s="247"/>
      <c r="B42" s="247"/>
      <c r="C42" s="120"/>
      <c r="D42" s="247"/>
      <c r="E42" s="247"/>
    </row>
    <row r="43" spans="1:5">
      <c r="C43" s="134"/>
    </row>
    <row r="44" spans="1:5">
      <c r="A44" s="135"/>
      <c r="C44" s="134"/>
    </row>
    <row r="45" spans="1:5">
      <c r="C45" s="134"/>
    </row>
    <row r="46" spans="1:5">
      <c r="C46" s="134"/>
    </row>
    <row r="47" spans="1:5">
      <c r="B47" s="123"/>
      <c r="C47" s="134"/>
    </row>
    <row r="48" spans="1:5">
      <c r="B48" s="136"/>
      <c r="C48" s="134"/>
    </row>
    <row r="49" spans="2:3">
      <c r="B49" s="136"/>
      <c r="C49" s="134"/>
    </row>
    <row r="50" spans="2:3">
      <c r="B50" s="136"/>
      <c r="C50" s="134"/>
    </row>
    <row r="51" spans="2:3">
      <c r="C51" s="134"/>
    </row>
    <row r="52" spans="2:3">
      <c r="C52" s="134"/>
    </row>
    <row r="53" spans="2:3">
      <c r="C53" s="134"/>
    </row>
    <row r="54" spans="2:3">
      <c r="C54" s="134"/>
    </row>
    <row r="55" spans="2:3">
      <c r="C55" s="134"/>
    </row>
    <row r="56" spans="2:3">
      <c r="C56" s="134"/>
    </row>
    <row r="57" spans="2:3">
      <c r="C57" s="134"/>
    </row>
    <row r="58" spans="2:3">
      <c r="C58" s="134"/>
    </row>
    <row r="59" spans="2:3">
      <c r="C59" s="134"/>
    </row>
    <row r="60" spans="2:3">
      <c r="C60" s="134"/>
    </row>
    <row r="61" spans="2:3">
      <c r="C61" s="134"/>
    </row>
    <row r="62" spans="2:3">
      <c r="C62" s="134"/>
    </row>
    <row r="63" spans="2:3">
      <c r="C63" s="134"/>
    </row>
    <row r="64" spans="2:3">
      <c r="C64" s="134"/>
    </row>
    <row r="65" spans="3:3">
      <c r="C65" s="134"/>
    </row>
    <row r="66" spans="3:3">
      <c r="C66" s="134"/>
    </row>
    <row r="67" spans="3:3">
      <c r="C67" s="134"/>
    </row>
    <row r="68" spans="3:3">
      <c r="C68" s="134"/>
    </row>
    <row r="69" spans="3:3">
      <c r="C69" s="134"/>
    </row>
    <row r="70" spans="3:3">
      <c r="C70" s="134"/>
    </row>
    <row r="71" spans="3:3">
      <c r="C71" s="134"/>
    </row>
    <row r="72" spans="3:3">
      <c r="C72" s="134"/>
    </row>
    <row r="73" spans="3:3">
      <c r="C73" s="134"/>
    </row>
    <row r="74" spans="3:3">
      <c r="C74" s="134"/>
    </row>
    <row r="75" spans="3:3">
      <c r="C75" s="134"/>
    </row>
    <row r="76" spans="3:3">
      <c r="C76" s="134"/>
    </row>
    <row r="77" spans="3:3">
      <c r="C77" s="134"/>
    </row>
    <row r="78" spans="3:3">
      <c r="C78" s="134"/>
    </row>
    <row r="79" spans="3:3">
      <c r="C79" s="134"/>
    </row>
    <row r="80" spans="3:3">
      <c r="C80" s="134"/>
    </row>
    <row r="81" spans="3:3">
      <c r="C81" s="134"/>
    </row>
    <row r="82" spans="3:3">
      <c r="C82" s="134"/>
    </row>
    <row r="83" spans="3:3">
      <c r="C83" s="134"/>
    </row>
    <row r="84" spans="3:3">
      <c r="C84" s="134"/>
    </row>
    <row r="85" spans="3:3">
      <c r="C85" s="134"/>
    </row>
    <row r="86" spans="3:3">
      <c r="C86" s="134"/>
    </row>
    <row r="87" spans="3:3">
      <c r="C87" s="134"/>
    </row>
    <row r="88" spans="3:3">
      <c r="C88" s="134"/>
    </row>
    <row r="89" spans="3:3">
      <c r="C89" s="134"/>
    </row>
    <row r="90" spans="3:3">
      <c r="C90" s="134"/>
    </row>
    <row r="91" spans="3:3">
      <c r="C91" s="134"/>
    </row>
    <row r="92" spans="3:3">
      <c r="C92" s="134"/>
    </row>
    <row r="93" spans="3:3">
      <c r="C93" s="134"/>
    </row>
    <row r="94" spans="3:3">
      <c r="C94" s="134"/>
    </row>
    <row r="95" spans="3:3">
      <c r="C95" s="134"/>
    </row>
    <row r="96" spans="3:3">
      <c r="C96" s="134"/>
    </row>
    <row r="97" spans="3:3">
      <c r="C97" s="134"/>
    </row>
    <row r="98" spans="3:3">
      <c r="C98" s="134"/>
    </row>
    <row r="99" spans="3:3">
      <c r="C99" s="134"/>
    </row>
    <row r="100" spans="3:3">
      <c r="C100" s="134"/>
    </row>
    <row r="101" spans="3:3">
      <c r="C101" s="134"/>
    </row>
    <row r="102" spans="3:3">
      <c r="C102" s="134"/>
    </row>
    <row r="103" spans="3:3">
      <c r="C103" s="134"/>
    </row>
    <row r="104" spans="3:3">
      <c r="C104" s="134"/>
    </row>
    <row r="105" spans="3:3">
      <c r="C105" s="134"/>
    </row>
    <row r="106" spans="3:3">
      <c r="C106" s="134"/>
    </row>
    <row r="107" spans="3:3">
      <c r="C107" s="134"/>
    </row>
    <row r="108" spans="3:3">
      <c r="C108" s="134"/>
    </row>
    <row r="109" spans="3:3">
      <c r="C109" s="134"/>
    </row>
    <row r="110" spans="3:3">
      <c r="C110" s="134"/>
    </row>
    <row r="111" spans="3:3">
      <c r="C111" s="134"/>
    </row>
    <row r="112" spans="3:3">
      <c r="C112" s="134"/>
    </row>
    <row r="113" spans="3:3">
      <c r="C113" s="134"/>
    </row>
    <row r="114" spans="3:3">
      <c r="C114" s="134"/>
    </row>
    <row r="115" spans="3:3">
      <c r="C115" s="134"/>
    </row>
    <row r="116" spans="3:3">
      <c r="C116" s="134"/>
    </row>
    <row r="117" spans="3:3">
      <c r="C117" s="134"/>
    </row>
    <row r="118" spans="3:3">
      <c r="C118" s="134"/>
    </row>
    <row r="119" spans="3:3">
      <c r="C119" s="134"/>
    </row>
  </sheetData>
  <mergeCells count="3">
    <mergeCell ref="A1:C1"/>
    <mergeCell ref="A2:C2"/>
    <mergeCell ref="A3:C3"/>
  </mergeCells>
  <printOptions horizontalCentered="1" verticalCentered="1"/>
  <pageMargins left="0.7" right="0.7" top="0.75" bottom="0.75" header="0.3" footer="0.3"/>
  <pageSetup orientation="portrait" r:id="rId1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A00-000000000000}">
  <sheetPr codeName="Sheet209">
    <pageSetUpPr fitToPage="1"/>
  </sheetPr>
  <dimension ref="A1:L49"/>
  <sheetViews>
    <sheetView zoomScaleNormal="100" workbookViewId="0">
      <selection activeCell="F24" sqref="F24"/>
    </sheetView>
  </sheetViews>
  <sheetFormatPr defaultColWidth="9.140625" defaultRowHeight="14.45"/>
  <cols>
    <col min="1" max="1" width="47.85546875" style="111" customWidth="1"/>
    <col min="2" max="2" width="22.42578125" style="111" customWidth="1"/>
    <col min="3" max="6" width="9.140625" style="111" customWidth="1"/>
    <col min="7" max="7" width="10.140625" style="111" customWidth="1"/>
    <col min="8" max="16384" width="9.140625" style="111"/>
  </cols>
  <sheetData>
    <row r="1" spans="1:12" ht="18">
      <c r="A1" s="402" t="s">
        <v>231</v>
      </c>
      <c r="B1" s="402"/>
      <c r="C1" s="402"/>
      <c r="D1" s="402"/>
      <c r="E1" s="114"/>
      <c r="F1" s="114"/>
      <c r="G1" s="116"/>
    </row>
    <row r="2" spans="1:12" ht="18">
      <c r="A2" s="402" t="s">
        <v>286</v>
      </c>
      <c r="B2" s="402"/>
      <c r="C2" s="402"/>
      <c r="D2" s="402"/>
      <c r="E2" s="114"/>
      <c r="F2" s="114"/>
      <c r="G2" s="116"/>
    </row>
    <row r="3" spans="1:12">
      <c r="A3" s="403">
        <f ca="1">TODAY()</f>
        <v>45832</v>
      </c>
      <c r="B3" s="404"/>
      <c r="C3" s="404"/>
      <c r="D3" s="404"/>
      <c r="E3" s="118"/>
      <c r="F3" s="118"/>
    </row>
    <row r="4" spans="1:12">
      <c r="A4" s="137"/>
      <c r="B4" s="138"/>
      <c r="C4" s="138"/>
      <c r="D4" s="138"/>
      <c r="E4" s="138"/>
      <c r="F4" s="138"/>
    </row>
    <row r="5" spans="1:12">
      <c r="A5" s="139"/>
      <c r="B5" s="139"/>
      <c r="C5" s="139"/>
      <c r="D5" s="139"/>
      <c r="E5" s="140"/>
      <c r="F5" s="140"/>
    </row>
    <row r="6" spans="1:12">
      <c r="A6" s="140"/>
      <c r="B6" s="140"/>
      <c r="C6" s="140"/>
      <c r="D6" s="140"/>
      <c r="E6" s="140"/>
      <c r="F6" s="140"/>
    </row>
    <row r="7" spans="1:12" ht="15.6">
      <c r="A7" s="121" t="s">
        <v>232</v>
      </c>
      <c r="B7" s="122" t="e">
        <f>#REF!</f>
        <v>#REF!</v>
      </c>
      <c r="C7" s="247"/>
      <c r="D7" s="140"/>
      <c r="E7" s="140"/>
      <c r="F7" s="140"/>
    </row>
    <row r="8" spans="1:12" ht="15.6" hidden="1">
      <c r="A8" s="247" t="s">
        <v>208</v>
      </c>
      <c r="B8" s="123" t="e">
        <f>#REF!</f>
        <v>#REF!</v>
      </c>
      <c r="C8" s="247"/>
      <c r="D8" s="140"/>
      <c r="E8" s="140"/>
      <c r="F8" s="140"/>
    </row>
    <row r="9" spans="1:12" ht="15.6">
      <c r="A9" s="247" t="s">
        <v>210</v>
      </c>
      <c r="B9" s="124" t="e">
        <f>#REF!</f>
        <v>#REF!</v>
      </c>
      <c r="C9" s="247"/>
      <c r="D9" s="140"/>
      <c r="E9" s="140"/>
      <c r="F9" s="140"/>
    </row>
    <row r="10" spans="1:12" ht="15.6">
      <c r="A10" s="247" t="s">
        <v>212</v>
      </c>
      <c r="B10" s="125">
        <v>31</v>
      </c>
      <c r="C10" s="247"/>
      <c r="D10" s="140"/>
      <c r="E10" s="140"/>
      <c r="F10" s="140"/>
    </row>
    <row r="11" spans="1:12" ht="15.6" hidden="1">
      <c r="A11" s="247" t="s">
        <v>213</v>
      </c>
      <c r="B11" s="248"/>
      <c r="C11" s="247" t="s">
        <v>211</v>
      </c>
      <c r="D11" s="140"/>
      <c r="E11" s="140"/>
      <c r="F11" s="140"/>
    </row>
    <row r="12" spans="1:12" ht="15.6">
      <c r="A12" s="247"/>
      <c r="B12" s="247"/>
      <c r="C12" s="247"/>
      <c r="D12" s="140"/>
      <c r="E12" s="140"/>
      <c r="F12" s="140"/>
    </row>
    <row r="13" spans="1:12" ht="15.6">
      <c r="A13" s="135" t="s">
        <v>233</v>
      </c>
      <c r="B13" s="253"/>
      <c r="C13" s="247"/>
      <c r="D13" s="140"/>
      <c r="E13" s="140"/>
      <c r="F13" s="140"/>
      <c r="L13" s="127"/>
    </row>
    <row r="14" spans="1:12" ht="15.6">
      <c r="A14" s="250" t="s">
        <v>234</v>
      </c>
      <c r="B14" s="259" t="e">
        <f>#REF!</f>
        <v>#REF!</v>
      </c>
      <c r="C14" s="247"/>
      <c r="D14" s="140"/>
      <c r="G14" s="113"/>
      <c r="L14" s="127"/>
    </row>
    <row r="15" spans="1:12" ht="15.6">
      <c r="A15" s="250" t="s">
        <v>235</v>
      </c>
      <c r="B15" s="259">
        <v>35</v>
      </c>
      <c r="C15" s="247"/>
      <c r="D15" s="140"/>
      <c r="E15" s="140"/>
      <c r="F15" s="140"/>
      <c r="L15" s="127"/>
    </row>
    <row r="16" spans="1:12" ht="15.6">
      <c r="A16" s="250" t="s">
        <v>222</v>
      </c>
      <c r="B16" s="253" t="e">
        <f>B14*B15</f>
        <v>#REF!</v>
      </c>
      <c r="C16" s="247"/>
      <c r="D16" s="140"/>
      <c r="E16" s="140"/>
      <c r="F16" s="140"/>
      <c r="G16" s="113"/>
      <c r="L16" s="127"/>
    </row>
    <row r="17" spans="1:12" ht="15.6">
      <c r="A17" s="250" t="s">
        <v>236</v>
      </c>
      <c r="B17" s="260" t="e">
        <f>#REF!</f>
        <v>#REF!</v>
      </c>
      <c r="C17" s="247"/>
      <c r="D17" s="140"/>
      <c r="E17" s="140"/>
      <c r="F17" s="140"/>
      <c r="L17" s="127"/>
    </row>
    <row r="18" spans="1:12" ht="15.6">
      <c r="A18" s="250" t="s">
        <v>237</v>
      </c>
      <c r="B18" s="261" t="e">
        <f>B17*B14</f>
        <v>#REF!</v>
      </c>
      <c r="C18" s="247"/>
      <c r="D18" s="140"/>
      <c r="E18" s="140"/>
      <c r="F18" s="140"/>
      <c r="L18" s="127"/>
    </row>
    <row r="19" spans="1:12" ht="15.6">
      <c r="A19" s="130"/>
      <c r="B19" s="262"/>
      <c r="C19" s="247"/>
      <c r="D19" s="140"/>
      <c r="E19" s="140"/>
      <c r="F19" s="140"/>
    </row>
    <row r="20" spans="1:12" ht="15.6">
      <c r="A20" s="247"/>
      <c r="B20" s="253"/>
      <c r="C20" s="247"/>
      <c r="D20" s="140"/>
      <c r="E20" s="140"/>
      <c r="F20" s="140"/>
    </row>
    <row r="21" spans="1:12" ht="15.6">
      <c r="A21" s="130" t="s">
        <v>223</v>
      </c>
      <c r="B21" s="129" t="e">
        <f>+B16-B18</f>
        <v>#REF!</v>
      </c>
      <c r="C21" s="247"/>
      <c r="D21" s="140"/>
      <c r="E21" s="140"/>
      <c r="F21" s="140"/>
      <c r="K21" s="127"/>
    </row>
    <row r="22" spans="1:12" ht="15.6">
      <c r="A22" s="131"/>
      <c r="B22" s="263"/>
      <c r="C22" s="253"/>
      <c r="D22" s="141"/>
      <c r="E22" s="140"/>
      <c r="F22" s="140"/>
      <c r="K22" s="127"/>
    </row>
    <row r="23" spans="1:12" ht="15.6">
      <c r="A23" s="131"/>
      <c r="B23" s="253"/>
      <c r="C23" s="247"/>
      <c r="D23" s="140"/>
      <c r="E23" s="140"/>
      <c r="F23" s="140"/>
    </row>
    <row r="24" spans="1:12" ht="15.6">
      <c r="A24" s="131" t="s">
        <v>224</v>
      </c>
      <c r="B24" s="255" t="e">
        <f>B7+47</f>
        <v>#REF!</v>
      </c>
      <c r="C24" s="247"/>
      <c r="D24" s="140"/>
      <c r="E24" s="140"/>
      <c r="F24" s="140"/>
    </row>
    <row r="25" spans="1:12" ht="15.6">
      <c r="A25" s="131"/>
      <c r="B25" s="255"/>
      <c r="C25" s="247"/>
      <c r="D25" s="140"/>
      <c r="E25" s="140"/>
      <c r="F25" s="140"/>
    </row>
    <row r="26" spans="1:12" ht="15.6">
      <c r="A26" s="131"/>
      <c r="C26" s="247"/>
      <c r="D26" s="140"/>
      <c r="E26" s="140"/>
      <c r="F26" s="140"/>
    </row>
    <row r="27" spans="1:12" ht="15.6">
      <c r="A27" s="247"/>
      <c r="B27" s="132" t="s">
        <v>225</v>
      </c>
      <c r="C27" s="247"/>
      <c r="D27" s="140"/>
      <c r="E27" s="140"/>
      <c r="F27" s="140"/>
    </row>
    <row r="28" spans="1:12" ht="15.6">
      <c r="A28" s="130"/>
      <c r="B28" s="132"/>
      <c r="C28" s="247"/>
      <c r="D28" s="140"/>
      <c r="E28" s="142"/>
      <c r="F28" s="142"/>
    </row>
    <row r="29" spans="1:12" ht="15.6">
      <c r="A29" s="247"/>
      <c r="B29" s="132"/>
      <c r="C29" s="247"/>
      <c r="D29" s="140"/>
      <c r="E29" s="140"/>
      <c r="F29" s="140"/>
    </row>
    <row r="30" spans="1:12" ht="15.6">
      <c r="A30" s="247"/>
      <c r="B30" s="247" t="s">
        <v>276</v>
      </c>
      <c r="C30" s="247"/>
      <c r="D30" s="140"/>
      <c r="E30" s="140"/>
      <c r="F30" s="140"/>
    </row>
    <row r="31" spans="1:12" ht="15.6">
      <c r="A31" s="247"/>
      <c r="B31" s="247" t="s">
        <v>249</v>
      </c>
      <c r="C31" s="247"/>
      <c r="D31" s="140"/>
      <c r="E31" s="140"/>
      <c r="F31" s="140"/>
    </row>
    <row r="32" spans="1:12" ht="15.6">
      <c r="A32" s="247"/>
      <c r="B32" s="247" t="s">
        <v>277</v>
      </c>
      <c r="C32" s="120"/>
      <c r="D32" s="140"/>
      <c r="E32" s="140"/>
      <c r="F32" s="140"/>
    </row>
    <row r="33" spans="1:6" ht="15.6">
      <c r="A33" s="247"/>
      <c r="B33" s="247" t="s">
        <v>278</v>
      </c>
      <c r="C33" s="120"/>
      <c r="D33" s="140"/>
      <c r="E33" s="140"/>
      <c r="F33" s="140"/>
    </row>
    <row r="34" spans="1:6" ht="15.6">
      <c r="A34" s="247"/>
      <c r="B34" s="247"/>
      <c r="C34" s="120"/>
      <c r="D34" s="140"/>
      <c r="E34" s="140"/>
      <c r="F34" s="140"/>
    </row>
    <row r="35" spans="1:6" ht="15.6">
      <c r="A35" s="247"/>
      <c r="B35" s="247"/>
      <c r="C35" s="120"/>
      <c r="D35" s="120"/>
      <c r="E35" s="140"/>
      <c r="F35" s="140"/>
    </row>
    <row r="36" spans="1:6" ht="15.6">
      <c r="A36" s="247"/>
      <c r="B36" s="133" t="s">
        <v>228</v>
      </c>
      <c r="C36" s="120"/>
      <c r="D36" s="120"/>
      <c r="E36" s="140"/>
      <c r="F36" s="140"/>
    </row>
    <row r="37" spans="1:6" ht="15.95">
      <c r="A37" s="247"/>
      <c r="B37" s="112"/>
      <c r="C37" s="120"/>
      <c r="D37" s="120"/>
      <c r="E37" s="140"/>
      <c r="F37" s="140"/>
    </row>
    <row r="38" spans="1:6" ht="15.6">
      <c r="A38" s="247"/>
      <c r="B38" s="247"/>
      <c r="C38" s="120"/>
      <c r="D38" s="120"/>
      <c r="E38" s="140"/>
      <c r="F38" s="140"/>
    </row>
    <row r="39" spans="1:6" ht="15.6">
      <c r="A39" s="247"/>
      <c r="B39" s="247" t="s">
        <v>245</v>
      </c>
      <c r="C39" s="120"/>
      <c r="D39" s="120"/>
      <c r="E39" s="140"/>
      <c r="F39" s="140"/>
    </row>
    <row r="40" spans="1:6" ht="15.6">
      <c r="A40" s="247"/>
      <c r="B40" s="247" t="s">
        <v>246</v>
      </c>
      <c r="C40" s="120"/>
      <c r="D40" s="120"/>
      <c r="E40" s="140"/>
      <c r="F40" s="140"/>
    </row>
    <row r="41" spans="1:6" ht="15.6">
      <c r="A41" s="247"/>
      <c r="B41" s="247" t="s">
        <v>230</v>
      </c>
      <c r="C41" s="120"/>
      <c r="D41" s="120"/>
      <c r="E41" s="140"/>
      <c r="F41" s="140"/>
    </row>
    <row r="42" spans="1:6" ht="15.6">
      <c r="A42" s="247"/>
      <c r="C42" s="120"/>
      <c r="D42" s="120"/>
      <c r="E42" s="140"/>
      <c r="F42" s="140"/>
    </row>
    <row r="43" spans="1:6">
      <c r="A43" s="143"/>
    </row>
    <row r="46" spans="1:6">
      <c r="B46" s="144"/>
    </row>
    <row r="47" spans="1:6">
      <c r="B47" s="145"/>
    </row>
    <row r="48" spans="1:6">
      <c r="B48" s="145"/>
    </row>
    <row r="49" spans="2:2">
      <c r="B49" s="145"/>
    </row>
  </sheetData>
  <mergeCells count="3">
    <mergeCell ref="A1:D1"/>
    <mergeCell ref="A2:D2"/>
    <mergeCell ref="A3:D3"/>
  </mergeCells>
  <printOptions horizontalCentered="1" verticalCentered="1"/>
  <pageMargins left="0.7" right="0.7" top="0.75" bottom="0.75" header="0.3" footer="0.3"/>
  <pageSetup orientation="portrait" r:id="rId1"/>
  <rowBreaks count="1" manualBreakCount="1">
    <brk id="41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rgb="FF008000"/>
    <pageSetUpPr fitToPage="1"/>
  </sheetPr>
  <dimension ref="A1:W58"/>
  <sheetViews>
    <sheetView zoomScale="90" zoomScaleNormal="90" workbookViewId="0">
      <pane xSplit="1" ySplit="3" topLeftCell="F46" activePane="bottomRight" state="frozen"/>
      <selection pane="bottomRight" activeCell="G16" sqref="G16"/>
      <selection pane="bottomLeft" activeCell="E37" sqref="E37"/>
      <selection pane="topRight" activeCell="E37" sqref="E37"/>
    </sheetView>
  </sheetViews>
  <sheetFormatPr defaultColWidth="11.42578125" defaultRowHeight="14.45"/>
  <cols>
    <col min="1" max="1" width="21.85546875" style="15" customWidth="1"/>
    <col min="2" max="2" width="11.7109375" style="15" customWidth="1"/>
    <col min="3" max="3" width="13.85546875" style="17" customWidth="1"/>
    <col min="4" max="4" width="19.5703125" style="17" bestFit="1" customWidth="1"/>
    <col min="5" max="5" width="17.42578125" style="10" bestFit="1" customWidth="1"/>
    <col min="6" max="6" width="16.85546875" style="10" bestFit="1" customWidth="1"/>
    <col min="7" max="7" width="15.42578125" style="10" bestFit="1" customWidth="1"/>
    <col min="8" max="8" width="17.42578125" style="10" bestFit="1" customWidth="1"/>
    <col min="9" max="9" width="16.42578125" style="10" bestFit="1" customWidth="1"/>
    <col min="10" max="10" width="16.140625" style="10" bestFit="1" customWidth="1"/>
    <col min="11" max="11" width="18.85546875" style="10" bestFit="1" customWidth="1"/>
    <col min="12" max="12" width="20.28515625" style="10" bestFit="1" customWidth="1"/>
    <col min="13" max="13" width="17" style="10" bestFit="1" customWidth="1"/>
    <col min="14" max="14" width="15.28515625" style="8" bestFit="1" customWidth="1"/>
    <col min="15" max="15" width="14" style="8" bestFit="1" customWidth="1"/>
    <col min="16" max="16" width="16" style="8" bestFit="1" customWidth="1"/>
    <col min="17" max="17" width="17.42578125" style="8" bestFit="1" customWidth="1"/>
    <col min="18" max="18" width="14.7109375" style="8" bestFit="1" customWidth="1"/>
    <col min="19" max="19" width="16" style="8" bestFit="1" customWidth="1"/>
    <col min="20" max="20" width="11.42578125" style="8"/>
    <col min="21" max="21" width="26.28515625" style="8" customWidth="1"/>
    <col min="22" max="16384" width="11.42578125" style="8"/>
  </cols>
  <sheetData>
    <row r="1" spans="1:22" ht="15" thickBot="1">
      <c r="B1" s="16"/>
      <c r="E1" s="328"/>
      <c r="F1" s="328"/>
      <c r="G1" s="328"/>
      <c r="H1" s="328"/>
      <c r="I1" s="328"/>
      <c r="J1" s="328"/>
      <c r="K1" s="328"/>
      <c r="L1" s="328"/>
      <c r="M1" s="328"/>
      <c r="N1" s="329"/>
      <c r="O1" s="329"/>
      <c r="P1" s="329"/>
      <c r="Q1" s="329"/>
      <c r="R1" s="329"/>
      <c r="S1" s="329"/>
      <c r="T1" s="329"/>
      <c r="U1" s="329"/>
      <c r="V1" s="329"/>
    </row>
    <row r="2" spans="1:22" ht="21.6" thickBot="1">
      <c r="A2" s="7" t="s">
        <v>164</v>
      </c>
      <c r="B2" s="18"/>
      <c r="C2" s="19"/>
      <c r="D2" s="20"/>
      <c r="E2" s="329"/>
      <c r="F2" s="325">
        <v>45566</v>
      </c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</row>
    <row r="3" spans="1:22" ht="29.45" thickBot="1">
      <c r="A3" s="146" t="s">
        <v>165</v>
      </c>
      <c r="B3" s="147" t="s">
        <v>166</v>
      </c>
      <c r="C3" s="147" t="s">
        <v>167</v>
      </c>
      <c r="D3" s="148" t="s">
        <v>168</v>
      </c>
      <c r="E3" s="149" t="s">
        <v>169</v>
      </c>
      <c r="F3" s="25" t="s">
        <v>170</v>
      </c>
      <c r="G3" s="149" t="s">
        <v>171</v>
      </c>
      <c r="H3" s="149" t="s">
        <v>172</v>
      </c>
      <c r="I3" s="149" t="s">
        <v>173</v>
      </c>
      <c r="J3" s="149" t="s">
        <v>174</v>
      </c>
      <c r="K3" s="149" t="s">
        <v>175</v>
      </c>
      <c r="L3" s="149" t="s">
        <v>176</v>
      </c>
      <c r="M3" s="149" t="s">
        <v>177</v>
      </c>
      <c r="N3" s="149" t="s">
        <v>21</v>
      </c>
      <c r="O3" s="329"/>
      <c r="P3" s="329"/>
      <c r="Q3" s="329"/>
      <c r="R3" s="329"/>
      <c r="S3" s="329"/>
      <c r="T3" s="329"/>
      <c r="U3" s="329"/>
      <c r="V3" s="329"/>
    </row>
    <row r="4" spans="1:22">
      <c r="A4" s="9">
        <v>103</v>
      </c>
      <c r="B4" s="317">
        <v>1149</v>
      </c>
      <c r="C4" s="317">
        <v>3703</v>
      </c>
      <c r="D4" s="317">
        <v>960228</v>
      </c>
      <c r="E4" s="318">
        <v>228859.04</v>
      </c>
      <c r="F4" s="318">
        <v>55487.44</v>
      </c>
      <c r="G4" s="318">
        <v>0</v>
      </c>
      <c r="H4" s="318">
        <v>123071.57</v>
      </c>
      <c r="I4" s="318">
        <v>34618.74</v>
      </c>
      <c r="J4" s="318">
        <v>3582.43</v>
      </c>
      <c r="K4" s="318">
        <v>10395.209999999999</v>
      </c>
      <c r="L4" s="318">
        <v>878.59</v>
      </c>
      <c r="M4" s="318">
        <v>0</v>
      </c>
      <c r="N4" s="318">
        <v>825.06</v>
      </c>
      <c r="O4" s="331"/>
      <c r="P4" s="331"/>
      <c r="Q4" s="331"/>
      <c r="R4" s="331"/>
      <c r="S4" s="331"/>
      <c r="T4" s="331"/>
      <c r="U4" s="331"/>
      <c r="V4" s="331"/>
    </row>
    <row r="5" spans="1:22">
      <c r="A5" s="9">
        <v>104</v>
      </c>
      <c r="B5" s="317">
        <v>3111</v>
      </c>
      <c r="C5" s="317">
        <v>12428</v>
      </c>
      <c r="D5" s="317">
        <v>674226</v>
      </c>
      <c r="E5" s="319">
        <v>166963.82999999999</v>
      </c>
      <c r="F5" s="319">
        <v>45364.02</v>
      </c>
      <c r="G5" s="319">
        <v>0</v>
      </c>
      <c r="H5" s="319">
        <v>86294.24</v>
      </c>
      <c r="I5" s="319">
        <v>24276.03</v>
      </c>
      <c r="J5" s="319">
        <v>2531.65</v>
      </c>
      <c r="K5" s="319">
        <v>7306.84</v>
      </c>
      <c r="L5" s="319">
        <v>617.12</v>
      </c>
      <c r="M5" s="319">
        <v>0</v>
      </c>
      <c r="N5" s="319">
        <v>573.92999999999995</v>
      </c>
      <c r="O5" s="331"/>
      <c r="P5" s="331"/>
      <c r="Q5" s="331"/>
      <c r="R5" s="331"/>
      <c r="S5" s="331"/>
      <c r="T5" s="331"/>
      <c r="U5" s="331"/>
      <c r="V5" s="331"/>
    </row>
    <row r="6" spans="1:22">
      <c r="A6" s="9">
        <v>105</v>
      </c>
      <c r="B6" s="317">
        <v>7713</v>
      </c>
      <c r="C6" s="317">
        <v>17136</v>
      </c>
      <c r="D6" s="317">
        <v>2642358</v>
      </c>
      <c r="E6" s="319">
        <v>641845.82999999996</v>
      </c>
      <c r="F6" s="319">
        <v>164838.37</v>
      </c>
      <c r="G6" s="319">
        <v>0</v>
      </c>
      <c r="H6" s="319">
        <v>338551.34</v>
      </c>
      <c r="I6" s="319">
        <v>95169.72</v>
      </c>
      <c r="J6" s="319">
        <v>9939.81</v>
      </c>
      <c r="K6" s="319">
        <v>28675.13</v>
      </c>
      <c r="L6" s="319">
        <v>2419.19</v>
      </c>
      <c r="M6" s="319">
        <v>1.37</v>
      </c>
      <c r="N6" s="319">
        <v>2250.9</v>
      </c>
      <c r="O6" s="331"/>
      <c r="P6" s="331"/>
      <c r="Q6" s="331"/>
      <c r="R6" s="331"/>
      <c r="S6" s="331"/>
      <c r="T6" s="331"/>
      <c r="U6" s="331"/>
      <c r="V6" s="331"/>
    </row>
    <row r="7" spans="1:22">
      <c r="A7" s="9">
        <v>106</v>
      </c>
      <c r="B7" s="317">
        <v>34977</v>
      </c>
      <c r="C7" s="317">
        <v>108588</v>
      </c>
      <c r="D7" s="317">
        <v>21148442</v>
      </c>
      <c r="E7" s="319">
        <v>5060553.29</v>
      </c>
      <c r="F7" s="319">
        <v>1242459.6599999999</v>
      </c>
      <c r="G7" s="319">
        <v>0</v>
      </c>
      <c r="H7" s="319">
        <v>2710658.2</v>
      </c>
      <c r="I7" s="319">
        <v>760341.63</v>
      </c>
      <c r="J7" s="319">
        <v>79600.600000000006</v>
      </c>
      <c r="K7" s="319">
        <v>229652.78</v>
      </c>
      <c r="L7" s="319">
        <v>19370.150000000001</v>
      </c>
      <c r="M7" s="319">
        <v>488.54</v>
      </c>
      <c r="N7" s="319">
        <v>17981.73</v>
      </c>
      <c r="O7" s="331"/>
      <c r="P7" s="331"/>
      <c r="Q7" s="331"/>
      <c r="R7" s="331"/>
      <c r="S7" s="331"/>
      <c r="T7" s="331"/>
      <c r="U7" s="331"/>
      <c r="V7" s="331"/>
    </row>
    <row r="8" spans="1:22">
      <c r="A8" s="9">
        <v>107</v>
      </c>
      <c r="B8" s="317">
        <v>3763</v>
      </c>
      <c r="C8" s="317">
        <v>8588</v>
      </c>
      <c r="D8" s="317">
        <v>3366681</v>
      </c>
      <c r="E8" s="319">
        <v>802485.93</v>
      </c>
      <c r="F8" s="319">
        <v>193812.13</v>
      </c>
      <c r="G8" s="319">
        <v>-36.64</v>
      </c>
      <c r="H8" s="319">
        <v>431964.27</v>
      </c>
      <c r="I8" s="319">
        <v>121336.85</v>
      </c>
      <c r="J8" s="319">
        <v>12697.6</v>
      </c>
      <c r="K8" s="319">
        <v>36655.19</v>
      </c>
      <c r="L8" s="319">
        <v>3097.23</v>
      </c>
      <c r="M8" s="319">
        <v>73.290000000000006</v>
      </c>
      <c r="N8" s="319">
        <v>2886.01</v>
      </c>
      <c r="O8" s="331"/>
      <c r="P8" s="331"/>
      <c r="Q8" s="331"/>
      <c r="R8" s="331"/>
      <c r="S8" s="331"/>
      <c r="T8" s="331"/>
      <c r="U8" s="331"/>
      <c r="V8" s="331"/>
    </row>
    <row r="9" spans="1:22">
      <c r="A9" s="9">
        <v>109</v>
      </c>
      <c r="B9" s="317">
        <v>90285</v>
      </c>
      <c r="C9" s="317">
        <v>357494</v>
      </c>
      <c r="D9" s="317">
        <v>18376102</v>
      </c>
      <c r="E9" s="319">
        <v>4538973.46</v>
      </c>
      <c r="F9" s="319">
        <v>1249667.5</v>
      </c>
      <c r="G9" s="319">
        <v>3.03</v>
      </c>
      <c r="H9" s="319">
        <v>2334480.35</v>
      </c>
      <c r="I9" s="319">
        <v>656850.97</v>
      </c>
      <c r="J9" s="319">
        <v>68385.84</v>
      </c>
      <c r="K9" s="319">
        <v>197579.78</v>
      </c>
      <c r="L9" s="319">
        <v>16520.009999999998</v>
      </c>
      <c r="M9" s="319">
        <v>-20.23</v>
      </c>
      <c r="N9" s="319">
        <v>15506.21</v>
      </c>
      <c r="O9" s="331"/>
      <c r="P9" s="331"/>
      <c r="Q9" s="331"/>
      <c r="R9" s="331"/>
      <c r="S9" s="331"/>
      <c r="T9" s="331"/>
      <c r="U9" s="331"/>
      <c r="V9" s="331"/>
    </row>
    <row r="10" spans="1:22">
      <c r="A10" s="9">
        <v>110</v>
      </c>
      <c r="B10" s="317">
        <v>41313</v>
      </c>
      <c r="C10" s="317">
        <v>131633</v>
      </c>
      <c r="D10" s="317">
        <v>29030537</v>
      </c>
      <c r="E10" s="319">
        <v>6710688.9900000002</v>
      </c>
      <c r="F10" s="319">
        <v>1672487.66</v>
      </c>
      <c r="G10" s="319">
        <v>0</v>
      </c>
      <c r="H10" s="319">
        <v>3577343.9</v>
      </c>
      <c r="I10" s="319">
        <v>1004995.91</v>
      </c>
      <c r="J10" s="319">
        <v>104756.7</v>
      </c>
      <c r="K10" s="319">
        <v>302462.21999999997</v>
      </c>
      <c r="L10" s="319">
        <v>24882.42</v>
      </c>
      <c r="M10" s="319">
        <v>8.6199999999999992</v>
      </c>
      <c r="N10" s="319">
        <v>23751.56</v>
      </c>
      <c r="O10" s="331"/>
      <c r="P10" s="331"/>
      <c r="Q10" s="331"/>
      <c r="R10" s="331"/>
      <c r="S10" s="331"/>
      <c r="T10" s="331"/>
      <c r="U10" s="331"/>
      <c r="V10" s="331"/>
    </row>
    <row r="11" spans="1:22">
      <c r="A11" s="11">
        <v>111</v>
      </c>
      <c r="B11" s="317">
        <v>235614</v>
      </c>
      <c r="C11" s="317">
        <v>234249</v>
      </c>
      <c r="D11" s="317">
        <v>55057176</v>
      </c>
      <c r="E11" s="319">
        <v>11946422.4</v>
      </c>
      <c r="F11" s="319">
        <v>2906751.35</v>
      </c>
      <c r="G11" s="319">
        <v>0</v>
      </c>
      <c r="H11" s="319">
        <v>6415578.2199999997</v>
      </c>
      <c r="I11" s="319">
        <v>1804041.26</v>
      </c>
      <c r="J11" s="319">
        <v>188096.24</v>
      </c>
      <c r="K11" s="319">
        <v>543307.19999999995</v>
      </c>
      <c r="L11" s="319">
        <v>45860.78</v>
      </c>
      <c r="M11" s="319">
        <v>3.36</v>
      </c>
      <c r="N11" s="319">
        <v>42783.99</v>
      </c>
      <c r="O11" s="331"/>
      <c r="P11" s="331"/>
      <c r="Q11" s="331"/>
      <c r="R11" s="331"/>
      <c r="S11" s="331"/>
      <c r="T11" s="331"/>
      <c r="U11" s="331"/>
      <c r="V11" s="331"/>
    </row>
    <row r="12" spans="1:22">
      <c r="A12" s="9">
        <v>112</v>
      </c>
      <c r="B12" s="317">
        <v>965980</v>
      </c>
      <c r="C12" s="317">
        <v>4378395</v>
      </c>
      <c r="D12" s="317">
        <v>536617416</v>
      </c>
      <c r="E12" s="319">
        <v>119321094.93000001</v>
      </c>
      <c r="F12" s="319">
        <v>30136513.98</v>
      </c>
      <c r="G12" s="319">
        <v>-63.64</v>
      </c>
      <c r="H12" s="319">
        <v>63292848.770000003</v>
      </c>
      <c r="I12" s="319">
        <v>17804520.719999999</v>
      </c>
      <c r="J12" s="319">
        <v>1856121.42</v>
      </c>
      <c r="K12" s="319">
        <v>5357773.03</v>
      </c>
      <c r="L12" s="319">
        <v>452277.76000000001</v>
      </c>
      <c r="M12" s="319">
        <v>-96.17</v>
      </c>
      <c r="N12" s="319">
        <v>421199.06</v>
      </c>
      <c r="O12" s="331"/>
      <c r="P12" s="331"/>
      <c r="Q12" s="331"/>
      <c r="R12" s="331"/>
      <c r="S12" s="331"/>
      <c r="T12" s="331"/>
      <c r="U12" s="331"/>
      <c r="V12" s="331"/>
    </row>
    <row r="13" spans="1:22">
      <c r="A13" s="11" t="s">
        <v>178</v>
      </c>
      <c r="B13" s="317" t="s">
        <v>198</v>
      </c>
      <c r="C13" s="317" t="s">
        <v>198</v>
      </c>
      <c r="D13" s="317" t="s">
        <v>198</v>
      </c>
      <c r="E13" s="319" t="s">
        <v>198</v>
      </c>
      <c r="F13" s="320"/>
      <c r="G13" s="327"/>
      <c r="H13" s="327"/>
      <c r="I13" s="327"/>
      <c r="J13" s="327"/>
      <c r="K13" s="327"/>
      <c r="L13" s="327"/>
      <c r="M13" s="327"/>
      <c r="N13" s="327"/>
      <c r="O13" s="331"/>
      <c r="P13" s="331"/>
      <c r="Q13" s="331"/>
      <c r="R13" s="331"/>
      <c r="S13" s="331"/>
      <c r="T13" s="331"/>
      <c r="U13" s="331"/>
      <c r="V13" s="331"/>
    </row>
    <row r="14" spans="1:22">
      <c r="A14" s="150" t="s">
        <v>2</v>
      </c>
      <c r="B14" s="151">
        <f>SUM(B4:B13)</f>
        <v>1383905</v>
      </c>
      <c r="C14" s="151">
        <f>SUM(C4:C13)</f>
        <v>5252214</v>
      </c>
      <c r="D14" s="151">
        <f>SUM(D4:D13)</f>
        <v>667873166</v>
      </c>
      <c r="E14" s="152">
        <f>SUM(E4:E13)</f>
        <v>149417887.69999999</v>
      </c>
      <c r="F14" s="152">
        <f t="shared" ref="F14:M14" si="0">SUM(F4:F13)</f>
        <v>37667382.109999999</v>
      </c>
      <c r="G14" s="152">
        <f t="shared" si="0"/>
        <v>-97.25</v>
      </c>
      <c r="H14" s="152">
        <f t="shared" si="0"/>
        <v>79310790.859999999</v>
      </c>
      <c r="I14" s="152">
        <f t="shared" si="0"/>
        <v>22306151.829999998</v>
      </c>
      <c r="J14" s="152">
        <f t="shared" si="0"/>
        <v>2325712.29</v>
      </c>
      <c r="K14" s="152">
        <f t="shared" si="0"/>
        <v>6713807.3800000008</v>
      </c>
      <c r="L14" s="152">
        <f t="shared" si="0"/>
        <v>565923.25</v>
      </c>
      <c r="M14" s="152">
        <f t="shared" si="0"/>
        <v>458.78000000000003</v>
      </c>
      <c r="N14" s="152">
        <f t="shared" ref="N14" si="1">SUM(N4:N13)</f>
        <v>527758.44999999995</v>
      </c>
      <c r="O14" s="331"/>
      <c r="P14" s="331"/>
      <c r="Q14" s="331"/>
      <c r="R14" s="331"/>
      <c r="S14" s="331"/>
      <c r="T14" s="331"/>
      <c r="U14" s="331"/>
      <c r="V14" s="331"/>
    </row>
    <row r="15" spans="1:22" ht="22.5" customHeight="1">
      <c r="A15" s="9" t="s">
        <v>179</v>
      </c>
      <c r="B15" s="17"/>
      <c r="C15" s="17" t="s">
        <v>6</v>
      </c>
      <c r="E15" s="17"/>
      <c r="F15" s="17"/>
      <c r="G15" s="333"/>
      <c r="H15" s="333"/>
      <c r="I15" s="333"/>
      <c r="J15" s="333"/>
      <c r="K15" s="333"/>
      <c r="L15" s="333"/>
      <c r="M15" s="333"/>
      <c r="N15" s="333"/>
      <c r="O15" s="329"/>
      <c r="P15" s="329"/>
      <c r="Q15" s="329"/>
      <c r="R15" s="329"/>
      <c r="S15" s="329"/>
      <c r="T15" s="329"/>
      <c r="U15" s="329"/>
      <c r="V15" s="329"/>
    </row>
    <row r="16" spans="1:22" ht="21.75" customHeight="1">
      <c r="A16" s="11" t="s">
        <v>180</v>
      </c>
      <c r="B16" s="317">
        <v>1</v>
      </c>
      <c r="C16" s="317">
        <v>4</v>
      </c>
      <c r="D16" s="317">
        <v>15</v>
      </c>
      <c r="E16" s="321">
        <v>4.21</v>
      </c>
      <c r="F16" s="321">
        <v>1.51</v>
      </c>
      <c r="G16" s="318">
        <v>0</v>
      </c>
      <c r="H16" s="321">
        <v>1.92</v>
      </c>
      <c r="I16" s="321">
        <v>0.54</v>
      </c>
      <c r="J16" s="321">
        <v>0.06</v>
      </c>
      <c r="K16" s="321">
        <v>0.16</v>
      </c>
      <c r="L16" s="321">
        <v>0.01</v>
      </c>
      <c r="M16" s="318">
        <v>0</v>
      </c>
      <c r="N16" s="321">
        <v>0.01</v>
      </c>
      <c r="O16" s="331"/>
      <c r="P16" s="331"/>
      <c r="Q16" s="331"/>
      <c r="R16" s="331"/>
      <c r="S16" s="331"/>
      <c r="T16" s="331"/>
      <c r="U16" s="331"/>
      <c r="V16" s="331"/>
    </row>
    <row r="17" spans="1:22">
      <c r="A17" s="11" t="s">
        <v>181</v>
      </c>
      <c r="B17" s="317">
        <v>10</v>
      </c>
      <c r="C17" s="317">
        <v>96</v>
      </c>
      <c r="D17" s="317">
        <v>442604</v>
      </c>
      <c r="E17" s="319">
        <v>117506.12</v>
      </c>
      <c r="F17" s="319">
        <v>37640.61</v>
      </c>
      <c r="G17" s="319">
        <v>0</v>
      </c>
      <c r="H17" s="319">
        <v>56675.76</v>
      </c>
      <c r="I17" s="319">
        <v>15943.83</v>
      </c>
      <c r="J17" s="319">
        <v>1662.08</v>
      </c>
      <c r="K17" s="319">
        <v>4800.91</v>
      </c>
      <c r="L17" s="319">
        <v>405.35</v>
      </c>
      <c r="M17" s="319">
        <v>0</v>
      </c>
      <c r="N17" s="319">
        <v>377.58</v>
      </c>
      <c r="O17" s="331"/>
      <c r="P17" s="331"/>
      <c r="Q17" s="331"/>
      <c r="R17" s="331"/>
      <c r="S17" s="331"/>
      <c r="T17" s="331"/>
      <c r="U17" s="331"/>
      <c r="V17" s="331"/>
    </row>
    <row r="18" spans="1:22">
      <c r="A18" s="11" t="s">
        <v>182</v>
      </c>
      <c r="B18" s="317">
        <v>1</v>
      </c>
      <c r="C18" s="317">
        <v>4</v>
      </c>
      <c r="D18" s="317">
        <v>403104</v>
      </c>
      <c r="E18" s="319">
        <v>106816.35</v>
      </c>
      <c r="F18" s="319">
        <v>34078.25</v>
      </c>
      <c r="G18" s="319">
        <v>0</v>
      </c>
      <c r="H18" s="319">
        <v>51617.87</v>
      </c>
      <c r="I18" s="319">
        <v>14521.01</v>
      </c>
      <c r="J18" s="319">
        <v>1513.66</v>
      </c>
      <c r="K18" s="319">
        <v>4372.4799999999996</v>
      </c>
      <c r="L18" s="319">
        <v>369.24</v>
      </c>
      <c r="M18" s="319">
        <v>0</v>
      </c>
      <c r="N18" s="319">
        <v>343.84</v>
      </c>
      <c r="O18" s="331"/>
      <c r="P18" s="331"/>
      <c r="Q18" s="331"/>
      <c r="R18" s="331"/>
      <c r="S18" s="331"/>
      <c r="T18" s="331"/>
      <c r="U18" s="331"/>
      <c r="V18" s="331"/>
    </row>
    <row r="19" spans="1:22">
      <c r="A19" s="11" t="s">
        <v>183</v>
      </c>
      <c r="B19" s="317">
        <v>37</v>
      </c>
      <c r="C19" s="317">
        <v>8</v>
      </c>
      <c r="D19" s="317">
        <v>425965</v>
      </c>
      <c r="E19" s="319">
        <v>112893.02</v>
      </c>
      <c r="F19" s="319">
        <v>36029.79</v>
      </c>
      <c r="G19" s="319">
        <v>0</v>
      </c>
      <c r="H19" s="319">
        <v>54545.24</v>
      </c>
      <c r="I19" s="319">
        <v>15344.55</v>
      </c>
      <c r="J19" s="319">
        <v>1599.48</v>
      </c>
      <c r="K19" s="319">
        <v>4620.4399999999996</v>
      </c>
      <c r="L19" s="319">
        <v>390.17</v>
      </c>
      <c r="M19" s="319">
        <v>0</v>
      </c>
      <c r="N19" s="319">
        <v>363.35</v>
      </c>
      <c r="O19" s="331"/>
      <c r="P19" s="331"/>
      <c r="Q19" s="331"/>
      <c r="R19" s="331"/>
      <c r="S19" s="331"/>
      <c r="T19" s="331"/>
      <c r="U19" s="331"/>
      <c r="V19" s="331"/>
    </row>
    <row r="20" spans="1:22">
      <c r="A20" s="11" t="s">
        <v>184</v>
      </c>
      <c r="B20" s="317">
        <v>945</v>
      </c>
      <c r="C20" s="317">
        <v>1820</v>
      </c>
      <c r="D20" s="317">
        <v>13890</v>
      </c>
      <c r="E20" s="319">
        <v>7935.1</v>
      </c>
      <c r="F20" s="319">
        <v>5420.55</v>
      </c>
      <c r="G20" s="319">
        <v>0</v>
      </c>
      <c r="H20" s="319">
        <v>1789.43</v>
      </c>
      <c r="I20" s="319">
        <v>500.93</v>
      </c>
      <c r="J20" s="319">
        <v>54.35</v>
      </c>
      <c r="K20" s="319">
        <v>161.75</v>
      </c>
      <c r="L20" s="319" t="s">
        <v>198</v>
      </c>
      <c r="M20" s="319">
        <v>0</v>
      </c>
      <c r="N20" s="319">
        <v>8.09</v>
      </c>
      <c r="O20" s="331"/>
      <c r="P20" s="331"/>
      <c r="Q20" s="331"/>
      <c r="R20" s="331"/>
      <c r="S20" s="331"/>
      <c r="T20" s="331"/>
      <c r="U20" s="331"/>
      <c r="V20" s="331"/>
    </row>
    <row r="21" spans="1:22">
      <c r="A21" s="11">
        <v>211</v>
      </c>
      <c r="B21" s="317">
        <v>113180</v>
      </c>
      <c r="C21" s="317">
        <v>353044</v>
      </c>
      <c r="D21" s="317">
        <v>206550872</v>
      </c>
      <c r="E21" s="319">
        <v>48155432.289999999</v>
      </c>
      <c r="F21" s="319">
        <v>15757235.050000001</v>
      </c>
      <c r="G21" s="319">
        <v>0</v>
      </c>
      <c r="H21" s="319">
        <v>23013376.809999999</v>
      </c>
      <c r="I21" s="319">
        <v>6470590.5800000001</v>
      </c>
      <c r="J21" s="319">
        <v>671778.96</v>
      </c>
      <c r="K21" s="319">
        <v>1945632.83</v>
      </c>
      <c r="L21" s="319">
        <v>164342.66</v>
      </c>
      <c r="M21" s="319">
        <v>-35.93</v>
      </c>
      <c r="N21" s="319">
        <v>132511.32999999999</v>
      </c>
      <c r="O21" s="331"/>
      <c r="P21" s="331"/>
      <c r="Q21" s="331"/>
      <c r="R21" s="331"/>
      <c r="S21" s="331"/>
      <c r="T21" s="331"/>
      <c r="U21" s="331"/>
      <c r="V21" s="331"/>
    </row>
    <row r="22" spans="1:22">
      <c r="A22" s="11">
        <v>212</v>
      </c>
      <c r="B22" s="317">
        <v>10592</v>
      </c>
      <c r="C22" s="317">
        <v>39856</v>
      </c>
      <c r="D22" s="317">
        <v>330419110</v>
      </c>
      <c r="E22" s="319">
        <v>86804184.849999994</v>
      </c>
      <c r="F22" s="319">
        <v>27327041.469999999</v>
      </c>
      <c r="G22" s="319">
        <v>0</v>
      </c>
      <c r="H22" s="319">
        <v>42216926.009999998</v>
      </c>
      <c r="I22" s="319">
        <v>11885021.25</v>
      </c>
      <c r="J22" s="319">
        <v>1226103.52</v>
      </c>
      <c r="K22" s="319">
        <v>3564498.7</v>
      </c>
      <c r="L22" s="319">
        <v>301387.23</v>
      </c>
      <c r="M22" s="319">
        <v>0</v>
      </c>
      <c r="N22" s="319">
        <v>283206.67</v>
      </c>
      <c r="O22" s="331"/>
      <c r="P22" s="331"/>
      <c r="Q22" s="331"/>
      <c r="R22" s="331"/>
      <c r="S22" s="331"/>
      <c r="T22" s="331"/>
      <c r="U22" s="331"/>
      <c r="V22" s="331"/>
    </row>
    <row r="23" spans="1:22">
      <c r="A23" s="12" t="s">
        <v>185</v>
      </c>
      <c r="B23" s="317">
        <v>399</v>
      </c>
      <c r="C23" s="317">
        <v>1552</v>
      </c>
      <c r="D23" s="317">
        <v>152289766</v>
      </c>
      <c r="E23" s="319">
        <v>35818036.43</v>
      </c>
      <c r="F23" s="319">
        <v>8387262.9500000002</v>
      </c>
      <c r="G23" s="319">
        <v>0</v>
      </c>
      <c r="H23" s="319">
        <v>19466632.949999999</v>
      </c>
      <c r="I23" s="319">
        <v>5475784.2300000004</v>
      </c>
      <c r="J23" s="319">
        <v>570777.88</v>
      </c>
      <c r="K23" s="319">
        <v>1648839.58</v>
      </c>
      <c r="L23" s="319">
        <v>139240.88</v>
      </c>
      <c r="M23" s="319">
        <v>0</v>
      </c>
      <c r="N23" s="319">
        <v>129497.96</v>
      </c>
      <c r="O23" s="331"/>
      <c r="P23" s="331"/>
      <c r="Q23" s="331"/>
      <c r="R23" s="331"/>
      <c r="S23" s="331"/>
      <c r="T23" s="331"/>
      <c r="U23" s="331"/>
      <c r="V23" s="331"/>
    </row>
    <row r="24" spans="1:22">
      <c r="A24" s="9">
        <v>862</v>
      </c>
      <c r="B24" s="317">
        <v>1</v>
      </c>
      <c r="C24" s="317">
        <v>3</v>
      </c>
      <c r="D24" s="317">
        <v>570900</v>
      </c>
      <c r="E24" s="319">
        <v>138260.96</v>
      </c>
      <c r="F24" s="319">
        <v>35244.910000000003</v>
      </c>
      <c r="G24" s="319">
        <v>0</v>
      </c>
      <c r="H24" s="319">
        <v>73104.320000000007</v>
      </c>
      <c r="I24" s="319">
        <v>20565.53</v>
      </c>
      <c r="J24" s="319">
        <v>2143.73</v>
      </c>
      <c r="K24" s="319">
        <v>6192.55</v>
      </c>
      <c r="L24" s="319">
        <v>522.94000000000005</v>
      </c>
      <c r="M24" s="319">
        <v>0</v>
      </c>
      <c r="N24" s="319">
        <v>486.98</v>
      </c>
      <c r="O24" s="331"/>
      <c r="P24" s="331"/>
      <c r="Q24" s="331"/>
      <c r="R24" s="331"/>
      <c r="S24" s="331"/>
      <c r="T24" s="331"/>
      <c r="U24" s="331"/>
      <c r="V24" s="331"/>
    </row>
    <row r="25" spans="1:22">
      <c r="A25" s="11" t="s">
        <v>178</v>
      </c>
      <c r="B25" s="317">
        <v>0</v>
      </c>
      <c r="C25" s="317">
        <v>0</v>
      </c>
      <c r="D25" s="317">
        <v>0</v>
      </c>
      <c r="E25" s="319" t="s">
        <v>198</v>
      </c>
      <c r="F25" s="320"/>
      <c r="G25" s="327"/>
      <c r="H25" s="327"/>
      <c r="I25" s="327"/>
      <c r="J25" s="327"/>
      <c r="K25" s="327"/>
      <c r="L25" s="327"/>
      <c r="M25" s="327"/>
      <c r="N25" s="327"/>
      <c r="O25" s="331"/>
      <c r="P25" s="331"/>
      <c r="Q25" s="331"/>
      <c r="R25" s="331"/>
      <c r="S25" s="331"/>
      <c r="T25" s="331"/>
      <c r="U25" s="331"/>
      <c r="V25" s="331"/>
    </row>
    <row r="26" spans="1:22">
      <c r="A26" s="150" t="s">
        <v>2</v>
      </c>
      <c r="B26" s="151">
        <f>SUM(B16:B25)</f>
        <v>125166</v>
      </c>
      <c r="C26" s="151">
        <f>SUM(C16:C25)</f>
        <v>396387</v>
      </c>
      <c r="D26" s="151">
        <f>SUM(D16:D25)</f>
        <v>691116226</v>
      </c>
      <c r="E26" s="152">
        <f>SUM(E16:E25)</f>
        <v>171261069.33000001</v>
      </c>
      <c r="F26" s="152">
        <f t="shared" ref="F26:M26" si="2">SUM(F16:F25)</f>
        <v>51619955.090000004</v>
      </c>
      <c r="G26" s="152">
        <f t="shared" si="2"/>
        <v>0</v>
      </c>
      <c r="H26" s="152">
        <f t="shared" si="2"/>
        <v>84934670.309999987</v>
      </c>
      <c r="I26" s="152">
        <f t="shared" si="2"/>
        <v>23898272.450000003</v>
      </c>
      <c r="J26" s="152">
        <f t="shared" si="2"/>
        <v>2475633.7199999997</v>
      </c>
      <c r="K26" s="152">
        <f t="shared" si="2"/>
        <v>7179119.4000000004</v>
      </c>
      <c r="L26" s="152">
        <f t="shared" si="2"/>
        <v>606658.48</v>
      </c>
      <c r="M26" s="152">
        <f t="shared" si="2"/>
        <v>-35.93</v>
      </c>
      <c r="N26" s="152">
        <f t="shared" ref="N26" si="3">SUM(N16:N25)</f>
        <v>546795.80999999994</v>
      </c>
      <c r="O26" s="331"/>
      <c r="P26" s="331"/>
      <c r="Q26" s="331"/>
      <c r="R26" s="331"/>
      <c r="S26" s="331"/>
      <c r="T26" s="331"/>
      <c r="U26" s="331"/>
      <c r="V26" s="331"/>
    </row>
    <row r="27" spans="1:22">
      <c r="A27" s="9" t="s">
        <v>186</v>
      </c>
      <c r="B27" s="17"/>
      <c r="E27" s="17"/>
      <c r="F27" s="17"/>
      <c r="G27" s="333"/>
      <c r="H27" s="333"/>
      <c r="I27" s="333"/>
      <c r="J27" s="333"/>
      <c r="K27" s="333"/>
      <c r="L27" s="333"/>
      <c r="M27" s="333"/>
      <c r="N27" s="333"/>
      <c r="O27" s="329"/>
      <c r="P27" s="329"/>
      <c r="Q27" s="329"/>
      <c r="R27" s="329"/>
      <c r="S27" s="329"/>
      <c r="T27" s="329"/>
      <c r="U27" s="329"/>
      <c r="V27" s="329"/>
    </row>
    <row r="28" spans="1:22">
      <c r="A28" s="9">
        <v>311</v>
      </c>
      <c r="B28" s="317">
        <v>114</v>
      </c>
      <c r="C28" s="317">
        <v>359</v>
      </c>
      <c r="D28" s="317">
        <v>-1546533</v>
      </c>
      <c r="E28" s="326">
        <v>-409185.58</v>
      </c>
      <c r="F28" s="326">
        <v>-130104.09</v>
      </c>
      <c r="G28" s="326">
        <v>0</v>
      </c>
      <c r="H28" s="326">
        <v>-198047.8</v>
      </c>
      <c r="I28" s="326">
        <v>-55714.29</v>
      </c>
      <c r="J28" s="326">
        <v>-5807.29</v>
      </c>
      <c r="K28" s="326">
        <v>-16776.04</v>
      </c>
      <c r="L28" s="326">
        <v>-1416.71</v>
      </c>
      <c r="M28" s="326">
        <v>0</v>
      </c>
      <c r="N28" s="326">
        <v>-1319.36</v>
      </c>
      <c r="O28" s="331"/>
      <c r="P28" s="331"/>
      <c r="Q28" s="331"/>
      <c r="R28" s="331"/>
      <c r="S28" s="331"/>
      <c r="T28" s="331"/>
      <c r="U28" s="331"/>
      <c r="V28" s="331"/>
    </row>
    <row r="29" spans="1:22">
      <c r="A29" s="9">
        <v>312</v>
      </c>
      <c r="B29" s="317">
        <v>233</v>
      </c>
      <c r="C29" s="317">
        <v>1494</v>
      </c>
      <c r="D29" s="317">
        <v>25827136</v>
      </c>
      <c r="E29" s="319">
        <v>6675784.5700000003</v>
      </c>
      <c r="F29" s="319">
        <v>1824569.16</v>
      </c>
      <c r="G29" s="319">
        <v>0</v>
      </c>
      <c r="H29" s="319">
        <v>3498393.61</v>
      </c>
      <c r="I29" s="319">
        <v>885553.48</v>
      </c>
      <c r="J29" s="319">
        <v>127227.32</v>
      </c>
      <c r="K29" s="319">
        <v>306549.46999999997</v>
      </c>
      <c r="L29" s="319">
        <v>22168.7</v>
      </c>
      <c r="M29" s="319">
        <v>0</v>
      </c>
      <c r="N29" s="319">
        <v>11322.83</v>
      </c>
      <c r="O29" s="331"/>
      <c r="P29" s="331"/>
      <c r="Q29" s="331"/>
      <c r="R29" s="331"/>
      <c r="S29" s="331"/>
      <c r="T29" s="331"/>
      <c r="U29" s="331"/>
      <c r="V29" s="331"/>
    </row>
    <row r="30" spans="1:22">
      <c r="A30" s="9">
        <v>313</v>
      </c>
      <c r="B30" s="317">
        <v>217</v>
      </c>
      <c r="C30" s="317">
        <v>792</v>
      </c>
      <c r="D30" s="317">
        <v>86597747</v>
      </c>
      <c r="E30" s="319">
        <v>20720277.75</v>
      </c>
      <c r="F30" s="319">
        <v>5152649.57</v>
      </c>
      <c r="G30" s="319">
        <v>0</v>
      </c>
      <c r="H30" s="319">
        <v>11047338.720000001</v>
      </c>
      <c r="I30" s="319">
        <v>3107827.08</v>
      </c>
      <c r="J30" s="319">
        <v>324003.69</v>
      </c>
      <c r="K30" s="319">
        <v>935855.82</v>
      </c>
      <c r="L30" s="319">
        <v>79028.98</v>
      </c>
      <c r="M30" s="319">
        <v>0</v>
      </c>
      <c r="N30" s="319">
        <v>73573.89</v>
      </c>
      <c r="O30" s="331"/>
      <c r="P30" s="331"/>
      <c r="Q30" s="331"/>
      <c r="R30" s="331"/>
      <c r="S30" s="331"/>
      <c r="T30" s="331"/>
      <c r="U30" s="331"/>
      <c r="V30" s="331"/>
    </row>
    <row r="31" spans="1:22">
      <c r="A31" s="12" t="s">
        <v>187</v>
      </c>
      <c r="B31" s="317">
        <v>1</v>
      </c>
      <c r="C31" s="317">
        <v>4</v>
      </c>
      <c r="D31" s="317">
        <v>5600575</v>
      </c>
      <c r="E31" s="319">
        <v>1327028.58</v>
      </c>
      <c r="F31" s="319">
        <v>316432.82</v>
      </c>
      <c r="G31" s="319">
        <v>0</v>
      </c>
      <c r="H31" s="319">
        <v>717159.23</v>
      </c>
      <c r="I31" s="319">
        <v>201749.51</v>
      </c>
      <c r="J31" s="319">
        <v>21030.16</v>
      </c>
      <c r="K31" s="319">
        <v>60749.440000000002</v>
      </c>
      <c r="L31" s="319">
        <v>5130.13</v>
      </c>
      <c r="M31" s="319">
        <v>0</v>
      </c>
      <c r="N31" s="319">
        <v>4777.29</v>
      </c>
      <c r="O31" s="331"/>
      <c r="P31" s="331"/>
      <c r="Q31" s="331"/>
      <c r="R31" s="331"/>
      <c r="S31" s="331"/>
      <c r="T31" s="331"/>
      <c r="U31" s="331"/>
      <c r="V31" s="331"/>
    </row>
    <row r="32" spans="1:22">
      <c r="A32" s="9">
        <v>343</v>
      </c>
      <c r="B32" s="317">
        <v>2</v>
      </c>
      <c r="C32" s="317">
        <v>5</v>
      </c>
      <c r="D32" s="317">
        <v>1095597</v>
      </c>
      <c r="E32" s="319">
        <v>318441.55</v>
      </c>
      <c r="F32" s="319">
        <v>120746.55</v>
      </c>
      <c r="G32" s="319">
        <v>0</v>
      </c>
      <c r="H32" s="319">
        <v>140292.29</v>
      </c>
      <c r="I32" s="319">
        <v>39466.69</v>
      </c>
      <c r="J32" s="319">
        <v>4113.97</v>
      </c>
      <c r="K32" s="319">
        <v>11883.94</v>
      </c>
      <c r="L32" s="319">
        <v>1003.57</v>
      </c>
      <c r="M32" s="319">
        <v>0</v>
      </c>
      <c r="N32" s="319">
        <v>934.54</v>
      </c>
      <c r="O32" s="331"/>
      <c r="P32" s="331"/>
      <c r="Q32" s="331"/>
      <c r="R32" s="331"/>
      <c r="S32" s="331"/>
      <c r="T32" s="331"/>
      <c r="U32" s="331"/>
      <c r="V32" s="331"/>
    </row>
    <row r="33" spans="1:22">
      <c r="A33" s="9">
        <v>363</v>
      </c>
      <c r="B33" s="317">
        <v>14</v>
      </c>
      <c r="C33" s="317">
        <v>68</v>
      </c>
      <c r="D33" s="317">
        <v>25921426</v>
      </c>
      <c r="E33" s="319">
        <v>6132996.1799999997</v>
      </c>
      <c r="F33" s="319">
        <v>1455604.46</v>
      </c>
      <c r="G33" s="319">
        <v>0</v>
      </c>
      <c r="H33" s="319">
        <v>3319264.54</v>
      </c>
      <c r="I33" s="319">
        <v>933767.52</v>
      </c>
      <c r="J33" s="319">
        <v>97334.96</v>
      </c>
      <c r="K33" s="319">
        <v>281169.71999999997</v>
      </c>
      <c r="L33" s="319">
        <v>23744.02</v>
      </c>
      <c r="M33" s="319">
        <v>0</v>
      </c>
      <c r="N33" s="319">
        <v>22110.959999999999</v>
      </c>
      <c r="O33" s="331"/>
      <c r="P33" s="331"/>
      <c r="Q33" s="331"/>
      <c r="R33" s="331"/>
      <c r="S33" s="331"/>
      <c r="T33" s="331"/>
      <c r="U33" s="331"/>
      <c r="V33" s="331"/>
    </row>
    <row r="34" spans="1:22">
      <c r="A34" s="9">
        <v>963</v>
      </c>
      <c r="B34" s="317">
        <v>2</v>
      </c>
      <c r="C34" s="317">
        <v>6</v>
      </c>
      <c r="D34" s="317">
        <v>1051940</v>
      </c>
      <c r="E34" s="319">
        <v>245657.59</v>
      </c>
      <c r="F34" s="319">
        <v>55840.28</v>
      </c>
      <c r="G34" s="319">
        <v>0</v>
      </c>
      <c r="H34" s="319">
        <v>134701.97</v>
      </c>
      <c r="I34" s="319">
        <v>37894.03</v>
      </c>
      <c r="J34" s="319">
        <v>3950.04</v>
      </c>
      <c r="K34" s="319">
        <v>11410.39</v>
      </c>
      <c r="L34" s="319">
        <v>963.58</v>
      </c>
      <c r="M34" s="319">
        <v>0</v>
      </c>
      <c r="N34" s="319">
        <v>897.3</v>
      </c>
      <c r="O34" s="331"/>
      <c r="P34" s="331"/>
      <c r="Q34" s="331"/>
      <c r="R34" s="331"/>
      <c r="S34" s="331"/>
      <c r="T34" s="331"/>
      <c r="U34" s="331"/>
      <c r="V34" s="331"/>
    </row>
    <row r="35" spans="1:22">
      <c r="A35" s="150" t="s">
        <v>2</v>
      </c>
      <c r="B35" s="151">
        <f t="shared" ref="B35:M35" si="4">SUM(B28:B34)</f>
        <v>583</v>
      </c>
      <c r="C35" s="151">
        <f t="shared" si="4"/>
        <v>2728</v>
      </c>
      <c r="D35" s="151">
        <f t="shared" si="4"/>
        <v>144547888</v>
      </c>
      <c r="E35" s="152">
        <f t="shared" si="4"/>
        <v>35011000.640000001</v>
      </c>
      <c r="F35" s="152">
        <f t="shared" si="4"/>
        <v>8795738.75</v>
      </c>
      <c r="G35" s="152">
        <f t="shared" si="4"/>
        <v>0</v>
      </c>
      <c r="H35" s="152">
        <f t="shared" si="4"/>
        <v>18659102.559999999</v>
      </c>
      <c r="I35" s="152">
        <f t="shared" si="4"/>
        <v>5150544.0200000005</v>
      </c>
      <c r="J35" s="152">
        <f t="shared" si="4"/>
        <v>571852.85</v>
      </c>
      <c r="K35" s="152">
        <f t="shared" si="4"/>
        <v>1590842.7399999998</v>
      </c>
      <c r="L35" s="152">
        <f t="shared" si="4"/>
        <v>130622.27000000002</v>
      </c>
      <c r="M35" s="152">
        <f t="shared" si="4"/>
        <v>0</v>
      </c>
      <c r="N35" s="152">
        <f t="shared" ref="N35" si="5">SUM(N28:N34)</f>
        <v>112297.45</v>
      </c>
      <c r="O35" s="331"/>
      <c r="P35" s="331"/>
      <c r="Q35" s="331"/>
      <c r="R35" s="331"/>
      <c r="S35" s="331"/>
      <c r="T35" s="331"/>
      <c r="U35" s="331"/>
      <c r="V35" s="331"/>
    </row>
    <row r="36" spans="1:22">
      <c r="A36" s="9" t="s">
        <v>188</v>
      </c>
      <c r="B36" s="17"/>
      <c r="D36" s="21"/>
      <c r="E36" s="17"/>
      <c r="F36" s="17"/>
      <c r="G36" s="333"/>
      <c r="H36" s="333"/>
      <c r="I36" s="333"/>
      <c r="J36" s="333"/>
      <c r="K36" s="333"/>
      <c r="L36" s="333"/>
      <c r="M36" s="333"/>
      <c r="N36" s="333"/>
      <c r="O36" s="329"/>
      <c r="P36" s="329"/>
      <c r="Q36" s="329"/>
      <c r="R36" s="329"/>
      <c r="S36" s="329"/>
      <c r="T36" s="329"/>
      <c r="U36" s="329"/>
      <c r="V36" s="329"/>
    </row>
    <row r="37" spans="1:22" ht="16.5">
      <c r="A37" s="13" t="s">
        <v>189</v>
      </c>
      <c r="B37" s="317">
        <v>153</v>
      </c>
      <c r="C37" s="317">
        <v>730</v>
      </c>
      <c r="D37" s="317">
        <v>21436225</v>
      </c>
      <c r="E37" s="321">
        <v>8403821.0099999998</v>
      </c>
      <c r="F37" s="321">
        <v>4535741.1500000004</v>
      </c>
      <c r="G37" s="318">
        <v>0</v>
      </c>
      <c r="H37" s="321">
        <v>2744944.9</v>
      </c>
      <c r="I37" s="321">
        <v>772201.09</v>
      </c>
      <c r="J37" s="321">
        <v>80493.8</v>
      </c>
      <c r="K37" s="321">
        <v>232519.78</v>
      </c>
      <c r="L37" s="321">
        <v>19635.849999999999</v>
      </c>
      <c r="M37" s="318">
        <v>0</v>
      </c>
      <c r="N37" s="321">
        <v>18284.439999999999</v>
      </c>
      <c r="O37" s="331"/>
      <c r="P37" s="331"/>
      <c r="Q37" s="331"/>
      <c r="R37" s="331"/>
      <c r="S37" s="331"/>
      <c r="T37" s="331"/>
      <c r="U37" s="331"/>
      <c r="V37" s="331"/>
    </row>
    <row r="38" spans="1:22" ht="16.5">
      <c r="A38" s="13" t="s">
        <v>190</v>
      </c>
      <c r="B38" s="317">
        <v>1</v>
      </c>
      <c r="C38" s="317">
        <v>6</v>
      </c>
      <c r="D38" s="317">
        <v>3042</v>
      </c>
      <c r="E38" s="319">
        <v>744.18</v>
      </c>
      <c r="F38" s="319">
        <v>195.26</v>
      </c>
      <c r="G38" s="319">
        <v>0</v>
      </c>
      <c r="H38" s="319">
        <v>389.53</v>
      </c>
      <c r="I38" s="319">
        <v>109.58</v>
      </c>
      <c r="J38" s="319">
        <v>11.42</v>
      </c>
      <c r="K38" s="319">
        <v>33</v>
      </c>
      <c r="L38" s="319">
        <v>2.79</v>
      </c>
      <c r="M38" s="319">
        <v>0</v>
      </c>
      <c r="N38" s="319">
        <v>2.6</v>
      </c>
      <c r="O38" s="331"/>
      <c r="P38" s="331"/>
      <c r="Q38" s="331"/>
      <c r="R38" s="331"/>
      <c r="S38" s="331"/>
      <c r="T38" s="331"/>
      <c r="U38" s="331"/>
      <c r="V38" s="331"/>
    </row>
    <row r="39" spans="1:22" ht="16.5">
      <c r="A39" s="13" t="s">
        <v>191</v>
      </c>
      <c r="B39" s="317">
        <v>2</v>
      </c>
      <c r="C39" s="317">
        <v>12</v>
      </c>
      <c r="D39" s="317">
        <v>2695</v>
      </c>
      <c r="E39" s="319">
        <v>556.32000000000005</v>
      </c>
      <c r="F39" s="319">
        <v>70</v>
      </c>
      <c r="G39" s="319">
        <v>0</v>
      </c>
      <c r="H39" s="319">
        <v>345.1</v>
      </c>
      <c r="I39" s="319">
        <v>97.07</v>
      </c>
      <c r="J39" s="319">
        <v>10.119999999999999</v>
      </c>
      <c r="K39" s="319">
        <v>29.25</v>
      </c>
      <c r="L39" s="319">
        <v>2.4700000000000002</v>
      </c>
      <c r="M39" s="319">
        <v>0</v>
      </c>
      <c r="N39" s="319">
        <v>2.31</v>
      </c>
      <c r="O39" s="331"/>
      <c r="P39" s="331"/>
      <c r="Q39" s="331"/>
      <c r="R39" s="331"/>
      <c r="S39" s="331"/>
      <c r="T39" s="331"/>
      <c r="U39" s="331"/>
      <c r="V39" s="331"/>
    </row>
    <row r="40" spans="1:22">
      <c r="A40" s="9">
        <v>414</v>
      </c>
      <c r="B40" s="317">
        <v>23</v>
      </c>
      <c r="C40" s="317">
        <v>180</v>
      </c>
      <c r="D40" s="317">
        <v>327630</v>
      </c>
      <c r="E40" s="319">
        <v>102555.76</v>
      </c>
      <c r="F40" s="319">
        <v>43337.2</v>
      </c>
      <c r="G40" s="319">
        <v>0</v>
      </c>
      <c r="H40" s="319">
        <v>42089.88</v>
      </c>
      <c r="I40" s="319">
        <v>11833.2</v>
      </c>
      <c r="J40" s="319">
        <v>1188.97</v>
      </c>
      <c r="K40" s="319">
        <v>3517.78</v>
      </c>
      <c r="L40" s="319">
        <v>298.54000000000002</v>
      </c>
      <c r="M40" s="319">
        <v>0</v>
      </c>
      <c r="N40" s="319">
        <v>290.19</v>
      </c>
      <c r="O40" s="331"/>
      <c r="P40" s="331"/>
      <c r="Q40" s="331"/>
      <c r="R40" s="331"/>
      <c r="S40" s="331"/>
      <c r="T40" s="331"/>
      <c r="U40" s="331"/>
      <c r="V40" s="331"/>
    </row>
    <row r="41" spans="1:22">
      <c r="A41" s="9">
        <v>421</v>
      </c>
      <c r="B41" s="317">
        <v>232</v>
      </c>
      <c r="C41" s="317">
        <v>714</v>
      </c>
      <c r="D41" s="317">
        <v>230751</v>
      </c>
      <c r="E41" s="319">
        <v>60723.34</v>
      </c>
      <c r="F41" s="319">
        <v>19085.36</v>
      </c>
      <c r="G41" s="319">
        <v>0</v>
      </c>
      <c r="H41" s="319">
        <v>29547.91</v>
      </c>
      <c r="I41" s="319">
        <v>8312.34</v>
      </c>
      <c r="J41" s="319">
        <v>866.46</v>
      </c>
      <c r="K41" s="319">
        <v>2503.0300000000002</v>
      </c>
      <c r="L41" s="319">
        <v>211.38</v>
      </c>
      <c r="M41" s="319">
        <v>0</v>
      </c>
      <c r="N41" s="319">
        <v>196.86</v>
      </c>
      <c r="O41" s="331"/>
      <c r="P41" s="331"/>
      <c r="Q41" s="331"/>
      <c r="R41" s="331"/>
      <c r="S41" s="331"/>
      <c r="T41" s="331"/>
      <c r="U41" s="331"/>
      <c r="V41" s="331"/>
    </row>
    <row r="42" spans="1:22">
      <c r="A42" s="9">
        <v>422</v>
      </c>
      <c r="B42" s="317">
        <v>79</v>
      </c>
      <c r="C42" s="317">
        <v>261</v>
      </c>
      <c r="D42" s="317">
        <v>53063</v>
      </c>
      <c r="E42" s="319">
        <v>12373.15</v>
      </c>
      <c r="F42" s="319">
        <v>2798.21</v>
      </c>
      <c r="G42" s="319">
        <v>0</v>
      </c>
      <c r="H42" s="319">
        <v>6794.77</v>
      </c>
      <c r="I42" s="319">
        <v>1911.48</v>
      </c>
      <c r="J42" s="319">
        <v>199.25</v>
      </c>
      <c r="K42" s="319">
        <v>575.58000000000004</v>
      </c>
      <c r="L42" s="319">
        <v>48.63</v>
      </c>
      <c r="M42" s="319">
        <v>0</v>
      </c>
      <c r="N42" s="319">
        <v>45.23</v>
      </c>
      <c r="O42" s="331"/>
      <c r="P42" s="331"/>
      <c r="Q42" s="331"/>
      <c r="R42" s="331"/>
      <c r="S42" s="331"/>
      <c r="T42" s="331"/>
      <c r="U42" s="331"/>
      <c r="V42" s="331"/>
    </row>
    <row r="43" spans="1:22">
      <c r="A43" s="9">
        <v>423</v>
      </c>
      <c r="B43" s="317">
        <v>680</v>
      </c>
      <c r="C43" s="317">
        <v>2259</v>
      </c>
      <c r="D43" s="317">
        <v>82157</v>
      </c>
      <c r="E43" s="319">
        <v>19605.150000000001</v>
      </c>
      <c r="F43" s="319">
        <v>4894.83</v>
      </c>
      <c r="G43" s="319">
        <v>0</v>
      </c>
      <c r="H43" s="319">
        <v>10430.530000000001</v>
      </c>
      <c r="I43" s="319">
        <v>2984.64</v>
      </c>
      <c r="J43" s="319">
        <v>278.32</v>
      </c>
      <c r="K43" s="319">
        <v>861.92</v>
      </c>
      <c r="L43" s="319">
        <v>75.64</v>
      </c>
      <c r="M43" s="319">
        <v>0</v>
      </c>
      <c r="N43" s="319">
        <v>79.27</v>
      </c>
      <c r="O43" s="331"/>
      <c r="P43" s="331"/>
      <c r="Q43" s="331"/>
      <c r="R43" s="331"/>
      <c r="S43" s="331"/>
      <c r="T43" s="331"/>
      <c r="U43" s="331"/>
      <c r="V43" s="331"/>
    </row>
    <row r="44" spans="1:22">
      <c r="A44" s="9">
        <v>424</v>
      </c>
      <c r="B44" s="317">
        <v>1025</v>
      </c>
      <c r="C44" s="317">
        <v>3371</v>
      </c>
      <c r="D44" s="317">
        <v>1353544</v>
      </c>
      <c r="E44" s="319">
        <v>311265.15000000002</v>
      </c>
      <c r="F44" s="319">
        <v>66428.009999999995</v>
      </c>
      <c r="G44" s="319">
        <v>0</v>
      </c>
      <c r="H44" s="319">
        <v>174136.44</v>
      </c>
      <c r="I44" s="319">
        <v>48923.09</v>
      </c>
      <c r="J44" s="319">
        <v>4874.71</v>
      </c>
      <c r="K44" s="319">
        <v>14473.72</v>
      </c>
      <c r="L44" s="319">
        <v>1228.4100000000001</v>
      </c>
      <c r="M44" s="319">
        <v>0</v>
      </c>
      <c r="N44" s="319">
        <v>1200.77</v>
      </c>
      <c r="O44" s="331"/>
      <c r="P44" s="331"/>
      <c r="Q44" s="331"/>
      <c r="R44" s="331"/>
      <c r="S44" s="331"/>
      <c r="T44" s="331"/>
      <c r="U44" s="331"/>
      <c r="V44" s="331"/>
    </row>
    <row r="45" spans="1:22" ht="16.5">
      <c r="A45" s="11" t="s">
        <v>192</v>
      </c>
      <c r="B45" s="322">
        <v>0</v>
      </c>
      <c r="C45" s="322">
        <v>5019</v>
      </c>
      <c r="D45" s="317">
        <v>120882</v>
      </c>
      <c r="E45" s="319">
        <v>39430.5</v>
      </c>
      <c r="F45" s="319">
        <v>17594.28</v>
      </c>
      <c r="G45" s="319">
        <v>0</v>
      </c>
      <c r="H45" s="319">
        <v>15486.92</v>
      </c>
      <c r="I45" s="319">
        <v>4367.84</v>
      </c>
      <c r="J45" s="319">
        <v>454.48</v>
      </c>
      <c r="K45" s="319">
        <v>1309.3599999999999</v>
      </c>
      <c r="L45" s="319">
        <v>111.96</v>
      </c>
      <c r="M45" s="319">
        <v>0</v>
      </c>
      <c r="N45" s="319">
        <v>105.66</v>
      </c>
      <c r="O45" s="331"/>
      <c r="P45" s="331"/>
      <c r="Q45" s="331"/>
      <c r="R45" s="331"/>
      <c r="S45" s="331"/>
      <c r="T45" s="331"/>
      <c r="U45" s="331"/>
      <c r="V45" s="331"/>
    </row>
    <row r="46" spans="1:22">
      <c r="A46" s="150" t="s">
        <v>2</v>
      </c>
      <c r="B46" s="151">
        <f>SUM(B37:B45)</f>
        <v>2195</v>
      </c>
      <c r="C46" s="151">
        <f>SUM(C37:C45)</f>
        <v>12552</v>
      </c>
      <c r="D46" s="153">
        <f>SUM(D37:D45)</f>
        <v>23609989</v>
      </c>
      <c r="E46" s="152">
        <f>SUM(E37:E45)</f>
        <v>8951074.5600000005</v>
      </c>
      <c r="F46" s="152">
        <f t="shared" ref="F46:M46" si="6">SUM(F37:F45)</f>
        <v>4690144.3000000007</v>
      </c>
      <c r="G46" s="152">
        <f t="shared" si="6"/>
        <v>0</v>
      </c>
      <c r="H46" s="152">
        <f t="shared" si="6"/>
        <v>3024165.9799999995</v>
      </c>
      <c r="I46" s="152">
        <f t="shared" si="6"/>
        <v>850740.32999999973</v>
      </c>
      <c r="J46" s="152">
        <f t="shared" si="6"/>
        <v>88377.530000000013</v>
      </c>
      <c r="K46" s="152">
        <f t="shared" si="6"/>
        <v>255823.41999999998</v>
      </c>
      <c r="L46" s="152">
        <f t="shared" si="6"/>
        <v>21615.670000000002</v>
      </c>
      <c r="M46" s="152">
        <f t="shared" si="6"/>
        <v>0</v>
      </c>
      <c r="N46" s="152">
        <f t="shared" ref="N46" si="7">SUM(N37:N45)</f>
        <v>20207.329999999998</v>
      </c>
      <c r="O46" s="331"/>
      <c r="P46" s="331"/>
      <c r="Q46" s="331"/>
      <c r="R46" s="331"/>
      <c r="S46" s="331"/>
      <c r="T46" s="331"/>
      <c r="U46" s="331"/>
      <c r="V46" s="331"/>
    </row>
    <row r="47" spans="1:22">
      <c r="A47" s="154" t="s">
        <v>193</v>
      </c>
      <c r="B47" s="155"/>
      <c r="C47" s="155"/>
      <c r="D47" s="156"/>
      <c r="E47" s="155"/>
      <c r="F47" s="155"/>
      <c r="G47" s="336"/>
      <c r="H47" s="336"/>
      <c r="I47" s="336"/>
      <c r="J47" s="336"/>
      <c r="K47" s="336"/>
      <c r="L47" s="336"/>
      <c r="M47" s="336"/>
      <c r="N47" s="336"/>
      <c r="O47" s="329"/>
      <c r="P47" s="329"/>
      <c r="Q47" s="329"/>
      <c r="R47" s="329"/>
      <c r="S47" s="329"/>
      <c r="T47" s="329"/>
      <c r="U47" s="329"/>
      <c r="V47" s="329"/>
    </row>
    <row r="48" spans="1:22">
      <c r="A48" s="9">
        <v>513</v>
      </c>
      <c r="B48" s="323">
        <v>2</v>
      </c>
      <c r="C48" s="323">
        <v>6</v>
      </c>
      <c r="D48" s="317">
        <v>3318480</v>
      </c>
      <c r="E48" s="321">
        <v>761193.45</v>
      </c>
      <c r="F48" s="321">
        <v>162390.34</v>
      </c>
      <c r="G48" s="330">
        <v>0</v>
      </c>
      <c r="H48" s="334">
        <v>424934.68</v>
      </c>
      <c r="I48" s="334">
        <v>119541.6</v>
      </c>
      <c r="J48" s="334">
        <v>12460.89</v>
      </c>
      <c r="K48" s="334">
        <v>35995.550000000003</v>
      </c>
      <c r="L48" s="334">
        <v>3039.72</v>
      </c>
      <c r="M48" s="330">
        <v>0</v>
      </c>
      <c r="N48" s="334">
        <v>2830.67</v>
      </c>
      <c r="O48" s="331"/>
      <c r="P48" s="331"/>
      <c r="Q48" s="331"/>
      <c r="R48" s="331"/>
      <c r="S48" s="331"/>
      <c r="T48" s="331"/>
      <c r="U48" s="331"/>
      <c r="V48" s="331"/>
    </row>
    <row r="49" spans="1:23">
      <c r="A49" s="154" t="s">
        <v>194</v>
      </c>
      <c r="B49" s="155"/>
      <c r="C49" s="155"/>
      <c r="D49" s="156"/>
      <c r="E49" s="155"/>
      <c r="F49" s="155"/>
      <c r="G49" s="336"/>
      <c r="H49" s="336"/>
      <c r="I49" s="336"/>
      <c r="J49" s="336"/>
      <c r="K49" s="336"/>
      <c r="L49" s="336"/>
      <c r="M49" s="336"/>
      <c r="N49" s="336"/>
      <c r="O49" s="329"/>
      <c r="P49" s="329"/>
      <c r="Q49" s="329"/>
      <c r="R49" s="329"/>
      <c r="S49" s="329"/>
      <c r="T49" s="329"/>
      <c r="U49" s="329"/>
      <c r="V49" s="329"/>
      <c r="W49" s="329"/>
    </row>
    <row r="50" spans="1:23">
      <c r="A50" s="157">
        <v>711</v>
      </c>
      <c r="B50" s="323">
        <v>1085</v>
      </c>
      <c r="C50" s="323">
        <v>4205</v>
      </c>
      <c r="D50" s="317">
        <v>1714680</v>
      </c>
      <c r="E50" s="321">
        <v>439555.44</v>
      </c>
      <c r="F50" s="321">
        <v>145008.29</v>
      </c>
      <c r="G50" s="330">
        <v>0</v>
      </c>
      <c r="H50" s="334">
        <v>209267.87</v>
      </c>
      <c r="I50" s="334">
        <v>58739.32</v>
      </c>
      <c r="J50" s="334">
        <v>6028.09</v>
      </c>
      <c r="K50" s="334">
        <v>17606.05</v>
      </c>
      <c r="L50" s="334">
        <v>1490.05</v>
      </c>
      <c r="M50" s="330">
        <v>0</v>
      </c>
      <c r="N50" s="334">
        <v>1415.77</v>
      </c>
      <c r="O50" s="331"/>
      <c r="P50" s="331"/>
      <c r="Q50" s="331"/>
      <c r="R50" s="331"/>
      <c r="S50" s="331"/>
      <c r="T50" s="331"/>
      <c r="U50" s="331"/>
      <c r="V50" s="331"/>
      <c r="W50" s="329"/>
    </row>
    <row r="51" spans="1:23" s="22" customFormat="1" ht="15" thickBot="1">
      <c r="A51" s="154"/>
      <c r="B51" s="159"/>
      <c r="C51" s="159"/>
      <c r="D51" s="159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337"/>
      <c r="P51" s="337"/>
      <c r="Q51" s="337"/>
      <c r="R51" s="337"/>
      <c r="S51" s="337"/>
      <c r="T51" s="338"/>
      <c r="U51" s="338"/>
      <c r="V51" s="338"/>
      <c r="W51" s="338"/>
    </row>
    <row r="52" spans="1:23" ht="15" thickBot="1">
      <c r="A52" s="158" t="s">
        <v>195</v>
      </c>
      <c r="B52" s="159">
        <f t="shared" ref="B52:M52" si="8">B14+B26+B35+B46+B48+B50</f>
        <v>1512936</v>
      </c>
      <c r="C52" s="159">
        <f t="shared" si="8"/>
        <v>5668092</v>
      </c>
      <c r="D52" s="159">
        <f t="shared" si="8"/>
        <v>1532180429</v>
      </c>
      <c r="E52" s="160">
        <f t="shared" si="8"/>
        <v>365841781.11999995</v>
      </c>
      <c r="F52" s="160">
        <f t="shared" si="8"/>
        <v>103080618.88000001</v>
      </c>
      <c r="G52" s="160">
        <f t="shared" si="8"/>
        <v>-97.25</v>
      </c>
      <c r="H52" s="160">
        <f t="shared" si="8"/>
        <v>186562932.25999999</v>
      </c>
      <c r="I52" s="160">
        <f t="shared" si="8"/>
        <v>52383989.550000004</v>
      </c>
      <c r="J52" s="160">
        <f t="shared" si="8"/>
        <v>5480065.3699999992</v>
      </c>
      <c r="K52" s="160">
        <f t="shared" si="8"/>
        <v>15793194.540000003</v>
      </c>
      <c r="L52" s="160">
        <f t="shared" si="8"/>
        <v>1329349.44</v>
      </c>
      <c r="M52" s="160">
        <f t="shared" si="8"/>
        <v>422.85</v>
      </c>
      <c r="N52" s="160">
        <f t="shared" ref="N52" si="9">N14+N26+N35+N46+N48+N50</f>
        <v>1211305.4799999997</v>
      </c>
      <c r="O52" s="331"/>
      <c r="P52" s="331"/>
      <c r="Q52" s="331"/>
      <c r="R52" s="331"/>
      <c r="S52" s="331"/>
      <c r="T52" s="331"/>
      <c r="U52" s="331"/>
      <c r="V52" s="331"/>
      <c r="W52" s="329"/>
    </row>
    <row r="53" spans="1:23" ht="16.5">
      <c r="A53" s="14" t="s">
        <v>196</v>
      </c>
      <c r="B53" s="14"/>
      <c r="E53" s="328"/>
      <c r="F53" s="329"/>
      <c r="G53" s="329"/>
      <c r="H53" s="329"/>
      <c r="I53" s="329"/>
      <c r="J53" s="329"/>
      <c r="K53" s="329"/>
      <c r="L53" s="329"/>
      <c r="M53" s="329"/>
      <c r="N53" s="329"/>
      <c r="O53" s="329"/>
      <c r="P53" s="329"/>
      <c r="Q53" s="329"/>
      <c r="R53" s="329"/>
      <c r="S53" s="329"/>
      <c r="T53" s="329"/>
      <c r="U53" s="329"/>
      <c r="V53" s="329"/>
      <c r="W53" s="329"/>
    </row>
    <row r="54" spans="1:23" ht="16.5">
      <c r="A54" s="14"/>
      <c r="E54" s="23"/>
      <c r="F54" s="17"/>
      <c r="G54" s="333"/>
      <c r="H54" s="333"/>
      <c r="I54" s="333"/>
      <c r="J54" s="333"/>
      <c r="K54" s="333"/>
      <c r="L54" s="333"/>
      <c r="M54" s="333"/>
      <c r="N54" s="329"/>
      <c r="O54" s="329"/>
      <c r="P54" s="329"/>
      <c r="Q54" s="329"/>
      <c r="R54" s="329"/>
      <c r="S54" s="329"/>
      <c r="T54" s="329"/>
      <c r="U54" s="329"/>
      <c r="V54" s="329"/>
      <c r="W54" s="329"/>
    </row>
    <row r="58" spans="1:23" s="17" customFormat="1">
      <c r="A58" s="15"/>
      <c r="B58" s="24"/>
      <c r="E58" s="328"/>
      <c r="F58" s="328"/>
      <c r="G58" s="328"/>
      <c r="H58" s="328"/>
      <c r="I58" s="328"/>
      <c r="J58" s="328"/>
      <c r="K58" s="328"/>
      <c r="L58" s="328"/>
      <c r="M58" s="328"/>
      <c r="N58" s="329"/>
      <c r="O58" s="329"/>
      <c r="P58" s="329"/>
      <c r="Q58" s="329"/>
      <c r="R58" s="329"/>
      <c r="S58" s="329"/>
      <c r="T58" s="329"/>
      <c r="U58" s="329"/>
      <c r="V58" s="329"/>
      <c r="W58" s="329"/>
    </row>
  </sheetData>
  <printOptions horizontalCentered="1"/>
  <pageMargins left="0.2" right="0.2" top="0.75" bottom="0.75" header="0.3" footer="0.3"/>
  <pageSetup scale="50" orientation="landscape" r:id="rId1"/>
  <headerFooter>
    <oddFooter>&amp;R&amp;D</oddFooter>
  </headerFooter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B00-000000000000}">
  <sheetPr codeName="Sheet210">
    <pageSetUpPr fitToPage="1"/>
  </sheetPr>
  <dimension ref="A1:J118"/>
  <sheetViews>
    <sheetView zoomScaleNormal="100" workbookViewId="0">
      <selection activeCell="F24" sqref="F24"/>
    </sheetView>
  </sheetViews>
  <sheetFormatPr defaultColWidth="9.140625" defaultRowHeight="15.95"/>
  <cols>
    <col min="1" max="1" width="43" style="112" customWidth="1"/>
    <col min="2" max="2" width="27.85546875" style="112" customWidth="1"/>
    <col min="3" max="3" width="9.140625" style="112" customWidth="1"/>
    <col min="4" max="4" width="9.85546875" style="112" customWidth="1"/>
    <col min="5" max="16384" width="9.140625" style="111"/>
  </cols>
  <sheetData>
    <row r="1" spans="1:10" ht="18">
      <c r="A1" s="402" t="s">
        <v>205</v>
      </c>
      <c r="B1" s="402"/>
      <c r="C1" s="402"/>
      <c r="D1" s="114"/>
      <c r="E1" s="115"/>
      <c r="F1" s="115"/>
    </row>
    <row r="2" spans="1:10" ht="18">
      <c r="A2" s="402" t="s">
        <v>286</v>
      </c>
      <c r="B2" s="402"/>
      <c r="C2" s="402"/>
      <c r="D2" s="114"/>
      <c r="E2" s="114"/>
      <c r="F2" s="114"/>
      <c r="G2" s="116"/>
    </row>
    <row r="3" spans="1:10" ht="14.45">
      <c r="A3" s="403">
        <f ca="1">TODAY()</f>
        <v>45832</v>
      </c>
      <c r="B3" s="403"/>
      <c r="C3" s="403"/>
      <c r="D3" s="117"/>
      <c r="E3" s="118"/>
      <c r="F3" s="118"/>
    </row>
    <row r="4" spans="1:10">
      <c r="A4" s="116"/>
      <c r="B4" s="116"/>
      <c r="C4" s="119"/>
      <c r="D4" s="247"/>
      <c r="E4" s="112"/>
    </row>
    <row r="5" spans="1:10">
      <c r="A5" s="247"/>
      <c r="B5" s="247"/>
      <c r="C5" s="120"/>
      <c r="D5" s="247"/>
      <c r="E5" s="112"/>
    </row>
    <row r="6" spans="1:10">
      <c r="A6" s="121" t="s">
        <v>207</v>
      </c>
      <c r="B6" s="122" t="e">
        <f>#REF!</f>
        <v>#REF!</v>
      </c>
      <c r="C6" s="120"/>
      <c r="D6" s="247"/>
      <c r="E6" s="112"/>
    </row>
    <row r="7" spans="1:10" hidden="1">
      <c r="A7" s="247" t="s">
        <v>208</v>
      </c>
      <c r="B7" s="123">
        <v>40793</v>
      </c>
      <c r="C7" s="120" t="s">
        <v>209</v>
      </c>
      <c r="D7" s="247"/>
      <c r="E7" s="112"/>
    </row>
    <row r="8" spans="1:10">
      <c r="A8" s="247" t="s">
        <v>210</v>
      </c>
      <c r="B8" s="124" t="e">
        <f>#REF!</f>
        <v>#REF!</v>
      </c>
      <c r="C8" s="120" t="s">
        <v>211</v>
      </c>
      <c r="D8" s="247"/>
      <c r="E8" s="112"/>
    </row>
    <row r="9" spans="1:10">
      <c r="A9" s="247" t="s">
        <v>212</v>
      </c>
      <c r="B9" s="125">
        <v>30</v>
      </c>
      <c r="C9" s="120" t="s">
        <v>211</v>
      </c>
      <c r="D9" s="247"/>
      <c r="E9" s="112"/>
    </row>
    <row r="10" spans="1:10" hidden="1">
      <c r="A10" s="247" t="s">
        <v>213</v>
      </c>
      <c r="B10" s="248"/>
      <c r="C10" s="120" t="s">
        <v>211</v>
      </c>
      <c r="D10" s="247"/>
      <c r="E10" s="112"/>
    </row>
    <row r="11" spans="1:10">
      <c r="A11" s="247"/>
      <c r="B11" s="247"/>
      <c r="C11" s="120"/>
      <c r="D11" s="247"/>
      <c r="E11" s="112"/>
    </row>
    <row r="12" spans="1:10">
      <c r="A12" s="247"/>
      <c r="B12" s="249"/>
      <c r="C12" s="120"/>
      <c r="D12" s="247"/>
      <c r="E12" s="112"/>
    </row>
    <row r="13" spans="1:10" ht="15.6">
      <c r="A13" s="126" t="s">
        <v>214</v>
      </c>
      <c r="B13" s="249"/>
      <c r="C13" s="120"/>
      <c r="D13" s="247"/>
      <c r="E13" s="247"/>
    </row>
    <row r="14" spans="1:10" ht="15.6">
      <c r="A14" s="250" t="s">
        <v>215</v>
      </c>
      <c r="B14" s="251" t="e">
        <f>#REF!</f>
        <v>#REF!</v>
      </c>
      <c r="C14" s="120" t="s">
        <v>209</v>
      </c>
      <c r="D14" s="247"/>
      <c r="E14" s="247"/>
    </row>
    <row r="15" spans="1:10" ht="15.6">
      <c r="A15" s="250" t="s">
        <v>216</v>
      </c>
      <c r="B15" s="252" t="e">
        <f>#REF!</f>
        <v>#REF!</v>
      </c>
      <c r="C15" s="120" t="s">
        <v>209</v>
      </c>
      <c r="D15" s="247"/>
      <c r="E15" s="247"/>
      <c r="I15" s="127"/>
      <c r="J15" s="127"/>
    </row>
    <row r="16" spans="1:10" ht="15.6">
      <c r="A16" s="250" t="s">
        <v>217</v>
      </c>
      <c r="B16" s="253" t="e">
        <f>B15*B14</f>
        <v>#REF!</v>
      </c>
      <c r="C16" s="120"/>
      <c r="D16" s="247"/>
      <c r="E16" s="247"/>
      <c r="I16" s="113"/>
      <c r="J16" s="127"/>
    </row>
    <row r="17" spans="1:10" ht="15.6">
      <c r="A17" s="254"/>
      <c r="B17" s="253"/>
      <c r="C17" s="128"/>
      <c r="D17" s="247"/>
      <c r="E17" s="247"/>
      <c r="J17" s="127"/>
    </row>
    <row r="18" spans="1:10" ht="15.6">
      <c r="A18" s="247"/>
      <c r="B18" s="129"/>
      <c r="C18" s="120"/>
      <c r="D18" s="247"/>
      <c r="E18" s="247"/>
    </row>
    <row r="19" spans="1:10" ht="15.6">
      <c r="A19" s="130" t="s">
        <v>223</v>
      </c>
      <c r="B19" s="129" t="e">
        <f>+B16</f>
        <v>#REF!</v>
      </c>
      <c r="C19" s="120"/>
      <c r="D19" s="247"/>
      <c r="E19" s="247"/>
      <c r="I19" s="127"/>
    </row>
    <row r="20" spans="1:10" ht="15.6">
      <c r="A20" s="131"/>
      <c r="B20" s="253"/>
      <c r="C20" s="128"/>
      <c r="D20" s="247"/>
      <c r="E20" s="247"/>
      <c r="I20" s="127"/>
    </row>
    <row r="21" spans="1:10" ht="15.6">
      <c r="A21" s="131"/>
      <c r="B21" s="255"/>
      <c r="C21" s="120"/>
      <c r="D21" s="247"/>
      <c r="E21" s="247"/>
    </row>
    <row r="22" spans="1:10" ht="15.6">
      <c r="A22" s="131" t="s">
        <v>224</v>
      </c>
      <c r="B22" s="255" t="e">
        <f>B6+47</f>
        <v>#REF!</v>
      </c>
      <c r="C22" s="120"/>
      <c r="D22" s="247"/>
      <c r="E22" s="247"/>
    </row>
    <row r="23" spans="1:10" ht="15.6">
      <c r="A23" s="247"/>
      <c r="B23" s="253"/>
      <c r="C23" s="120"/>
      <c r="D23" s="247"/>
      <c r="E23" s="247"/>
    </row>
    <row r="24" spans="1:10" ht="15.6">
      <c r="A24" s="247"/>
      <c r="B24" s="253"/>
      <c r="C24" s="120"/>
      <c r="D24" s="247"/>
      <c r="E24" s="247"/>
    </row>
    <row r="25" spans="1:10" ht="15.6">
      <c r="A25" s="247"/>
      <c r="B25" s="253"/>
      <c r="C25" s="120"/>
      <c r="D25" s="247"/>
      <c r="E25" s="247"/>
    </row>
    <row r="26" spans="1:10" ht="15.6">
      <c r="A26" s="130"/>
      <c r="B26" s="256"/>
      <c r="C26" s="120"/>
      <c r="D26" s="257"/>
      <c r="E26" s="247"/>
    </row>
    <row r="27" spans="1:10" ht="15.6">
      <c r="A27" s="247"/>
      <c r="B27" s="132" t="s">
        <v>225</v>
      </c>
      <c r="C27" s="120"/>
      <c r="D27" s="247"/>
      <c r="E27" s="247"/>
    </row>
    <row r="28" spans="1:10" ht="15.6">
      <c r="A28" s="247"/>
      <c r="B28" s="132"/>
      <c r="C28" s="120"/>
      <c r="D28" s="247"/>
      <c r="E28" s="247"/>
    </row>
    <row r="29" spans="1:10" ht="15.6">
      <c r="A29" s="247"/>
      <c r="B29" s="132"/>
      <c r="C29" s="120"/>
      <c r="D29" s="247"/>
      <c r="E29" s="247"/>
    </row>
    <row r="30" spans="1:10" ht="15" customHeight="1">
      <c r="A30" s="258"/>
      <c r="B30" s="247" t="s">
        <v>276</v>
      </c>
      <c r="C30" s="120"/>
      <c r="D30" s="247"/>
      <c r="E30" s="247"/>
    </row>
    <row r="31" spans="1:10" ht="15" customHeight="1">
      <c r="A31" s="258"/>
      <c r="B31" s="247" t="s">
        <v>249</v>
      </c>
      <c r="C31" s="120"/>
      <c r="D31" s="247"/>
      <c r="E31" s="247"/>
    </row>
    <row r="32" spans="1:10" ht="15.6">
      <c r="A32" s="258"/>
      <c r="B32" s="247" t="s">
        <v>277</v>
      </c>
      <c r="C32" s="120"/>
      <c r="D32" s="247"/>
      <c r="E32" s="247"/>
    </row>
    <row r="33" spans="1:5" ht="15.6">
      <c r="A33" s="258"/>
      <c r="B33" s="247" t="s">
        <v>278</v>
      </c>
      <c r="C33" s="120"/>
      <c r="D33" s="247"/>
      <c r="E33" s="247"/>
    </row>
    <row r="34" spans="1:5" ht="15.6">
      <c r="A34" s="258"/>
      <c r="B34" s="247"/>
      <c r="C34" s="120"/>
      <c r="D34" s="247"/>
      <c r="E34" s="247"/>
    </row>
    <row r="35" spans="1:5" ht="15.6">
      <c r="A35" s="247"/>
      <c r="B35" s="247"/>
      <c r="C35" s="120"/>
      <c r="D35" s="247"/>
      <c r="E35" s="247"/>
    </row>
    <row r="36" spans="1:5" ht="15.6">
      <c r="A36" s="247"/>
      <c r="B36" s="133" t="s">
        <v>228</v>
      </c>
      <c r="C36" s="120"/>
      <c r="D36" s="247"/>
      <c r="E36" s="247"/>
    </row>
    <row r="37" spans="1:5">
      <c r="A37" s="247"/>
      <c r="C37" s="120"/>
      <c r="D37" s="247"/>
      <c r="E37" s="247"/>
    </row>
    <row r="38" spans="1:5" ht="15.6">
      <c r="A38" s="247"/>
      <c r="B38" s="247"/>
      <c r="C38" s="120"/>
      <c r="D38" s="247"/>
      <c r="E38" s="247"/>
    </row>
    <row r="39" spans="1:5" ht="15.6">
      <c r="A39" s="247"/>
      <c r="B39" s="247" t="s">
        <v>245</v>
      </c>
      <c r="C39" s="120"/>
      <c r="D39" s="247"/>
      <c r="E39" s="247"/>
    </row>
    <row r="40" spans="1:5" ht="15.6">
      <c r="A40" s="247"/>
      <c r="B40" s="247" t="s">
        <v>246</v>
      </c>
      <c r="C40" s="120"/>
      <c r="D40" s="247"/>
      <c r="E40" s="247"/>
    </row>
    <row r="41" spans="1:5" ht="15.6">
      <c r="A41" s="247"/>
      <c r="B41" s="247" t="s">
        <v>230</v>
      </c>
      <c r="C41" s="120"/>
      <c r="D41" s="247"/>
      <c r="E41" s="247"/>
    </row>
    <row r="42" spans="1:5">
      <c r="C42" s="134"/>
    </row>
    <row r="43" spans="1:5">
      <c r="A43" s="135"/>
      <c r="C43" s="134"/>
    </row>
    <row r="44" spans="1:5">
      <c r="C44" s="134"/>
    </row>
    <row r="45" spans="1:5">
      <c r="C45" s="134"/>
    </row>
    <row r="46" spans="1:5">
      <c r="B46" s="123"/>
      <c r="C46" s="134"/>
    </row>
    <row r="47" spans="1:5">
      <c r="B47" s="136"/>
      <c r="C47" s="134"/>
    </row>
    <row r="48" spans="1:5">
      <c r="B48" s="136"/>
      <c r="C48" s="134"/>
    </row>
    <row r="49" spans="2:3">
      <c r="B49" s="136"/>
      <c r="C49" s="134"/>
    </row>
    <row r="50" spans="2:3">
      <c r="C50" s="134"/>
    </row>
    <row r="51" spans="2:3">
      <c r="C51" s="134"/>
    </row>
    <row r="52" spans="2:3">
      <c r="C52" s="134"/>
    </row>
    <row r="53" spans="2:3">
      <c r="C53" s="134"/>
    </row>
    <row r="54" spans="2:3">
      <c r="C54" s="134"/>
    </row>
    <row r="55" spans="2:3">
      <c r="C55" s="134"/>
    </row>
    <row r="56" spans="2:3">
      <c r="C56" s="134"/>
    </row>
    <row r="57" spans="2:3">
      <c r="C57" s="134"/>
    </row>
    <row r="58" spans="2:3">
      <c r="C58" s="134"/>
    </row>
    <row r="59" spans="2:3">
      <c r="C59" s="134"/>
    </row>
    <row r="60" spans="2:3">
      <c r="C60" s="134"/>
    </row>
    <row r="61" spans="2:3">
      <c r="C61" s="134"/>
    </row>
    <row r="62" spans="2:3">
      <c r="C62" s="134"/>
    </row>
    <row r="63" spans="2:3">
      <c r="C63" s="134"/>
    </row>
    <row r="64" spans="2:3">
      <c r="C64" s="134"/>
    </row>
    <row r="65" spans="3:3">
      <c r="C65" s="134"/>
    </row>
    <row r="66" spans="3:3">
      <c r="C66" s="134"/>
    </row>
    <row r="67" spans="3:3">
      <c r="C67" s="134"/>
    </row>
    <row r="68" spans="3:3">
      <c r="C68" s="134"/>
    </row>
    <row r="69" spans="3:3">
      <c r="C69" s="134"/>
    </row>
    <row r="70" spans="3:3">
      <c r="C70" s="134"/>
    </row>
    <row r="71" spans="3:3">
      <c r="C71" s="134"/>
    </row>
    <row r="72" spans="3:3">
      <c r="C72" s="134"/>
    </row>
    <row r="73" spans="3:3">
      <c r="C73" s="134"/>
    </row>
    <row r="74" spans="3:3">
      <c r="C74" s="134"/>
    </row>
    <row r="75" spans="3:3">
      <c r="C75" s="134"/>
    </row>
    <row r="76" spans="3:3">
      <c r="C76" s="134"/>
    </row>
    <row r="77" spans="3:3">
      <c r="C77" s="134"/>
    </row>
    <row r="78" spans="3:3">
      <c r="C78" s="134"/>
    </row>
    <row r="79" spans="3:3">
      <c r="C79" s="134"/>
    </row>
    <row r="80" spans="3:3">
      <c r="C80" s="134"/>
    </row>
    <row r="81" spans="3:3">
      <c r="C81" s="134"/>
    </row>
    <row r="82" spans="3:3">
      <c r="C82" s="134"/>
    </row>
    <row r="83" spans="3:3">
      <c r="C83" s="134"/>
    </row>
    <row r="84" spans="3:3">
      <c r="C84" s="134"/>
    </row>
    <row r="85" spans="3:3">
      <c r="C85" s="134"/>
    </row>
    <row r="86" spans="3:3">
      <c r="C86" s="134"/>
    </row>
    <row r="87" spans="3:3">
      <c r="C87" s="134"/>
    </row>
    <row r="88" spans="3:3">
      <c r="C88" s="134"/>
    </row>
    <row r="89" spans="3:3">
      <c r="C89" s="134"/>
    </row>
    <row r="90" spans="3:3">
      <c r="C90" s="134"/>
    </row>
    <row r="91" spans="3:3">
      <c r="C91" s="134"/>
    </row>
    <row r="92" spans="3:3">
      <c r="C92" s="134"/>
    </row>
    <row r="93" spans="3:3">
      <c r="C93" s="134"/>
    </row>
    <row r="94" spans="3:3">
      <c r="C94" s="134"/>
    </row>
    <row r="95" spans="3:3">
      <c r="C95" s="134"/>
    </row>
    <row r="96" spans="3:3">
      <c r="C96" s="134"/>
    </row>
    <row r="97" spans="3:3">
      <c r="C97" s="134"/>
    </row>
    <row r="98" spans="3:3">
      <c r="C98" s="134"/>
    </row>
    <row r="99" spans="3:3">
      <c r="C99" s="134"/>
    </row>
    <row r="100" spans="3:3">
      <c r="C100" s="134"/>
    </row>
    <row r="101" spans="3:3">
      <c r="C101" s="134"/>
    </row>
    <row r="102" spans="3:3">
      <c r="C102" s="134"/>
    </row>
    <row r="103" spans="3:3">
      <c r="C103" s="134"/>
    </row>
    <row r="104" spans="3:3">
      <c r="C104" s="134"/>
    </row>
    <row r="105" spans="3:3">
      <c r="C105" s="134"/>
    </row>
    <row r="106" spans="3:3">
      <c r="C106" s="134"/>
    </row>
    <row r="107" spans="3:3">
      <c r="C107" s="134"/>
    </row>
    <row r="108" spans="3:3">
      <c r="C108" s="134"/>
    </row>
    <row r="109" spans="3:3">
      <c r="C109" s="134"/>
    </row>
    <row r="110" spans="3:3">
      <c r="C110" s="134"/>
    </row>
    <row r="111" spans="3:3">
      <c r="C111" s="134"/>
    </row>
    <row r="112" spans="3:3">
      <c r="C112" s="134"/>
    </row>
    <row r="113" spans="3:3">
      <c r="C113" s="134"/>
    </row>
    <row r="114" spans="3:3">
      <c r="C114" s="134"/>
    </row>
    <row r="115" spans="3:3">
      <c r="C115" s="134"/>
    </row>
    <row r="116" spans="3:3">
      <c r="C116" s="134"/>
    </row>
    <row r="117" spans="3:3">
      <c r="C117" s="134"/>
    </row>
    <row r="118" spans="3:3">
      <c r="C118" s="134"/>
    </row>
  </sheetData>
  <mergeCells count="3">
    <mergeCell ref="A1:C1"/>
    <mergeCell ref="A2:C2"/>
    <mergeCell ref="A3:C3"/>
  </mergeCells>
  <printOptions horizontalCentered="1" verticalCentered="1"/>
  <pageMargins left="0.7" right="0.7" top="0.75" bottom="0.75" header="0.3" footer="0.3"/>
  <pageSetup orientation="portrait" r:id="rId1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C00-000000000000}">
  <sheetPr codeName="Sheet211">
    <pageSetUpPr fitToPage="1"/>
  </sheetPr>
  <dimension ref="A1:L48"/>
  <sheetViews>
    <sheetView zoomScaleNormal="100" workbookViewId="0">
      <selection activeCell="F24" sqref="F24"/>
    </sheetView>
  </sheetViews>
  <sheetFormatPr defaultColWidth="9.140625" defaultRowHeight="14.45"/>
  <cols>
    <col min="1" max="1" width="47.85546875" style="111" customWidth="1"/>
    <col min="2" max="2" width="22.42578125" style="111" customWidth="1"/>
    <col min="3" max="6" width="9.140625" style="111" customWidth="1"/>
    <col min="7" max="7" width="10.140625" style="111" customWidth="1"/>
    <col min="8" max="16384" width="9.140625" style="111"/>
  </cols>
  <sheetData>
    <row r="1" spans="1:12" ht="18">
      <c r="A1" s="402" t="s">
        <v>231</v>
      </c>
      <c r="B1" s="402"/>
      <c r="C1" s="402"/>
      <c r="D1" s="402"/>
      <c r="E1" s="114"/>
      <c r="F1" s="114"/>
      <c r="G1" s="116"/>
    </row>
    <row r="2" spans="1:12" ht="18">
      <c r="A2" s="402" t="s">
        <v>286</v>
      </c>
      <c r="B2" s="402"/>
      <c r="C2" s="402"/>
      <c r="D2" s="402"/>
      <c r="E2" s="114"/>
      <c r="F2" s="114"/>
      <c r="G2" s="116"/>
    </row>
    <row r="3" spans="1:12">
      <c r="A3" s="403">
        <f ca="1">TODAY()</f>
        <v>45832</v>
      </c>
      <c r="B3" s="404"/>
      <c r="C3" s="404"/>
      <c r="D3" s="404"/>
      <c r="E3" s="118"/>
      <c r="F3" s="118"/>
    </row>
    <row r="4" spans="1:12">
      <c r="A4" s="137"/>
      <c r="B4" s="138"/>
      <c r="C4" s="138"/>
      <c r="D4" s="138"/>
      <c r="E4" s="138"/>
      <c r="F4" s="138"/>
    </row>
    <row r="5" spans="1:12">
      <c r="A5" s="139"/>
      <c r="B5" s="139"/>
      <c r="C5" s="139"/>
      <c r="D5" s="139"/>
      <c r="E5" s="140"/>
      <c r="F5" s="140"/>
    </row>
    <row r="6" spans="1:12">
      <c r="A6" s="140"/>
      <c r="B6" s="140"/>
      <c r="C6" s="140"/>
      <c r="D6" s="140"/>
      <c r="E6" s="140"/>
      <c r="F6" s="140"/>
    </row>
    <row r="7" spans="1:12" ht="15.6">
      <c r="A7" s="121" t="s">
        <v>232</v>
      </c>
      <c r="B7" s="122" t="e">
        <f>#REF!</f>
        <v>#REF!</v>
      </c>
      <c r="C7" s="247"/>
      <c r="D7" s="140"/>
      <c r="E7" s="140"/>
      <c r="F7" s="140"/>
    </row>
    <row r="8" spans="1:12" ht="15.6" hidden="1">
      <c r="A8" s="247" t="s">
        <v>208</v>
      </c>
      <c r="B8" s="123" t="e">
        <f>#REF!</f>
        <v>#REF!</v>
      </c>
      <c r="C8" s="247"/>
      <c r="D8" s="140"/>
      <c r="E8" s="140"/>
      <c r="F8" s="140"/>
    </row>
    <row r="9" spans="1:12" ht="15.6">
      <c r="A9" s="247" t="s">
        <v>210</v>
      </c>
      <c r="B9" s="124" t="e">
        <f>#REF!</f>
        <v>#REF!</v>
      </c>
      <c r="C9" s="247"/>
      <c r="D9" s="140"/>
      <c r="E9" s="140"/>
      <c r="F9" s="140"/>
    </row>
    <row r="10" spans="1:12" ht="15.6">
      <c r="A10" s="247" t="s">
        <v>212</v>
      </c>
      <c r="B10" s="125">
        <v>30</v>
      </c>
      <c r="C10" s="247"/>
      <c r="D10" s="140"/>
      <c r="E10" s="140"/>
      <c r="F10" s="140"/>
    </row>
    <row r="11" spans="1:12" ht="15.6" hidden="1">
      <c r="A11" s="247" t="s">
        <v>213</v>
      </c>
      <c r="B11" s="248"/>
      <c r="C11" s="247" t="s">
        <v>211</v>
      </c>
      <c r="D11" s="140"/>
      <c r="E11" s="140"/>
      <c r="F11" s="140"/>
    </row>
    <row r="12" spans="1:12" ht="15.6">
      <c r="A12" s="247"/>
      <c r="B12" s="247"/>
      <c r="C12" s="247"/>
      <c r="D12" s="140"/>
      <c r="E12" s="140"/>
      <c r="F12" s="140"/>
    </row>
    <row r="13" spans="1:12" ht="15.6">
      <c r="A13" s="135" t="s">
        <v>233</v>
      </c>
      <c r="B13" s="253"/>
      <c r="C13" s="247"/>
      <c r="D13" s="140"/>
      <c r="E13" s="140"/>
      <c r="F13" s="140"/>
      <c r="L13" s="127"/>
    </row>
    <row r="14" spans="1:12" ht="15.6">
      <c r="A14" s="250" t="s">
        <v>234</v>
      </c>
      <c r="B14" s="259" t="e">
        <f>#REF!</f>
        <v>#REF!</v>
      </c>
      <c r="C14" s="247"/>
      <c r="D14" s="140"/>
      <c r="G14" s="113"/>
      <c r="L14" s="127"/>
    </row>
    <row r="15" spans="1:12" ht="15.6">
      <c r="A15" s="250" t="s">
        <v>235</v>
      </c>
      <c r="B15" s="259">
        <v>35</v>
      </c>
      <c r="C15" s="247"/>
      <c r="D15" s="140"/>
      <c r="E15" s="140"/>
      <c r="F15" s="140"/>
      <c r="L15" s="127"/>
    </row>
    <row r="16" spans="1:12" ht="15.6">
      <c r="A16" s="250" t="s">
        <v>222</v>
      </c>
      <c r="B16" s="253" t="e">
        <f>B14*B15</f>
        <v>#REF!</v>
      </c>
      <c r="C16" s="247"/>
      <c r="D16" s="140"/>
      <c r="E16" s="140"/>
      <c r="F16" s="140"/>
      <c r="G16" s="113"/>
      <c r="L16" s="127"/>
    </row>
    <row r="17" spans="1:12" ht="15.6">
      <c r="A17" s="250" t="s">
        <v>236</v>
      </c>
      <c r="B17" s="260" t="e">
        <f>#REF!</f>
        <v>#REF!</v>
      </c>
      <c r="C17" s="247"/>
      <c r="D17" s="140"/>
      <c r="E17" s="140"/>
      <c r="F17" s="140"/>
      <c r="L17" s="127"/>
    </row>
    <row r="18" spans="1:12" ht="15.6">
      <c r="A18" s="250" t="s">
        <v>237</v>
      </c>
      <c r="B18" s="261" t="e">
        <f>B17*B14</f>
        <v>#REF!</v>
      </c>
      <c r="C18" s="247"/>
      <c r="D18" s="140"/>
      <c r="E18" s="140"/>
      <c r="F18" s="140"/>
      <c r="L18" s="127"/>
    </row>
    <row r="19" spans="1:12" ht="15.6">
      <c r="A19" s="130"/>
      <c r="B19" s="262"/>
      <c r="C19" s="247"/>
      <c r="D19" s="140"/>
      <c r="E19" s="140"/>
      <c r="F19" s="140"/>
    </row>
    <row r="20" spans="1:12" ht="15.6">
      <c r="A20" s="247"/>
      <c r="B20" s="253"/>
      <c r="C20" s="247"/>
      <c r="D20" s="140"/>
      <c r="E20" s="140"/>
      <c r="F20" s="140"/>
    </row>
    <row r="21" spans="1:12" ht="15.6">
      <c r="A21" s="130" t="s">
        <v>223</v>
      </c>
      <c r="B21" s="129" t="e">
        <f>+B16-B18</f>
        <v>#REF!</v>
      </c>
      <c r="C21" s="247"/>
      <c r="D21" s="140"/>
      <c r="E21" s="140"/>
      <c r="F21" s="140"/>
      <c r="K21" s="127"/>
    </row>
    <row r="22" spans="1:12" ht="15.6">
      <c r="A22" s="131"/>
      <c r="B22" s="263"/>
      <c r="C22" s="253"/>
      <c r="D22" s="141"/>
      <c r="E22" s="140"/>
      <c r="F22" s="140"/>
      <c r="K22" s="127"/>
    </row>
    <row r="23" spans="1:12" ht="15.6">
      <c r="A23" s="131"/>
      <c r="B23" s="253"/>
      <c r="C23" s="247"/>
      <c r="D23" s="140"/>
      <c r="E23" s="140"/>
      <c r="F23" s="140"/>
    </row>
    <row r="24" spans="1:12" ht="15.6">
      <c r="A24" s="131" t="s">
        <v>224</v>
      </c>
      <c r="B24" s="255" t="e">
        <f>B7+47</f>
        <v>#REF!</v>
      </c>
      <c r="C24" s="247"/>
      <c r="D24" s="140"/>
      <c r="E24" s="140"/>
      <c r="F24" s="140"/>
    </row>
    <row r="25" spans="1:12" ht="15.6">
      <c r="A25" s="131"/>
      <c r="B25" s="255"/>
      <c r="C25" s="247"/>
      <c r="D25" s="140"/>
      <c r="E25" s="140"/>
      <c r="F25" s="140"/>
    </row>
    <row r="26" spans="1:12" ht="15.6">
      <c r="A26" s="131"/>
      <c r="C26" s="247"/>
      <c r="D26" s="140"/>
      <c r="E26" s="140"/>
      <c r="F26" s="140"/>
    </row>
    <row r="27" spans="1:12" ht="15.6">
      <c r="A27" s="247"/>
      <c r="B27" s="132" t="s">
        <v>225</v>
      </c>
      <c r="C27" s="247"/>
      <c r="D27" s="140"/>
      <c r="E27" s="140"/>
      <c r="F27" s="140"/>
    </row>
    <row r="28" spans="1:12" ht="15.6">
      <c r="A28" s="130"/>
      <c r="B28" s="132"/>
      <c r="C28" s="247"/>
      <c r="D28" s="140"/>
      <c r="E28" s="142"/>
      <c r="F28" s="142"/>
    </row>
    <row r="29" spans="1:12" ht="15.6">
      <c r="A29" s="247"/>
      <c r="B29" s="132"/>
      <c r="C29" s="247"/>
      <c r="D29" s="140"/>
      <c r="E29" s="140"/>
      <c r="F29" s="140"/>
    </row>
    <row r="30" spans="1:12" ht="15.6">
      <c r="A30" s="247"/>
      <c r="B30" s="247" t="s">
        <v>276</v>
      </c>
      <c r="C30" s="247"/>
      <c r="D30" s="140"/>
      <c r="E30" s="140"/>
      <c r="F30" s="140"/>
    </row>
    <row r="31" spans="1:12" ht="15.6">
      <c r="A31" s="247"/>
      <c r="B31" s="247" t="s">
        <v>249</v>
      </c>
      <c r="C31" s="247"/>
      <c r="D31" s="140"/>
      <c r="E31" s="140"/>
      <c r="F31" s="140"/>
    </row>
    <row r="32" spans="1:12" ht="15.6">
      <c r="A32" s="247"/>
      <c r="B32" s="247" t="s">
        <v>277</v>
      </c>
      <c r="C32" s="120"/>
      <c r="D32" s="140"/>
      <c r="E32" s="140"/>
      <c r="F32" s="140"/>
    </row>
    <row r="33" spans="1:6" ht="15.6">
      <c r="A33" s="247"/>
      <c r="B33" s="247" t="s">
        <v>278</v>
      </c>
      <c r="C33" s="120"/>
      <c r="D33" s="140"/>
      <c r="E33" s="140"/>
      <c r="F33" s="140"/>
    </row>
    <row r="34" spans="1:6" ht="15.6">
      <c r="A34" s="247"/>
      <c r="B34" s="247"/>
      <c r="C34" s="120"/>
      <c r="D34" s="140"/>
      <c r="E34" s="140"/>
      <c r="F34" s="140"/>
    </row>
    <row r="35" spans="1:6" ht="15.6">
      <c r="A35" s="247"/>
      <c r="B35" s="247"/>
      <c r="C35" s="120"/>
      <c r="D35" s="120"/>
      <c r="E35" s="140"/>
      <c r="F35" s="140"/>
    </row>
    <row r="36" spans="1:6" ht="15.6">
      <c r="A36" s="247"/>
      <c r="B36" s="133" t="s">
        <v>228</v>
      </c>
      <c r="C36" s="120"/>
      <c r="D36" s="120"/>
      <c r="E36" s="140"/>
      <c r="F36" s="140"/>
    </row>
    <row r="37" spans="1:6" ht="15.95">
      <c r="A37" s="247"/>
      <c r="B37" s="112"/>
      <c r="C37" s="120"/>
      <c r="D37" s="120"/>
      <c r="E37" s="140"/>
      <c r="F37" s="140"/>
    </row>
    <row r="38" spans="1:6" ht="15.6">
      <c r="A38" s="247"/>
      <c r="B38" s="247"/>
      <c r="C38" s="120"/>
      <c r="D38" s="120"/>
      <c r="E38" s="140"/>
      <c r="F38" s="140"/>
    </row>
    <row r="39" spans="1:6" ht="15.6">
      <c r="A39" s="247"/>
      <c r="B39" s="247" t="s">
        <v>245</v>
      </c>
      <c r="C39" s="120"/>
      <c r="D39" s="120"/>
      <c r="E39" s="140"/>
      <c r="F39" s="140"/>
    </row>
    <row r="40" spans="1:6" ht="15.6">
      <c r="A40" s="247"/>
      <c r="B40" s="247" t="s">
        <v>246</v>
      </c>
      <c r="C40" s="120"/>
      <c r="D40" s="120"/>
      <c r="E40" s="140"/>
      <c r="F40" s="140"/>
    </row>
    <row r="41" spans="1:6" ht="15.6">
      <c r="A41" s="247"/>
      <c r="B41" s="247" t="s">
        <v>230</v>
      </c>
      <c r="C41" s="120"/>
      <c r="D41" s="120"/>
      <c r="E41" s="140"/>
      <c r="F41" s="140"/>
    </row>
    <row r="42" spans="1:6">
      <c r="A42" s="143"/>
    </row>
    <row r="45" spans="1:6">
      <c r="B45" s="144"/>
    </row>
    <row r="46" spans="1:6">
      <c r="B46" s="145"/>
    </row>
    <row r="47" spans="1:6">
      <c r="B47" s="145"/>
    </row>
    <row r="48" spans="1:6">
      <c r="B48" s="145"/>
    </row>
  </sheetData>
  <mergeCells count="3">
    <mergeCell ref="A1:D1"/>
    <mergeCell ref="A2:D2"/>
    <mergeCell ref="A3:D3"/>
  </mergeCells>
  <printOptions horizontalCentered="1" verticalCentered="1"/>
  <pageMargins left="0.7" right="0.7" top="0.75" bottom="0.75" header="0.3" footer="0.3"/>
  <pageSetup orientation="portrait" r:id="rId1"/>
  <rowBreaks count="1" manualBreakCount="1">
    <brk id="40" max="16383" man="1"/>
  </rowBreaks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D00-000000000000}">
  <sheetPr codeName="Sheet212">
    <pageSetUpPr fitToPage="1"/>
  </sheetPr>
  <dimension ref="A1:J124"/>
  <sheetViews>
    <sheetView zoomScaleNormal="100" workbookViewId="0">
      <selection activeCell="F24" sqref="F24"/>
    </sheetView>
  </sheetViews>
  <sheetFormatPr defaultColWidth="9.140625" defaultRowHeight="15.95"/>
  <cols>
    <col min="1" max="1" width="43" style="112" customWidth="1"/>
    <col min="2" max="2" width="27.85546875" style="112" customWidth="1"/>
    <col min="3" max="3" width="9.140625" style="112" customWidth="1"/>
    <col min="4" max="4" width="9.85546875" style="112" customWidth="1"/>
    <col min="5" max="16384" width="9.140625" style="111"/>
  </cols>
  <sheetData>
    <row r="1" spans="1:10" ht="18">
      <c r="A1" s="402" t="s">
        <v>205</v>
      </c>
      <c r="B1" s="402"/>
      <c r="C1" s="402"/>
      <c r="D1" s="114"/>
      <c r="E1" s="115"/>
      <c r="F1" s="115"/>
    </row>
    <row r="2" spans="1:10" ht="18">
      <c r="A2" s="402" t="s">
        <v>286</v>
      </c>
      <c r="B2" s="402"/>
      <c r="C2" s="402"/>
      <c r="D2" s="114"/>
      <c r="E2" s="114"/>
      <c r="F2" s="114"/>
      <c r="G2" s="116"/>
    </row>
    <row r="3" spans="1:10" ht="14.45">
      <c r="A3" s="403">
        <f ca="1">TODAY()</f>
        <v>45832</v>
      </c>
      <c r="B3" s="403"/>
      <c r="C3" s="403"/>
      <c r="D3" s="117"/>
      <c r="E3" s="118"/>
      <c r="F3" s="118"/>
    </row>
    <row r="4" spans="1:10">
      <c r="A4" s="116"/>
      <c r="B4" s="116"/>
      <c r="C4" s="119"/>
      <c r="D4" s="247"/>
      <c r="E4" s="112"/>
    </row>
    <row r="5" spans="1:10">
      <c r="A5" s="247"/>
      <c r="B5" s="247"/>
      <c r="C5" s="120"/>
      <c r="D5" s="247"/>
      <c r="E5" s="112"/>
    </row>
    <row r="6" spans="1:10">
      <c r="A6" s="121" t="s">
        <v>207</v>
      </c>
      <c r="B6" s="122" t="e">
        <f>#REF!</f>
        <v>#REF!</v>
      </c>
      <c r="C6" s="120"/>
      <c r="D6" s="247"/>
      <c r="E6" s="112"/>
    </row>
    <row r="7" spans="1:10" hidden="1">
      <c r="A7" s="247" t="s">
        <v>208</v>
      </c>
      <c r="B7" s="123">
        <v>40793</v>
      </c>
      <c r="C7" s="120" t="s">
        <v>209</v>
      </c>
      <c r="D7" s="247"/>
      <c r="E7" s="112"/>
    </row>
    <row r="8" spans="1:10">
      <c r="A8" s="247" t="s">
        <v>210</v>
      </c>
      <c r="B8" s="124" t="e">
        <f>#REF!</f>
        <v>#REF!</v>
      </c>
      <c r="C8" s="120" t="s">
        <v>211</v>
      </c>
      <c r="D8" s="247"/>
      <c r="E8" s="112"/>
    </row>
    <row r="9" spans="1:10">
      <c r="A9" s="247" t="s">
        <v>212</v>
      </c>
      <c r="B9" s="125">
        <v>31</v>
      </c>
      <c r="C9" s="120" t="s">
        <v>211</v>
      </c>
      <c r="D9" s="247"/>
      <c r="E9" s="112"/>
    </row>
    <row r="10" spans="1:10" hidden="1">
      <c r="A10" s="247" t="s">
        <v>213</v>
      </c>
      <c r="B10" s="248"/>
      <c r="C10" s="120" t="s">
        <v>211</v>
      </c>
      <c r="D10" s="247"/>
      <c r="E10" s="112"/>
    </row>
    <row r="11" spans="1:10">
      <c r="A11" s="247"/>
      <c r="B11" s="247"/>
      <c r="C11" s="120"/>
      <c r="D11" s="247"/>
      <c r="E11" s="112"/>
    </row>
    <row r="12" spans="1:10">
      <c r="A12" s="247"/>
      <c r="B12" s="249"/>
      <c r="C12" s="120"/>
      <c r="D12" s="247"/>
      <c r="E12" s="112"/>
    </row>
    <row r="13" spans="1:10" ht="15.6">
      <c r="A13" s="126" t="s">
        <v>214</v>
      </c>
      <c r="B13" s="249"/>
      <c r="C13" s="120"/>
      <c r="D13" s="247"/>
      <c r="E13" s="247"/>
    </row>
    <row r="14" spans="1:10" ht="15.6">
      <c r="A14" s="250" t="s">
        <v>215</v>
      </c>
      <c r="B14" s="251" t="e">
        <f>#REF!</f>
        <v>#REF!</v>
      </c>
      <c r="C14" s="120" t="s">
        <v>209</v>
      </c>
      <c r="D14" s="247"/>
      <c r="E14" s="247"/>
    </row>
    <row r="15" spans="1:10" ht="15.6">
      <c r="A15" s="250" t="s">
        <v>216</v>
      </c>
      <c r="B15" s="252" t="e">
        <f>#REF!</f>
        <v>#REF!</v>
      </c>
      <c r="C15" s="120" t="s">
        <v>209</v>
      </c>
      <c r="D15" s="247"/>
      <c r="E15" s="247"/>
      <c r="I15" s="127"/>
      <c r="J15" s="127"/>
    </row>
    <row r="16" spans="1:10" ht="15.6">
      <c r="A16" s="250" t="s">
        <v>217</v>
      </c>
      <c r="B16" s="253" t="e">
        <f>B15*B14</f>
        <v>#REF!</v>
      </c>
      <c r="C16" s="120"/>
      <c r="D16" s="247"/>
      <c r="E16" s="247"/>
      <c r="I16" s="113"/>
      <c r="J16" s="127"/>
    </row>
    <row r="17" spans="1:10" ht="15.6">
      <c r="A17" s="254"/>
      <c r="B17" s="253"/>
      <c r="C17" s="128"/>
      <c r="D17" s="247"/>
      <c r="E17" s="247"/>
      <c r="J17" s="127"/>
    </row>
    <row r="18" spans="1:10" ht="15.6">
      <c r="A18" s="247"/>
      <c r="B18" s="129"/>
      <c r="C18" s="120"/>
      <c r="D18" s="247"/>
      <c r="E18" s="247"/>
    </row>
    <row r="19" spans="1:10" ht="15.6">
      <c r="A19" s="130" t="s">
        <v>223</v>
      </c>
      <c r="B19" s="129" t="e">
        <f>+B16</f>
        <v>#REF!</v>
      </c>
      <c r="C19" s="120"/>
      <c r="D19" s="247"/>
      <c r="E19" s="247"/>
      <c r="I19" s="127"/>
    </row>
    <row r="20" spans="1:10" ht="15.6">
      <c r="A20" s="131"/>
      <c r="B20" s="253"/>
      <c r="C20" s="128"/>
      <c r="D20" s="247"/>
      <c r="E20" s="247"/>
      <c r="I20" s="127"/>
    </row>
    <row r="21" spans="1:10" ht="15.6">
      <c r="A21" s="131"/>
      <c r="B21" s="255"/>
      <c r="C21" s="120"/>
      <c r="D21" s="247"/>
      <c r="E21" s="247"/>
    </row>
    <row r="22" spans="1:10" ht="15.6">
      <c r="A22" s="131" t="s">
        <v>224</v>
      </c>
      <c r="B22" s="255" t="e">
        <f>B6+47</f>
        <v>#REF!</v>
      </c>
      <c r="C22" s="120"/>
      <c r="D22" s="247"/>
      <c r="E22" s="247"/>
    </row>
    <row r="23" spans="1:10" ht="15.6">
      <c r="A23" s="247"/>
      <c r="B23" s="253"/>
      <c r="C23" s="120"/>
      <c r="D23" s="247"/>
      <c r="E23" s="247"/>
    </row>
    <row r="24" spans="1:10" ht="15.6">
      <c r="A24" s="247"/>
      <c r="B24" s="253"/>
      <c r="C24" s="120"/>
      <c r="D24" s="247"/>
      <c r="E24" s="247"/>
    </row>
    <row r="25" spans="1:10" ht="15.6">
      <c r="A25" s="247"/>
      <c r="B25" s="253"/>
      <c r="C25" s="120"/>
      <c r="D25" s="247"/>
      <c r="E25" s="247"/>
    </row>
    <row r="26" spans="1:10" ht="15.6">
      <c r="A26" s="130"/>
      <c r="B26" s="256"/>
      <c r="C26" s="120"/>
      <c r="D26" s="257"/>
      <c r="E26" s="247"/>
    </row>
    <row r="27" spans="1:10" ht="15.6">
      <c r="A27" s="247"/>
      <c r="B27" s="132" t="s">
        <v>225</v>
      </c>
      <c r="C27" s="120"/>
      <c r="D27" s="247"/>
      <c r="E27" s="247"/>
    </row>
    <row r="28" spans="1:10" ht="15.6">
      <c r="A28" s="247"/>
      <c r="B28" s="132"/>
      <c r="C28" s="120"/>
      <c r="D28" s="247"/>
      <c r="E28" s="247"/>
    </row>
    <row r="29" spans="1:10" ht="15.6">
      <c r="A29" s="247"/>
      <c r="B29" s="132"/>
      <c r="C29" s="120"/>
      <c r="D29" s="247"/>
      <c r="E29" s="247"/>
    </row>
    <row r="30" spans="1:10" ht="15" customHeight="1">
      <c r="A30" s="258"/>
      <c r="B30" s="247" t="s">
        <v>276</v>
      </c>
      <c r="C30" s="120"/>
      <c r="D30" s="247"/>
      <c r="E30" s="247"/>
    </row>
    <row r="31" spans="1:10" ht="15" customHeight="1">
      <c r="A31" s="258"/>
      <c r="B31" s="247" t="s">
        <v>249</v>
      </c>
      <c r="C31" s="120"/>
      <c r="D31" s="247"/>
      <c r="E31" s="247"/>
    </row>
    <row r="32" spans="1:10" ht="15.6">
      <c r="A32" s="258"/>
      <c r="B32" s="247" t="s">
        <v>277</v>
      </c>
      <c r="C32" s="120"/>
      <c r="D32" s="247"/>
      <c r="E32" s="247"/>
    </row>
    <row r="33" spans="1:5" ht="15.6">
      <c r="A33" s="258"/>
      <c r="B33" s="247" t="s">
        <v>278</v>
      </c>
      <c r="C33" s="120"/>
      <c r="D33" s="247"/>
      <c r="E33" s="247"/>
    </row>
    <row r="34" spans="1:5" ht="15.6">
      <c r="A34" s="258"/>
      <c r="B34" s="247"/>
      <c r="C34" s="120"/>
      <c r="D34" s="247"/>
      <c r="E34" s="247"/>
    </row>
    <row r="35" spans="1:5" ht="15.6">
      <c r="A35" s="258"/>
      <c r="B35" s="247"/>
      <c r="C35" s="120"/>
      <c r="D35" s="247"/>
      <c r="E35" s="247"/>
    </row>
    <row r="36" spans="1:5" ht="15.6">
      <c r="A36" s="258"/>
      <c r="B36" s="133" t="s">
        <v>228</v>
      </c>
      <c r="C36" s="120"/>
      <c r="D36" s="247"/>
      <c r="E36" s="247"/>
    </row>
    <row r="37" spans="1:5">
      <c r="A37" s="247"/>
      <c r="C37" s="120"/>
      <c r="D37" s="247"/>
      <c r="E37" s="247"/>
    </row>
    <row r="38" spans="1:5" ht="15.6">
      <c r="A38" s="247"/>
      <c r="B38" s="247"/>
      <c r="C38" s="120"/>
      <c r="D38" s="247"/>
      <c r="E38" s="247"/>
    </row>
    <row r="39" spans="1:5" ht="15.6">
      <c r="A39" s="247"/>
      <c r="B39" s="247" t="s">
        <v>245</v>
      </c>
      <c r="C39" s="120"/>
      <c r="D39" s="247"/>
      <c r="E39" s="247"/>
    </row>
    <row r="40" spans="1:5" ht="15.6">
      <c r="A40" s="247"/>
      <c r="B40" s="247" t="s">
        <v>246</v>
      </c>
      <c r="C40" s="120"/>
      <c r="D40" s="247"/>
      <c r="E40" s="247"/>
    </row>
    <row r="41" spans="1:5" ht="15.6">
      <c r="A41" s="247"/>
      <c r="B41" s="247" t="s">
        <v>230</v>
      </c>
      <c r="C41" s="120"/>
      <c r="D41" s="247"/>
      <c r="E41" s="247"/>
    </row>
    <row r="42" spans="1:5">
      <c r="A42" s="247"/>
      <c r="C42" s="120"/>
      <c r="D42" s="247"/>
      <c r="E42" s="247"/>
    </row>
    <row r="43" spans="1:5" ht="15.6">
      <c r="A43" s="247"/>
      <c r="B43" s="247"/>
      <c r="C43" s="120"/>
      <c r="D43" s="247"/>
      <c r="E43" s="247"/>
    </row>
    <row r="44" spans="1:5" ht="15.6">
      <c r="A44" s="247"/>
      <c r="B44" s="247"/>
      <c r="C44" s="120"/>
      <c r="D44" s="247"/>
      <c r="E44" s="247"/>
    </row>
    <row r="45" spans="1:5" ht="15.6">
      <c r="A45" s="247"/>
      <c r="B45" s="247"/>
      <c r="C45" s="120"/>
      <c r="D45" s="247"/>
      <c r="E45" s="247"/>
    </row>
    <row r="46" spans="1:5" ht="15.6">
      <c r="A46" s="247"/>
      <c r="B46" s="247"/>
      <c r="C46" s="120"/>
      <c r="D46" s="247"/>
      <c r="E46" s="247"/>
    </row>
    <row r="47" spans="1:5" ht="15.6">
      <c r="A47" s="247"/>
      <c r="B47" s="247"/>
      <c r="C47" s="120"/>
      <c r="D47" s="247"/>
      <c r="E47" s="247"/>
    </row>
    <row r="48" spans="1:5">
      <c r="C48" s="134"/>
    </row>
    <row r="49" spans="1:3">
      <c r="A49" s="135"/>
      <c r="C49" s="134"/>
    </row>
    <row r="50" spans="1:3">
      <c r="C50" s="134"/>
    </row>
    <row r="51" spans="1:3">
      <c r="C51" s="134"/>
    </row>
    <row r="52" spans="1:3">
      <c r="B52" s="123"/>
      <c r="C52" s="134"/>
    </row>
    <row r="53" spans="1:3">
      <c r="B53" s="136"/>
      <c r="C53" s="134"/>
    </row>
    <row r="54" spans="1:3">
      <c r="B54" s="136"/>
      <c r="C54" s="134"/>
    </row>
    <row r="55" spans="1:3">
      <c r="B55" s="136"/>
      <c r="C55" s="134"/>
    </row>
    <row r="56" spans="1:3">
      <c r="C56" s="134"/>
    </row>
    <row r="57" spans="1:3">
      <c r="C57" s="134"/>
    </row>
    <row r="58" spans="1:3">
      <c r="C58" s="134"/>
    </row>
    <row r="59" spans="1:3">
      <c r="C59" s="134"/>
    </row>
    <row r="60" spans="1:3">
      <c r="C60" s="134"/>
    </row>
    <row r="61" spans="1:3">
      <c r="C61" s="134"/>
    </row>
    <row r="62" spans="1:3">
      <c r="C62" s="134"/>
    </row>
    <row r="63" spans="1:3">
      <c r="C63" s="134"/>
    </row>
    <row r="64" spans="1:3">
      <c r="C64" s="134"/>
    </row>
    <row r="65" spans="3:3">
      <c r="C65" s="134"/>
    </row>
    <row r="66" spans="3:3">
      <c r="C66" s="134"/>
    </row>
    <row r="67" spans="3:3">
      <c r="C67" s="134"/>
    </row>
    <row r="68" spans="3:3">
      <c r="C68" s="134"/>
    </row>
    <row r="69" spans="3:3">
      <c r="C69" s="134"/>
    </row>
    <row r="70" spans="3:3">
      <c r="C70" s="134"/>
    </row>
    <row r="71" spans="3:3">
      <c r="C71" s="134"/>
    </row>
    <row r="72" spans="3:3">
      <c r="C72" s="134"/>
    </row>
    <row r="73" spans="3:3">
      <c r="C73" s="134"/>
    </row>
    <row r="74" spans="3:3">
      <c r="C74" s="134"/>
    </row>
    <row r="75" spans="3:3">
      <c r="C75" s="134"/>
    </row>
    <row r="76" spans="3:3">
      <c r="C76" s="134"/>
    </row>
    <row r="77" spans="3:3">
      <c r="C77" s="134"/>
    </row>
    <row r="78" spans="3:3">
      <c r="C78" s="134"/>
    </row>
    <row r="79" spans="3:3">
      <c r="C79" s="134"/>
    </row>
    <row r="80" spans="3:3">
      <c r="C80" s="134"/>
    </row>
    <row r="81" spans="3:3">
      <c r="C81" s="134"/>
    </row>
    <row r="82" spans="3:3">
      <c r="C82" s="134"/>
    </row>
    <row r="83" spans="3:3">
      <c r="C83" s="134"/>
    </row>
    <row r="84" spans="3:3">
      <c r="C84" s="134"/>
    </row>
    <row r="85" spans="3:3">
      <c r="C85" s="134"/>
    </row>
    <row r="86" spans="3:3">
      <c r="C86" s="134"/>
    </row>
    <row r="87" spans="3:3">
      <c r="C87" s="134"/>
    </row>
    <row r="88" spans="3:3">
      <c r="C88" s="134"/>
    </row>
    <row r="89" spans="3:3">
      <c r="C89" s="134"/>
    </row>
    <row r="90" spans="3:3">
      <c r="C90" s="134"/>
    </row>
    <row r="91" spans="3:3">
      <c r="C91" s="134"/>
    </row>
    <row r="92" spans="3:3">
      <c r="C92" s="134"/>
    </row>
    <row r="93" spans="3:3">
      <c r="C93" s="134"/>
    </row>
    <row r="94" spans="3:3">
      <c r="C94" s="134"/>
    </row>
    <row r="95" spans="3:3">
      <c r="C95" s="134"/>
    </row>
    <row r="96" spans="3:3">
      <c r="C96" s="134"/>
    </row>
    <row r="97" spans="3:3">
      <c r="C97" s="134"/>
    </row>
    <row r="98" spans="3:3">
      <c r="C98" s="134"/>
    </row>
    <row r="99" spans="3:3">
      <c r="C99" s="134"/>
    </row>
    <row r="100" spans="3:3">
      <c r="C100" s="134"/>
    </row>
    <row r="101" spans="3:3">
      <c r="C101" s="134"/>
    </row>
    <row r="102" spans="3:3">
      <c r="C102" s="134"/>
    </row>
    <row r="103" spans="3:3">
      <c r="C103" s="134"/>
    </row>
    <row r="104" spans="3:3">
      <c r="C104" s="134"/>
    </row>
    <row r="105" spans="3:3">
      <c r="C105" s="134"/>
    </row>
    <row r="106" spans="3:3">
      <c r="C106" s="134"/>
    </row>
    <row r="107" spans="3:3">
      <c r="C107" s="134"/>
    </row>
    <row r="108" spans="3:3">
      <c r="C108" s="134"/>
    </row>
    <row r="109" spans="3:3">
      <c r="C109" s="134"/>
    </row>
    <row r="110" spans="3:3">
      <c r="C110" s="134"/>
    </row>
    <row r="111" spans="3:3">
      <c r="C111" s="134"/>
    </row>
    <row r="112" spans="3:3">
      <c r="C112" s="134"/>
    </row>
    <row r="113" spans="3:3">
      <c r="C113" s="134"/>
    </row>
    <row r="114" spans="3:3">
      <c r="C114" s="134"/>
    </row>
    <row r="115" spans="3:3">
      <c r="C115" s="134"/>
    </row>
    <row r="116" spans="3:3">
      <c r="C116" s="134"/>
    </row>
    <row r="117" spans="3:3">
      <c r="C117" s="134"/>
    </row>
    <row r="118" spans="3:3">
      <c r="C118" s="134"/>
    </row>
    <row r="119" spans="3:3">
      <c r="C119" s="134"/>
    </row>
    <row r="120" spans="3:3">
      <c r="C120" s="134"/>
    </row>
    <row r="121" spans="3:3">
      <c r="C121" s="134"/>
    </row>
    <row r="122" spans="3:3">
      <c r="C122" s="134"/>
    </row>
    <row r="123" spans="3:3">
      <c r="C123" s="134"/>
    </row>
    <row r="124" spans="3:3">
      <c r="C124" s="134"/>
    </row>
  </sheetData>
  <mergeCells count="3">
    <mergeCell ref="A1:C1"/>
    <mergeCell ref="A2:C2"/>
    <mergeCell ref="A3:C3"/>
  </mergeCells>
  <printOptions horizontalCentered="1" verticalCentered="1"/>
  <pageMargins left="0.7" right="0.7" top="0.75" bottom="0.75" header="0.3" footer="0.3"/>
  <pageSetup orientation="portrait" r:id="rId1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E00-000000000000}">
  <sheetPr codeName="Sheet213">
    <pageSetUpPr fitToPage="1"/>
  </sheetPr>
  <dimension ref="A1:L54"/>
  <sheetViews>
    <sheetView zoomScaleNormal="100" workbookViewId="0">
      <selection activeCell="F24" sqref="F24"/>
    </sheetView>
  </sheetViews>
  <sheetFormatPr defaultColWidth="9.140625" defaultRowHeight="14.45"/>
  <cols>
    <col min="1" max="1" width="47.85546875" style="111" customWidth="1"/>
    <col min="2" max="2" width="22.42578125" style="111" customWidth="1"/>
    <col min="3" max="6" width="9.140625" style="111" customWidth="1"/>
    <col min="7" max="7" width="10.140625" style="111" customWidth="1"/>
    <col min="8" max="16384" width="9.140625" style="111"/>
  </cols>
  <sheetData>
    <row r="1" spans="1:12" ht="18">
      <c r="A1" s="402" t="s">
        <v>231</v>
      </c>
      <c r="B1" s="402"/>
      <c r="C1" s="402"/>
      <c r="D1" s="402"/>
      <c r="E1" s="114"/>
      <c r="F1" s="114"/>
      <c r="G1" s="116"/>
    </row>
    <row r="2" spans="1:12" ht="18">
      <c r="A2" s="402" t="s">
        <v>286</v>
      </c>
      <c r="B2" s="402"/>
      <c r="C2" s="402"/>
      <c r="D2" s="402"/>
      <c r="E2" s="114"/>
      <c r="F2" s="114"/>
      <c r="G2" s="116"/>
    </row>
    <row r="3" spans="1:12">
      <c r="A3" s="403">
        <f ca="1">TODAY()</f>
        <v>45832</v>
      </c>
      <c r="B3" s="404"/>
      <c r="C3" s="404"/>
      <c r="D3" s="404"/>
      <c r="E3" s="118"/>
      <c r="F3" s="118"/>
    </row>
    <row r="4" spans="1:12">
      <c r="A4" s="137"/>
      <c r="B4" s="138"/>
      <c r="C4" s="138"/>
      <c r="D4" s="138"/>
      <c r="E4" s="138"/>
      <c r="F4" s="138"/>
    </row>
    <row r="5" spans="1:12">
      <c r="A5" s="139"/>
      <c r="B5" s="139"/>
      <c r="C5" s="139"/>
      <c r="D5" s="139"/>
      <c r="E5" s="140"/>
      <c r="F5" s="140"/>
    </row>
    <row r="6" spans="1:12">
      <c r="A6" s="140"/>
      <c r="B6" s="140"/>
      <c r="C6" s="140"/>
      <c r="D6" s="140"/>
      <c r="E6" s="140"/>
      <c r="F6" s="140"/>
    </row>
    <row r="7" spans="1:12" ht="15.6">
      <c r="A7" s="121" t="s">
        <v>232</v>
      </c>
      <c r="B7" s="122" t="e">
        <f>#REF!</f>
        <v>#REF!</v>
      </c>
      <c r="C7" s="247"/>
      <c r="D7" s="140"/>
      <c r="E7" s="140"/>
      <c r="F7" s="140"/>
    </row>
    <row r="8" spans="1:12" ht="15.6" hidden="1">
      <c r="A8" s="247" t="s">
        <v>208</v>
      </c>
      <c r="B8" s="123" t="e">
        <f>#REF!</f>
        <v>#REF!</v>
      </c>
      <c r="C8" s="247"/>
      <c r="D8" s="140"/>
      <c r="E8" s="140"/>
      <c r="F8" s="140"/>
    </row>
    <row r="9" spans="1:12" ht="15.6">
      <c r="A9" s="247" t="s">
        <v>210</v>
      </c>
      <c r="B9" s="124" t="e">
        <f>#REF!</f>
        <v>#REF!</v>
      </c>
      <c r="C9" s="247"/>
      <c r="D9" s="140"/>
      <c r="E9" s="140"/>
      <c r="F9" s="140"/>
    </row>
    <row r="10" spans="1:12" ht="15.6">
      <c r="A10" s="247" t="s">
        <v>212</v>
      </c>
      <c r="B10" s="125">
        <v>31</v>
      </c>
      <c r="C10" s="247"/>
      <c r="D10" s="140"/>
      <c r="E10" s="140"/>
      <c r="F10" s="140"/>
    </row>
    <row r="11" spans="1:12" ht="15.6" hidden="1">
      <c r="A11" s="247" t="s">
        <v>213</v>
      </c>
      <c r="B11" s="248"/>
      <c r="C11" s="247" t="s">
        <v>211</v>
      </c>
      <c r="D11" s="140"/>
      <c r="E11" s="140"/>
      <c r="F11" s="140"/>
    </row>
    <row r="12" spans="1:12" ht="15.6">
      <c r="A12" s="247"/>
      <c r="B12" s="247"/>
      <c r="C12" s="247"/>
      <c r="D12" s="140"/>
      <c r="E12" s="140"/>
      <c r="F12" s="140"/>
    </row>
    <row r="13" spans="1:12" ht="15.6">
      <c r="A13" s="135" t="s">
        <v>233</v>
      </c>
      <c r="B13" s="253"/>
      <c r="C13" s="247"/>
      <c r="D13" s="140"/>
      <c r="E13" s="140"/>
      <c r="F13" s="140"/>
      <c r="L13" s="127"/>
    </row>
    <row r="14" spans="1:12" ht="15.6">
      <c r="A14" s="250" t="s">
        <v>234</v>
      </c>
      <c r="B14" s="259" t="e">
        <f>#REF!</f>
        <v>#REF!</v>
      </c>
      <c r="C14" s="247"/>
      <c r="D14" s="140"/>
      <c r="G14" s="113"/>
      <c r="L14" s="127"/>
    </row>
    <row r="15" spans="1:12" ht="15.6">
      <c r="A15" s="250" t="s">
        <v>235</v>
      </c>
      <c r="B15" s="259">
        <v>35</v>
      </c>
      <c r="C15" s="247"/>
      <c r="D15" s="140"/>
      <c r="E15" s="140"/>
      <c r="F15" s="140"/>
      <c r="L15" s="127"/>
    </row>
    <row r="16" spans="1:12" ht="15.6">
      <c r="A16" s="250" t="s">
        <v>222</v>
      </c>
      <c r="B16" s="253" t="e">
        <f>B14*B15</f>
        <v>#REF!</v>
      </c>
      <c r="C16" s="247"/>
      <c r="D16" s="140"/>
      <c r="E16" s="140"/>
      <c r="F16" s="140"/>
      <c r="G16" s="113"/>
      <c r="L16" s="127"/>
    </row>
    <row r="17" spans="1:12" ht="15.6">
      <c r="A17" s="250" t="s">
        <v>236</v>
      </c>
      <c r="B17" s="260" t="e">
        <f>#REF!</f>
        <v>#REF!</v>
      </c>
      <c r="C17" s="247"/>
      <c r="D17" s="140"/>
      <c r="E17" s="140"/>
      <c r="F17" s="140"/>
      <c r="L17" s="127"/>
    </row>
    <row r="18" spans="1:12" ht="15.6">
      <c r="A18" s="250" t="s">
        <v>237</v>
      </c>
      <c r="B18" s="261" t="e">
        <f>B17*B14</f>
        <v>#REF!</v>
      </c>
      <c r="C18" s="247"/>
      <c r="D18" s="140"/>
      <c r="E18" s="140"/>
      <c r="F18" s="140"/>
      <c r="L18" s="127"/>
    </row>
    <row r="19" spans="1:12" ht="15.6">
      <c r="A19" s="130"/>
      <c r="B19" s="262"/>
      <c r="C19" s="247"/>
      <c r="D19" s="140"/>
      <c r="E19" s="140"/>
      <c r="F19" s="140"/>
    </row>
    <row r="20" spans="1:12" ht="15.6">
      <c r="A20" s="247"/>
      <c r="B20" s="253"/>
      <c r="C20" s="247"/>
      <c r="D20" s="140"/>
      <c r="E20" s="140"/>
      <c r="F20" s="140"/>
    </row>
    <row r="21" spans="1:12" ht="15.6">
      <c r="A21" s="130" t="s">
        <v>223</v>
      </c>
      <c r="B21" s="129" t="e">
        <f>+B16-B18</f>
        <v>#REF!</v>
      </c>
      <c r="C21" s="247"/>
      <c r="D21" s="140"/>
      <c r="E21" s="140"/>
      <c r="F21" s="140"/>
      <c r="K21" s="127"/>
    </row>
    <row r="22" spans="1:12" ht="15.6">
      <c r="A22" s="131"/>
      <c r="B22" s="263"/>
      <c r="C22" s="253"/>
      <c r="D22" s="141"/>
      <c r="E22" s="140"/>
      <c r="F22" s="140"/>
      <c r="K22" s="127"/>
    </row>
    <row r="23" spans="1:12" ht="15.6">
      <c r="A23" s="131"/>
      <c r="B23" s="253"/>
      <c r="C23" s="247"/>
      <c r="D23" s="140"/>
      <c r="E23" s="140"/>
      <c r="F23" s="140"/>
    </row>
    <row r="24" spans="1:12" ht="15.6">
      <c r="A24" s="131" t="s">
        <v>224</v>
      </c>
      <c r="B24" s="255" t="e">
        <f>B7+47</f>
        <v>#REF!</v>
      </c>
      <c r="C24" s="247"/>
      <c r="D24" s="140"/>
      <c r="E24" s="140"/>
      <c r="F24" s="140"/>
    </row>
    <row r="25" spans="1:12" ht="15.6">
      <c r="A25" s="131"/>
      <c r="B25" s="255"/>
      <c r="C25" s="247"/>
      <c r="D25" s="140"/>
      <c r="E25" s="140"/>
      <c r="F25" s="140"/>
    </row>
    <row r="26" spans="1:12" ht="15.6">
      <c r="A26" s="131"/>
      <c r="C26" s="247"/>
      <c r="D26" s="140"/>
      <c r="E26" s="140"/>
      <c r="F26" s="140"/>
    </row>
    <row r="27" spans="1:12" ht="15.6">
      <c r="A27" s="247"/>
      <c r="B27" s="132" t="s">
        <v>225</v>
      </c>
      <c r="C27" s="247"/>
      <c r="D27" s="140"/>
      <c r="E27" s="140"/>
      <c r="F27" s="140"/>
    </row>
    <row r="28" spans="1:12" ht="15.6">
      <c r="A28" s="130"/>
      <c r="B28" s="132"/>
      <c r="C28" s="247"/>
      <c r="D28" s="140"/>
      <c r="E28" s="142"/>
      <c r="F28" s="142"/>
    </row>
    <row r="29" spans="1:12" ht="15.6">
      <c r="A29" s="247"/>
      <c r="B29" s="132"/>
      <c r="C29" s="247"/>
      <c r="D29" s="140"/>
      <c r="E29" s="140"/>
      <c r="F29" s="140"/>
    </row>
    <row r="30" spans="1:12" ht="15.6">
      <c r="A30" s="247"/>
      <c r="B30" s="247" t="s">
        <v>276</v>
      </c>
      <c r="C30" s="247"/>
      <c r="D30" s="140"/>
      <c r="E30" s="140"/>
      <c r="F30" s="140"/>
    </row>
    <row r="31" spans="1:12" ht="15.6">
      <c r="A31" s="247"/>
      <c r="B31" s="247" t="s">
        <v>249</v>
      </c>
      <c r="C31" s="247"/>
      <c r="D31" s="140"/>
      <c r="E31" s="140"/>
      <c r="F31" s="140"/>
    </row>
    <row r="32" spans="1:12" ht="15.6">
      <c r="A32" s="247"/>
      <c r="B32" s="247" t="s">
        <v>277</v>
      </c>
      <c r="C32" s="120"/>
      <c r="D32" s="140"/>
      <c r="E32" s="140"/>
      <c r="F32" s="140"/>
    </row>
    <row r="33" spans="1:6" ht="15.6">
      <c r="A33" s="247"/>
      <c r="B33" s="247" t="s">
        <v>278</v>
      </c>
      <c r="C33" s="120"/>
      <c r="D33" s="140"/>
      <c r="E33" s="140"/>
      <c r="F33" s="140"/>
    </row>
    <row r="34" spans="1:6" ht="15.6">
      <c r="A34" s="247"/>
      <c r="B34" s="247"/>
      <c r="C34" s="120"/>
      <c r="D34" s="140"/>
      <c r="E34" s="140"/>
      <c r="F34" s="140"/>
    </row>
    <row r="35" spans="1:6" ht="15.6">
      <c r="A35" s="247"/>
      <c r="B35" s="247"/>
      <c r="C35" s="120"/>
      <c r="D35" s="140"/>
      <c r="E35" s="140"/>
      <c r="F35" s="140"/>
    </row>
    <row r="36" spans="1:6" ht="15.6">
      <c r="A36" s="247"/>
      <c r="B36" s="133" t="s">
        <v>228</v>
      </c>
      <c r="C36" s="120"/>
      <c r="D36" s="140"/>
      <c r="E36" s="140"/>
      <c r="F36" s="140"/>
    </row>
    <row r="37" spans="1:6" ht="15.95">
      <c r="A37" s="247"/>
      <c r="B37" s="112"/>
      <c r="C37" s="120"/>
      <c r="D37" s="140"/>
      <c r="E37" s="140"/>
      <c r="F37" s="140"/>
    </row>
    <row r="38" spans="1:6" ht="15.6">
      <c r="A38" s="247"/>
      <c r="B38" s="247"/>
      <c r="C38" s="120"/>
      <c r="D38" s="140"/>
      <c r="E38" s="140"/>
      <c r="F38" s="140"/>
    </row>
    <row r="39" spans="1:6" ht="15.6">
      <c r="A39" s="247"/>
      <c r="B39" s="247" t="s">
        <v>245</v>
      </c>
      <c r="C39" s="120"/>
      <c r="D39" s="120"/>
      <c r="E39" s="140"/>
      <c r="F39" s="140"/>
    </row>
    <row r="40" spans="1:6" ht="15.6">
      <c r="A40" s="247"/>
      <c r="B40" s="247" t="s">
        <v>246</v>
      </c>
      <c r="C40" s="120"/>
      <c r="D40" s="120"/>
      <c r="E40" s="140"/>
      <c r="F40" s="140"/>
    </row>
    <row r="41" spans="1:6" ht="15.6">
      <c r="A41" s="247"/>
      <c r="B41" s="247" t="s">
        <v>230</v>
      </c>
      <c r="C41" s="120"/>
      <c r="D41" s="120"/>
      <c r="E41" s="140"/>
      <c r="F41" s="140"/>
    </row>
    <row r="42" spans="1:6" ht="15.95">
      <c r="A42" s="247"/>
      <c r="B42" s="112"/>
      <c r="C42" s="120"/>
      <c r="D42" s="120"/>
      <c r="E42" s="140"/>
      <c r="F42" s="140"/>
    </row>
    <row r="43" spans="1:6" ht="15.6">
      <c r="A43" s="247"/>
      <c r="B43" s="247"/>
      <c r="C43" s="120"/>
      <c r="D43" s="120"/>
      <c r="E43" s="140"/>
      <c r="F43" s="140"/>
    </row>
    <row r="44" spans="1:6" ht="15.6">
      <c r="A44" s="247"/>
      <c r="B44" s="247"/>
      <c r="C44" s="120"/>
      <c r="D44" s="120"/>
      <c r="E44" s="140"/>
      <c r="F44" s="140"/>
    </row>
    <row r="45" spans="1:6" ht="15.6">
      <c r="A45" s="247"/>
      <c r="B45" s="247"/>
      <c r="C45" s="120"/>
      <c r="D45" s="120"/>
      <c r="E45" s="140"/>
      <c r="F45" s="140"/>
    </row>
    <row r="46" spans="1:6" ht="15.6">
      <c r="A46" s="247"/>
      <c r="B46" s="247"/>
      <c r="C46" s="120"/>
      <c r="D46" s="120"/>
      <c r="E46" s="140"/>
      <c r="F46" s="140"/>
    </row>
    <row r="47" spans="1:6" ht="15.6">
      <c r="A47" s="247"/>
      <c r="C47" s="120"/>
      <c r="D47" s="120"/>
      <c r="E47" s="140"/>
      <c r="F47" s="140"/>
    </row>
    <row r="48" spans="1:6">
      <c r="A48" s="143"/>
    </row>
    <row r="51" spans="2:2">
      <c r="B51" s="144"/>
    </row>
    <row r="52" spans="2:2">
      <c r="B52" s="145"/>
    </row>
    <row r="53" spans="2:2">
      <c r="B53" s="145"/>
    </row>
    <row r="54" spans="2:2">
      <c r="B54" s="145"/>
    </row>
  </sheetData>
  <mergeCells count="3">
    <mergeCell ref="A1:D1"/>
    <mergeCell ref="A2:D2"/>
    <mergeCell ref="A3:D3"/>
  </mergeCells>
  <printOptions horizontalCentered="1" verticalCentered="1"/>
  <pageMargins left="0.7" right="0.7" top="0.75" bottom="0.75" header="0.3" footer="0.3"/>
  <pageSetup orientation="portrait" r:id="rId1"/>
  <rowBreaks count="1" manualBreakCount="1">
    <brk id="46" max="16383" man="1"/>
  </rowBreaks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AF00-000000000000}">
  <sheetPr codeName="Sheet214">
    <pageSetUpPr fitToPage="1"/>
  </sheetPr>
  <dimension ref="A1:J125"/>
  <sheetViews>
    <sheetView zoomScaleNormal="100" workbookViewId="0">
      <selection activeCell="F24" sqref="F24"/>
    </sheetView>
  </sheetViews>
  <sheetFormatPr defaultColWidth="9.140625" defaultRowHeight="15.95"/>
  <cols>
    <col min="1" max="1" width="43" style="112" customWidth="1"/>
    <col min="2" max="2" width="27.85546875" style="112" customWidth="1"/>
    <col min="3" max="3" width="9.140625" style="112" customWidth="1"/>
    <col min="4" max="4" width="9.85546875" style="112" customWidth="1"/>
    <col min="5" max="16384" width="9.140625" style="111"/>
  </cols>
  <sheetData>
    <row r="1" spans="1:10" ht="18">
      <c r="A1" s="402" t="s">
        <v>205</v>
      </c>
      <c r="B1" s="402"/>
      <c r="C1" s="402"/>
      <c r="D1" s="114"/>
      <c r="E1" s="115"/>
      <c r="F1" s="115"/>
    </row>
    <row r="2" spans="1:10" ht="18">
      <c r="A2" s="402" t="s">
        <v>286</v>
      </c>
      <c r="B2" s="402"/>
      <c r="C2" s="402"/>
      <c r="D2" s="114"/>
      <c r="E2" s="114"/>
      <c r="F2" s="114"/>
      <c r="G2" s="116"/>
    </row>
    <row r="3" spans="1:10" ht="14.45">
      <c r="A3" s="403">
        <f ca="1">TODAY()</f>
        <v>45832</v>
      </c>
      <c r="B3" s="403"/>
      <c r="C3" s="403"/>
      <c r="D3" s="117"/>
      <c r="E3" s="118"/>
      <c r="F3" s="118"/>
    </row>
    <row r="4" spans="1:10">
      <c r="A4" s="116"/>
      <c r="B4" s="116"/>
      <c r="C4" s="119"/>
      <c r="D4" s="247"/>
      <c r="E4" s="112"/>
    </row>
    <row r="5" spans="1:10">
      <c r="A5" s="247"/>
      <c r="B5" s="247"/>
      <c r="C5" s="120"/>
      <c r="D5" s="247"/>
      <c r="E5" s="112"/>
    </row>
    <row r="6" spans="1:10">
      <c r="A6" s="121" t="s">
        <v>207</v>
      </c>
      <c r="B6" s="122" t="e">
        <f>#REF!</f>
        <v>#REF!</v>
      </c>
      <c r="C6" s="120"/>
      <c r="D6" s="247"/>
      <c r="E6" s="112"/>
    </row>
    <row r="7" spans="1:10" hidden="1">
      <c r="A7" s="247" t="s">
        <v>208</v>
      </c>
      <c r="B7" s="123">
        <v>40793</v>
      </c>
      <c r="C7" s="120" t="s">
        <v>209</v>
      </c>
      <c r="D7" s="247"/>
      <c r="E7" s="112"/>
    </row>
    <row r="8" spans="1:10">
      <c r="A8" s="247" t="s">
        <v>210</v>
      </c>
      <c r="B8" s="124" t="e">
        <f>#REF!</f>
        <v>#REF!</v>
      </c>
      <c r="C8" s="120" t="s">
        <v>211</v>
      </c>
      <c r="D8" s="247"/>
      <c r="E8" s="112"/>
    </row>
    <row r="9" spans="1:10">
      <c r="A9" s="247" t="s">
        <v>212</v>
      </c>
      <c r="B9" s="125">
        <v>31</v>
      </c>
      <c r="C9" s="120" t="s">
        <v>211</v>
      </c>
      <c r="D9" s="247"/>
      <c r="E9" s="112"/>
    </row>
    <row r="10" spans="1:10" hidden="1">
      <c r="A10" s="247" t="s">
        <v>213</v>
      </c>
      <c r="B10" s="248"/>
      <c r="C10" s="120" t="s">
        <v>211</v>
      </c>
      <c r="D10" s="247"/>
      <c r="E10" s="112"/>
    </row>
    <row r="11" spans="1:10">
      <c r="A11" s="247"/>
      <c r="B11" s="247"/>
      <c r="C11" s="120"/>
      <c r="D11" s="247"/>
      <c r="E11" s="112"/>
    </row>
    <row r="12" spans="1:10">
      <c r="A12" s="247"/>
      <c r="B12" s="249"/>
      <c r="C12" s="120"/>
      <c r="D12" s="247"/>
      <c r="E12" s="112"/>
    </row>
    <row r="13" spans="1:10" ht="15.6">
      <c r="A13" s="126" t="s">
        <v>214</v>
      </c>
      <c r="B13" s="249"/>
      <c r="C13" s="120"/>
      <c r="D13" s="247"/>
      <c r="E13" s="247"/>
    </row>
    <row r="14" spans="1:10" ht="15.6">
      <c r="A14" s="250" t="s">
        <v>215</v>
      </c>
      <c r="B14" s="251" t="e">
        <f>#REF!</f>
        <v>#REF!</v>
      </c>
      <c r="C14" s="120" t="s">
        <v>209</v>
      </c>
      <c r="D14" s="247"/>
      <c r="E14" s="247"/>
    </row>
    <row r="15" spans="1:10" ht="15.6">
      <c r="A15" s="250" t="s">
        <v>216</v>
      </c>
      <c r="B15" s="252" t="e">
        <f>#REF!</f>
        <v>#REF!</v>
      </c>
      <c r="C15" s="120" t="s">
        <v>209</v>
      </c>
      <c r="D15" s="247"/>
      <c r="E15" s="247"/>
      <c r="I15" s="127"/>
      <c r="J15" s="127"/>
    </row>
    <row r="16" spans="1:10" ht="15.6">
      <c r="A16" s="250" t="s">
        <v>217</v>
      </c>
      <c r="B16" s="253" t="e">
        <f>B15*B14</f>
        <v>#REF!</v>
      </c>
      <c r="C16" s="120"/>
      <c r="D16" s="247"/>
      <c r="E16" s="247"/>
      <c r="I16" s="113"/>
      <c r="J16" s="127"/>
    </row>
    <row r="17" spans="1:10" ht="15.6">
      <c r="A17" s="254"/>
      <c r="B17" s="253"/>
      <c r="C17" s="128"/>
      <c r="D17" s="247"/>
      <c r="E17" s="247"/>
      <c r="J17" s="127"/>
    </row>
    <row r="18" spans="1:10" ht="15.6">
      <c r="A18" s="247"/>
      <c r="B18" s="129"/>
      <c r="C18" s="120"/>
      <c r="D18" s="247"/>
      <c r="E18" s="247"/>
    </row>
    <row r="19" spans="1:10" ht="15.6">
      <c r="A19" s="130" t="s">
        <v>223</v>
      </c>
      <c r="B19" s="129" t="e">
        <f>+B16</f>
        <v>#REF!</v>
      </c>
      <c r="C19" s="120"/>
      <c r="D19" s="247"/>
      <c r="E19" s="247"/>
      <c r="I19" s="127"/>
    </row>
    <row r="20" spans="1:10" ht="15.6">
      <c r="A20" s="131"/>
      <c r="B20" s="253"/>
      <c r="C20" s="128"/>
      <c r="D20" s="247"/>
      <c r="E20" s="247"/>
      <c r="I20" s="127"/>
    </row>
    <row r="21" spans="1:10" ht="15.6">
      <c r="A21" s="131"/>
      <c r="B21" s="255"/>
      <c r="C21" s="120"/>
      <c r="D21" s="247"/>
      <c r="E21" s="247"/>
    </row>
    <row r="22" spans="1:10" ht="15.6">
      <c r="A22" s="131" t="s">
        <v>224</v>
      </c>
      <c r="B22" s="255" t="e">
        <f>B6+47</f>
        <v>#REF!</v>
      </c>
      <c r="C22" s="120"/>
      <c r="D22" s="247"/>
      <c r="E22" s="247"/>
    </row>
    <row r="23" spans="1:10" ht="15.6">
      <c r="A23" s="247"/>
      <c r="B23" s="253"/>
      <c r="C23" s="120"/>
      <c r="D23" s="247"/>
      <c r="E23" s="247"/>
    </row>
    <row r="24" spans="1:10" ht="15.6">
      <c r="A24" s="247"/>
      <c r="B24" s="253"/>
      <c r="C24" s="120"/>
      <c r="D24" s="247"/>
      <c r="E24" s="247"/>
    </row>
    <row r="25" spans="1:10" ht="15.6">
      <c r="A25" s="247"/>
      <c r="B25" s="253"/>
      <c r="C25" s="120"/>
      <c r="D25" s="247"/>
      <c r="E25" s="247"/>
    </row>
    <row r="26" spans="1:10" ht="15.6">
      <c r="A26" s="130"/>
      <c r="B26" s="256"/>
      <c r="C26" s="120"/>
      <c r="D26" s="257"/>
      <c r="E26" s="247"/>
    </row>
    <row r="27" spans="1:10" ht="15.6">
      <c r="A27" s="247"/>
      <c r="B27" s="132" t="s">
        <v>225</v>
      </c>
      <c r="C27" s="120"/>
      <c r="D27" s="247"/>
      <c r="E27" s="247"/>
    </row>
    <row r="28" spans="1:10" ht="15.6">
      <c r="A28" s="247"/>
      <c r="B28" s="132"/>
      <c r="C28" s="120"/>
      <c r="D28" s="247"/>
      <c r="E28" s="247"/>
    </row>
    <row r="29" spans="1:10" ht="15.6">
      <c r="A29" s="247"/>
      <c r="B29" s="132"/>
      <c r="C29" s="120"/>
      <c r="D29" s="247"/>
      <c r="E29" s="247"/>
    </row>
    <row r="30" spans="1:10" ht="15" customHeight="1">
      <c r="A30" s="258"/>
      <c r="B30" s="247" t="s">
        <v>276</v>
      </c>
      <c r="C30" s="120"/>
      <c r="D30" s="247"/>
      <c r="E30" s="247"/>
    </row>
    <row r="31" spans="1:10" ht="15" customHeight="1">
      <c r="A31" s="258"/>
      <c r="B31" s="247" t="s">
        <v>249</v>
      </c>
      <c r="C31" s="120"/>
      <c r="D31" s="247"/>
      <c r="E31" s="247"/>
    </row>
    <row r="32" spans="1:10" ht="15.6">
      <c r="A32" s="258"/>
      <c r="B32" s="247" t="s">
        <v>277</v>
      </c>
      <c r="C32" s="120"/>
      <c r="D32" s="247"/>
      <c r="E32" s="247"/>
    </row>
    <row r="33" spans="1:5" ht="15.6">
      <c r="A33" s="258"/>
      <c r="B33" s="247" t="s">
        <v>278</v>
      </c>
      <c r="C33" s="120"/>
      <c r="D33" s="247"/>
      <c r="E33" s="247"/>
    </row>
    <row r="34" spans="1:5" ht="15.6">
      <c r="A34" s="258"/>
      <c r="B34" s="247"/>
      <c r="C34" s="120"/>
      <c r="D34" s="247"/>
      <c r="E34" s="247"/>
    </row>
    <row r="35" spans="1:5" ht="15.6">
      <c r="A35" s="258"/>
      <c r="B35" s="247"/>
      <c r="C35" s="120"/>
      <c r="D35" s="247"/>
      <c r="E35" s="247"/>
    </row>
    <row r="36" spans="1:5" ht="15.6">
      <c r="A36" s="258"/>
      <c r="B36" s="133" t="s">
        <v>228</v>
      </c>
      <c r="C36" s="120"/>
      <c r="D36" s="247"/>
      <c r="E36" s="247"/>
    </row>
    <row r="37" spans="1:5">
      <c r="A37" s="247"/>
      <c r="C37" s="120"/>
      <c r="D37" s="247"/>
      <c r="E37" s="247"/>
    </row>
    <row r="38" spans="1:5" ht="15.6">
      <c r="A38" s="247"/>
      <c r="B38" s="247"/>
      <c r="C38" s="120"/>
      <c r="D38" s="247"/>
      <c r="E38" s="247"/>
    </row>
    <row r="39" spans="1:5" ht="15.6">
      <c r="A39" s="247"/>
      <c r="B39" s="247" t="s">
        <v>245</v>
      </c>
      <c r="C39" s="120"/>
      <c r="D39" s="247"/>
      <c r="E39" s="247"/>
    </row>
    <row r="40" spans="1:5" ht="15.6">
      <c r="A40" s="247"/>
      <c r="B40" s="247" t="s">
        <v>246</v>
      </c>
      <c r="C40" s="120"/>
      <c r="D40" s="247"/>
      <c r="E40" s="247"/>
    </row>
    <row r="41" spans="1:5" ht="15.6">
      <c r="A41" s="247"/>
      <c r="B41" s="247" t="s">
        <v>230</v>
      </c>
      <c r="C41" s="120"/>
      <c r="D41" s="247"/>
      <c r="E41" s="247"/>
    </row>
    <row r="42" spans="1:5" ht="15.6">
      <c r="A42" s="247"/>
      <c r="B42" s="133"/>
      <c r="C42" s="120"/>
      <c r="D42" s="247"/>
      <c r="E42" s="247"/>
    </row>
    <row r="43" spans="1:5">
      <c r="A43" s="247"/>
      <c r="C43" s="120"/>
      <c r="D43" s="247"/>
      <c r="E43" s="247"/>
    </row>
    <row r="44" spans="1:5" ht="15.6">
      <c r="A44" s="247"/>
      <c r="B44" s="247"/>
      <c r="C44" s="120"/>
      <c r="D44" s="247"/>
      <c r="E44" s="247"/>
    </row>
    <row r="45" spans="1:5" ht="15.6">
      <c r="A45" s="247"/>
      <c r="B45" s="247"/>
      <c r="C45" s="120"/>
      <c r="D45" s="247"/>
      <c r="E45" s="247"/>
    </row>
    <row r="46" spans="1:5" ht="15.6">
      <c r="A46" s="247"/>
      <c r="B46" s="247"/>
      <c r="C46" s="120"/>
      <c r="D46" s="247"/>
      <c r="E46" s="247"/>
    </row>
    <row r="47" spans="1:5" ht="15.6">
      <c r="A47" s="247"/>
      <c r="B47" s="247"/>
      <c r="C47" s="120"/>
      <c r="D47" s="247"/>
      <c r="E47" s="247"/>
    </row>
    <row r="48" spans="1:5" ht="15.6">
      <c r="A48" s="247"/>
      <c r="B48" s="247"/>
      <c r="C48" s="120"/>
      <c r="D48" s="247"/>
      <c r="E48" s="247"/>
    </row>
    <row r="49" spans="1:3">
      <c r="C49" s="134"/>
    </row>
    <row r="50" spans="1:3">
      <c r="A50" s="135"/>
      <c r="C50" s="134"/>
    </row>
    <row r="51" spans="1:3">
      <c r="C51" s="134"/>
    </row>
    <row r="52" spans="1:3">
      <c r="C52" s="134"/>
    </row>
    <row r="53" spans="1:3">
      <c r="B53" s="123"/>
      <c r="C53" s="134"/>
    </row>
    <row r="54" spans="1:3">
      <c r="B54" s="136"/>
      <c r="C54" s="134"/>
    </row>
    <row r="55" spans="1:3">
      <c r="B55" s="136"/>
      <c r="C55" s="134"/>
    </row>
    <row r="56" spans="1:3">
      <c r="B56" s="136"/>
      <c r="C56" s="134"/>
    </row>
    <row r="57" spans="1:3">
      <c r="C57" s="134"/>
    </row>
    <row r="58" spans="1:3">
      <c r="C58" s="134"/>
    </row>
    <row r="59" spans="1:3">
      <c r="C59" s="134"/>
    </row>
    <row r="60" spans="1:3">
      <c r="C60" s="134"/>
    </row>
    <row r="61" spans="1:3">
      <c r="C61" s="134"/>
    </row>
    <row r="62" spans="1:3">
      <c r="C62" s="134"/>
    </row>
    <row r="63" spans="1:3">
      <c r="C63" s="134"/>
    </row>
    <row r="64" spans="1:3">
      <c r="C64" s="134"/>
    </row>
    <row r="65" spans="3:3">
      <c r="C65" s="134"/>
    </row>
    <row r="66" spans="3:3">
      <c r="C66" s="134"/>
    </row>
    <row r="67" spans="3:3">
      <c r="C67" s="134"/>
    </row>
    <row r="68" spans="3:3">
      <c r="C68" s="134"/>
    </row>
    <row r="69" spans="3:3">
      <c r="C69" s="134"/>
    </row>
    <row r="70" spans="3:3">
      <c r="C70" s="134"/>
    </row>
    <row r="71" spans="3:3">
      <c r="C71" s="134"/>
    </row>
    <row r="72" spans="3:3">
      <c r="C72" s="134"/>
    </row>
    <row r="73" spans="3:3">
      <c r="C73" s="134"/>
    </row>
    <row r="74" spans="3:3">
      <c r="C74" s="134"/>
    </row>
    <row r="75" spans="3:3">
      <c r="C75" s="134"/>
    </row>
    <row r="76" spans="3:3">
      <c r="C76" s="134"/>
    </row>
    <row r="77" spans="3:3">
      <c r="C77" s="134"/>
    </row>
    <row r="78" spans="3:3">
      <c r="C78" s="134"/>
    </row>
    <row r="79" spans="3:3">
      <c r="C79" s="134"/>
    </row>
    <row r="80" spans="3:3">
      <c r="C80" s="134"/>
    </row>
    <row r="81" spans="3:3">
      <c r="C81" s="134"/>
    </row>
    <row r="82" spans="3:3">
      <c r="C82" s="134"/>
    </row>
    <row r="83" spans="3:3">
      <c r="C83" s="134"/>
    </row>
    <row r="84" spans="3:3">
      <c r="C84" s="134"/>
    </row>
    <row r="85" spans="3:3">
      <c r="C85" s="134"/>
    </row>
    <row r="86" spans="3:3">
      <c r="C86" s="134"/>
    </row>
    <row r="87" spans="3:3">
      <c r="C87" s="134"/>
    </row>
    <row r="88" spans="3:3">
      <c r="C88" s="134"/>
    </row>
    <row r="89" spans="3:3">
      <c r="C89" s="134"/>
    </row>
    <row r="90" spans="3:3">
      <c r="C90" s="134"/>
    </row>
    <row r="91" spans="3:3">
      <c r="C91" s="134"/>
    </row>
    <row r="92" spans="3:3">
      <c r="C92" s="134"/>
    </row>
    <row r="93" spans="3:3">
      <c r="C93" s="134"/>
    </row>
    <row r="94" spans="3:3">
      <c r="C94" s="134"/>
    </row>
    <row r="95" spans="3:3">
      <c r="C95" s="134"/>
    </row>
    <row r="96" spans="3:3">
      <c r="C96" s="134"/>
    </row>
    <row r="97" spans="3:3">
      <c r="C97" s="134"/>
    </row>
    <row r="98" spans="3:3">
      <c r="C98" s="134"/>
    </row>
    <row r="99" spans="3:3">
      <c r="C99" s="134"/>
    </row>
    <row r="100" spans="3:3">
      <c r="C100" s="134"/>
    </row>
    <row r="101" spans="3:3">
      <c r="C101" s="134"/>
    </row>
    <row r="102" spans="3:3">
      <c r="C102" s="134"/>
    </row>
    <row r="103" spans="3:3">
      <c r="C103" s="134"/>
    </row>
    <row r="104" spans="3:3">
      <c r="C104" s="134"/>
    </row>
    <row r="105" spans="3:3">
      <c r="C105" s="134"/>
    </row>
    <row r="106" spans="3:3">
      <c r="C106" s="134"/>
    </row>
    <row r="107" spans="3:3">
      <c r="C107" s="134"/>
    </row>
    <row r="108" spans="3:3">
      <c r="C108" s="134"/>
    </row>
    <row r="109" spans="3:3">
      <c r="C109" s="134"/>
    </row>
    <row r="110" spans="3:3">
      <c r="C110" s="134"/>
    </row>
    <row r="111" spans="3:3">
      <c r="C111" s="134"/>
    </row>
    <row r="112" spans="3:3">
      <c r="C112" s="134"/>
    </row>
    <row r="113" spans="3:3">
      <c r="C113" s="134"/>
    </row>
    <row r="114" spans="3:3">
      <c r="C114" s="134"/>
    </row>
    <row r="115" spans="3:3">
      <c r="C115" s="134"/>
    </row>
    <row r="116" spans="3:3">
      <c r="C116" s="134"/>
    </row>
    <row r="117" spans="3:3">
      <c r="C117" s="134"/>
    </row>
    <row r="118" spans="3:3">
      <c r="C118" s="134"/>
    </row>
    <row r="119" spans="3:3">
      <c r="C119" s="134"/>
    </row>
    <row r="120" spans="3:3">
      <c r="C120" s="134"/>
    </row>
    <row r="121" spans="3:3">
      <c r="C121" s="134"/>
    </row>
    <row r="122" spans="3:3">
      <c r="C122" s="134"/>
    </row>
    <row r="123" spans="3:3">
      <c r="C123" s="134"/>
    </row>
    <row r="124" spans="3:3">
      <c r="C124" s="134"/>
    </row>
    <row r="125" spans="3:3">
      <c r="C125" s="134"/>
    </row>
  </sheetData>
  <mergeCells count="3">
    <mergeCell ref="A1:C1"/>
    <mergeCell ref="A2:C2"/>
    <mergeCell ref="A3:C3"/>
  </mergeCells>
  <printOptions horizontalCentered="1" verticalCentered="1"/>
  <pageMargins left="0.7" right="0.7" top="0.75" bottom="0.75" header="0.3" footer="0.3"/>
  <pageSetup scale="97" orientation="portrait" r:id="rId1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000-000000000000}">
  <sheetPr codeName="Sheet215">
    <pageSetUpPr fitToPage="1"/>
  </sheetPr>
  <dimension ref="A1:L55"/>
  <sheetViews>
    <sheetView zoomScaleNormal="100" workbookViewId="0">
      <selection activeCell="F24" sqref="F24"/>
    </sheetView>
  </sheetViews>
  <sheetFormatPr defaultColWidth="9.140625" defaultRowHeight="14.45"/>
  <cols>
    <col min="1" max="1" width="47.85546875" style="111" customWidth="1"/>
    <col min="2" max="2" width="22.42578125" style="111" customWidth="1"/>
    <col min="3" max="6" width="9.140625" style="111" customWidth="1"/>
    <col min="7" max="7" width="10.140625" style="111" customWidth="1"/>
    <col min="8" max="16384" width="9.140625" style="111"/>
  </cols>
  <sheetData>
    <row r="1" spans="1:12" ht="18">
      <c r="A1" s="402" t="s">
        <v>231</v>
      </c>
      <c r="B1" s="402"/>
      <c r="C1" s="402"/>
      <c r="D1" s="402"/>
      <c r="E1" s="114"/>
      <c r="F1" s="114"/>
      <c r="G1" s="116"/>
    </row>
    <row r="2" spans="1:12" ht="18">
      <c r="A2" s="402" t="s">
        <v>286</v>
      </c>
      <c r="B2" s="402"/>
      <c r="C2" s="402"/>
      <c r="D2" s="402"/>
      <c r="E2" s="114"/>
      <c r="F2" s="114"/>
      <c r="G2" s="116"/>
    </row>
    <row r="3" spans="1:12">
      <c r="A3" s="403">
        <f ca="1">TODAY()</f>
        <v>45832</v>
      </c>
      <c r="B3" s="404"/>
      <c r="C3" s="404"/>
      <c r="D3" s="404"/>
      <c r="E3" s="118"/>
      <c r="F3" s="118"/>
    </row>
    <row r="4" spans="1:12">
      <c r="A4" s="137"/>
      <c r="B4" s="138"/>
      <c r="C4" s="138"/>
      <c r="D4" s="138"/>
      <c r="E4" s="138"/>
      <c r="F4" s="138"/>
    </row>
    <row r="5" spans="1:12">
      <c r="A5" s="139"/>
      <c r="B5" s="139"/>
      <c r="C5" s="139"/>
      <c r="D5" s="139"/>
      <c r="E5" s="140"/>
      <c r="F5" s="140"/>
    </row>
    <row r="6" spans="1:12">
      <c r="A6" s="140"/>
      <c r="B6" s="140"/>
      <c r="C6" s="140"/>
      <c r="D6" s="140"/>
      <c r="E6" s="140"/>
      <c r="F6" s="140"/>
    </row>
    <row r="7" spans="1:12" ht="15.6">
      <c r="A7" s="121" t="s">
        <v>232</v>
      </c>
      <c r="B7" s="122" t="e">
        <f>#REF!</f>
        <v>#REF!</v>
      </c>
      <c r="C7" s="247"/>
      <c r="D7" s="140"/>
      <c r="E7" s="140"/>
      <c r="F7" s="140"/>
    </row>
    <row r="8" spans="1:12" ht="15.6" hidden="1">
      <c r="A8" s="247" t="s">
        <v>208</v>
      </c>
      <c r="B8" s="123" t="e">
        <f>#REF!</f>
        <v>#REF!</v>
      </c>
      <c r="C8" s="247"/>
      <c r="D8" s="140"/>
      <c r="E8" s="140"/>
      <c r="F8" s="140"/>
    </row>
    <row r="9" spans="1:12" ht="15.6">
      <c r="A9" s="247" t="s">
        <v>210</v>
      </c>
      <c r="B9" s="124" t="e">
        <f>#REF!</f>
        <v>#REF!</v>
      </c>
      <c r="C9" s="247"/>
      <c r="D9" s="140"/>
      <c r="E9" s="140"/>
      <c r="F9" s="140"/>
    </row>
    <row r="10" spans="1:12" ht="15.6">
      <c r="A10" s="247" t="s">
        <v>212</v>
      </c>
      <c r="B10" s="125">
        <v>31</v>
      </c>
      <c r="C10" s="247"/>
      <c r="D10" s="140"/>
      <c r="E10" s="140"/>
      <c r="F10" s="140"/>
    </row>
    <row r="11" spans="1:12" ht="15.6" hidden="1">
      <c r="A11" s="247" t="s">
        <v>213</v>
      </c>
      <c r="B11" s="248"/>
      <c r="C11" s="247" t="s">
        <v>211</v>
      </c>
      <c r="D11" s="140"/>
      <c r="E11" s="140"/>
      <c r="F11" s="140"/>
    </row>
    <row r="12" spans="1:12" ht="15.6">
      <c r="A12" s="247"/>
      <c r="B12" s="247"/>
      <c r="C12" s="247"/>
      <c r="D12" s="140"/>
      <c r="E12" s="140"/>
      <c r="F12" s="140"/>
    </row>
    <row r="13" spans="1:12" ht="15.6">
      <c r="A13" s="135" t="s">
        <v>233</v>
      </c>
      <c r="B13" s="253"/>
      <c r="C13" s="247"/>
      <c r="D13" s="140"/>
      <c r="E13" s="140"/>
      <c r="F13" s="140"/>
      <c r="L13" s="127"/>
    </row>
    <row r="14" spans="1:12" ht="15.6">
      <c r="A14" s="250" t="s">
        <v>234</v>
      </c>
      <c r="B14" s="259" t="e">
        <f>#REF!</f>
        <v>#REF!</v>
      </c>
      <c r="C14" s="247"/>
      <c r="D14" s="140"/>
      <c r="G14" s="113"/>
      <c r="L14" s="127"/>
    </row>
    <row r="15" spans="1:12" ht="15.6">
      <c r="A15" s="250" t="s">
        <v>235</v>
      </c>
      <c r="B15" s="259">
        <v>35</v>
      </c>
      <c r="C15" s="247"/>
      <c r="D15" s="140"/>
      <c r="E15" s="140"/>
      <c r="F15" s="140"/>
      <c r="L15" s="127"/>
    </row>
    <row r="16" spans="1:12" ht="15.6">
      <c r="A16" s="250" t="s">
        <v>222</v>
      </c>
      <c r="B16" s="253" t="e">
        <f>B14*B15</f>
        <v>#REF!</v>
      </c>
      <c r="C16" s="247"/>
      <c r="D16" s="140"/>
      <c r="E16" s="140"/>
      <c r="F16" s="140"/>
      <c r="G16" s="113"/>
      <c r="L16" s="127"/>
    </row>
    <row r="17" spans="1:12" ht="15.6">
      <c r="A17" s="250" t="s">
        <v>236</v>
      </c>
      <c r="B17" s="260" t="e">
        <f>#REF!</f>
        <v>#REF!</v>
      </c>
      <c r="C17" s="247"/>
      <c r="D17" s="140"/>
      <c r="E17" s="140"/>
      <c r="F17" s="140"/>
      <c r="L17" s="127"/>
    </row>
    <row r="18" spans="1:12" ht="15.6">
      <c r="A18" s="250" t="s">
        <v>237</v>
      </c>
      <c r="B18" s="261" t="e">
        <f>B17*B14</f>
        <v>#REF!</v>
      </c>
      <c r="C18" s="247"/>
      <c r="D18" s="140"/>
      <c r="E18" s="140"/>
      <c r="F18" s="140"/>
      <c r="L18" s="127"/>
    </row>
    <row r="19" spans="1:12" ht="15.6">
      <c r="A19" s="130"/>
      <c r="B19" s="262"/>
      <c r="C19" s="247"/>
      <c r="D19" s="140"/>
      <c r="E19" s="140"/>
      <c r="F19" s="140"/>
    </row>
    <row r="20" spans="1:12" ht="15.6">
      <c r="A20" s="247"/>
      <c r="B20" s="253"/>
      <c r="C20" s="247"/>
      <c r="D20" s="140"/>
      <c r="E20" s="140"/>
      <c r="F20" s="140"/>
    </row>
    <row r="21" spans="1:12" ht="15.6">
      <c r="A21" s="130" t="s">
        <v>223</v>
      </c>
      <c r="B21" s="129" t="e">
        <f>+B16-B18</f>
        <v>#REF!</v>
      </c>
      <c r="C21" s="247"/>
      <c r="D21" s="140"/>
      <c r="E21" s="140"/>
      <c r="F21" s="140"/>
      <c r="K21" s="127"/>
    </row>
    <row r="22" spans="1:12" ht="15.6">
      <c r="A22" s="131"/>
      <c r="B22" s="263"/>
      <c r="C22" s="253"/>
      <c r="D22" s="141"/>
      <c r="E22" s="140"/>
      <c r="F22" s="140"/>
      <c r="K22" s="127"/>
    </row>
    <row r="23" spans="1:12" ht="15.6">
      <c r="A23" s="131"/>
      <c r="B23" s="253"/>
      <c r="C23" s="247"/>
      <c r="D23" s="140"/>
      <c r="E23" s="140"/>
      <c r="F23" s="140"/>
    </row>
    <row r="24" spans="1:12" ht="15.6">
      <c r="A24" s="131" t="s">
        <v>224</v>
      </c>
      <c r="B24" s="255" t="e">
        <f>B7+47</f>
        <v>#REF!</v>
      </c>
      <c r="C24" s="247"/>
      <c r="D24" s="140"/>
      <c r="E24" s="140"/>
      <c r="F24" s="140"/>
    </row>
    <row r="25" spans="1:12" ht="15.6">
      <c r="A25" s="131"/>
      <c r="B25" s="255"/>
      <c r="C25" s="247"/>
      <c r="D25" s="140"/>
      <c r="E25" s="140"/>
      <c r="F25" s="140"/>
    </row>
    <row r="26" spans="1:12" ht="15.6">
      <c r="A26" s="131"/>
      <c r="C26" s="247"/>
      <c r="D26" s="140"/>
      <c r="E26" s="140"/>
      <c r="F26" s="140"/>
    </row>
    <row r="27" spans="1:12" ht="15.6">
      <c r="A27" s="247"/>
      <c r="B27" s="132" t="s">
        <v>225</v>
      </c>
      <c r="C27" s="247"/>
      <c r="D27" s="140"/>
      <c r="E27" s="140"/>
      <c r="F27" s="140"/>
    </row>
    <row r="28" spans="1:12" ht="15.6">
      <c r="A28" s="130"/>
      <c r="B28" s="132"/>
      <c r="C28" s="247"/>
      <c r="D28" s="140"/>
      <c r="E28" s="142"/>
      <c r="F28" s="142"/>
    </row>
    <row r="29" spans="1:12" ht="15.6">
      <c r="A29" s="247"/>
      <c r="B29" s="132"/>
      <c r="C29" s="247"/>
      <c r="D29" s="140"/>
      <c r="E29" s="140"/>
      <c r="F29" s="140"/>
    </row>
    <row r="30" spans="1:12" ht="15.6">
      <c r="A30" s="247"/>
      <c r="B30" s="247" t="s">
        <v>276</v>
      </c>
      <c r="C30" s="247"/>
      <c r="D30" s="140"/>
      <c r="E30" s="140"/>
      <c r="F30" s="140"/>
    </row>
    <row r="31" spans="1:12" ht="15.6">
      <c r="A31" s="247"/>
      <c r="B31" s="247" t="s">
        <v>249</v>
      </c>
      <c r="C31" s="247"/>
      <c r="D31" s="140"/>
      <c r="E31" s="140"/>
      <c r="F31" s="140"/>
    </row>
    <row r="32" spans="1:12" ht="15.6">
      <c r="A32" s="247"/>
      <c r="B32" s="247" t="s">
        <v>277</v>
      </c>
      <c r="C32" s="120"/>
      <c r="D32" s="140"/>
      <c r="E32" s="140"/>
      <c r="F32" s="140"/>
    </row>
    <row r="33" spans="1:6" ht="15.6">
      <c r="A33" s="247"/>
      <c r="B33" s="247" t="s">
        <v>278</v>
      </c>
      <c r="C33" s="120"/>
      <c r="D33" s="140"/>
      <c r="E33" s="140"/>
      <c r="F33" s="140"/>
    </row>
    <row r="34" spans="1:6" ht="15.6">
      <c r="A34" s="247"/>
      <c r="B34" s="247"/>
      <c r="C34" s="120"/>
      <c r="D34" s="140"/>
      <c r="E34" s="140"/>
      <c r="F34" s="140"/>
    </row>
    <row r="35" spans="1:6" ht="15.6">
      <c r="A35" s="247"/>
      <c r="B35" s="247"/>
      <c r="C35" s="120"/>
      <c r="D35" s="140"/>
      <c r="E35" s="140"/>
      <c r="F35" s="140"/>
    </row>
    <row r="36" spans="1:6" ht="15.6">
      <c r="A36" s="247"/>
      <c r="B36" s="133" t="s">
        <v>228</v>
      </c>
      <c r="C36" s="120"/>
      <c r="D36" s="140"/>
      <c r="E36" s="140"/>
      <c r="F36" s="140"/>
    </row>
    <row r="37" spans="1:6" ht="15.95">
      <c r="A37" s="247"/>
      <c r="B37" s="112"/>
      <c r="C37" s="120"/>
      <c r="D37" s="140"/>
      <c r="E37" s="140"/>
      <c r="F37" s="140"/>
    </row>
    <row r="38" spans="1:6" ht="15.6">
      <c r="A38" s="247"/>
      <c r="B38" s="247"/>
      <c r="C38" s="120"/>
      <c r="D38" s="140"/>
      <c r="E38" s="140"/>
      <c r="F38" s="140"/>
    </row>
    <row r="39" spans="1:6" ht="15.6">
      <c r="A39" s="247"/>
      <c r="B39" s="247" t="s">
        <v>245</v>
      </c>
      <c r="C39" s="120"/>
      <c r="D39" s="120"/>
      <c r="E39" s="140"/>
      <c r="F39" s="140"/>
    </row>
    <row r="40" spans="1:6" ht="15.6">
      <c r="A40" s="247"/>
      <c r="B40" s="247" t="s">
        <v>246</v>
      </c>
      <c r="C40" s="120"/>
      <c r="D40" s="120"/>
      <c r="E40" s="140"/>
      <c r="F40" s="140"/>
    </row>
    <row r="41" spans="1:6" ht="15.6">
      <c r="A41" s="247"/>
      <c r="B41" s="247" t="s">
        <v>230</v>
      </c>
      <c r="C41" s="120"/>
      <c r="D41" s="120"/>
      <c r="E41" s="140"/>
      <c r="F41" s="140"/>
    </row>
    <row r="42" spans="1:6" ht="15.6">
      <c r="A42" s="247"/>
      <c r="B42" s="133"/>
      <c r="C42" s="120"/>
      <c r="D42" s="120"/>
      <c r="E42" s="140"/>
      <c r="F42" s="140"/>
    </row>
    <row r="43" spans="1:6" ht="15.95">
      <c r="A43" s="247"/>
      <c r="B43" s="112"/>
      <c r="C43" s="120"/>
      <c r="D43" s="120"/>
      <c r="E43" s="140"/>
      <c r="F43" s="140"/>
    </row>
    <row r="44" spans="1:6" ht="15.6">
      <c r="A44" s="247"/>
      <c r="B44" s="247"/>
      <c r="C44" s="120"/>
      <c r="D44" s="120"/>
      <c r="E44" s="140"/>
      <c r="F44" s="140"/>
    </row>
    <row r="45" spans="1:6" ht="15.6">
      <c r="A45" s="247"/>
      <c r="B45" s="247"/>
      <c r="C45" s="120"/>
      <c r="D45" s="120"/>
      <c r="E45" s="140"/>
      <c r="F45" s="140"/>
    </row>
    <row r="46" spans="1:6" ht="15.6">
      <c r="A46" s="247"/>
      <c r="B46" s="247"/>
      <c r="C46" s="120"/>
      <c r="D46" s="120"/>
      <c r="E46" s="140"/>
      <c r="F46" s="140"/>
    </row>
    <row r="47" spans="1:6" ht="15.6">
      <c r="A47" s="247"/>
      <c r="B47" s="247"/>
      <c r="C47" s="120"/>
      <c r="D47" s="120"/>
      <c r="E47" s="140"/>
      <c r="F47" s="140"/>
    </row>
    <row r="48" spans="1:6" ht="15.6">
      <c r="A48" s="247"/>
      <c r="C48" s="120"/>
      <c r="D48" s="120"/>
      <c r="E48" s="140"/>
      <c r="F48" s="140"/>
    </row>
    <row r="49" spans="1:2">
      <c r="A49" s="143"/>
    </row>
    <row r="52" spans="1:2">
      <c r="B52" s="144"/>
    </row>
    <row r="53" spans="1:2">
      <c r="B53" s="145"/>
    </row>
    <row r="54" spans="1:2">
      <c r="B54" s="145"/>
    </row>
    <row r="55" spans="1:2">
      <c r="B55" s="145"/>
    </row>
  </sheetData>
  <mergeCells count="3">
    <mergeCell ref="A1:D1"/>
    <mergeCell ref="A2:D2"/>
    <mergeCell ref="A3:D3"/>
  </mergeCells>
  <printOptions horizontalCentered="1" verticalCentered="1"/>
  <pageMargins left="0.7" right="0.7" top="0.75" bottom="0.75" header="0.3" footer="0.3"/>
  <pageSetup orientation="portrait" r:id="rId1"/>
  <rowBreaks count="1" manualBreakCount="1">
    <brk id="47" max="16383" man="1"/>
  </rowBreaks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100-000000000000}">
  <sheetPr codeName="Sheet216">
    <pageSetUpPr fitToPage="1"/>
  </sheetPr>
  <dimension ref="A1:J125"/>
  <sheetViews>
    <sheetView topLeftCell="A38" zoomScaleNormal="100" workbookViewId="0">
      <selection activeCell="F24" sqref="F24"/>
    </sheetView>
  </sheetViews>
  <sheetFormatPr defaultColWidth="9.140625" defaultRowHeight="15.95"/>
  <cols>
    <col min="1" max="1" width="43" style="112" customWidth="1"/>
    <col min="2" max="2" width="27.85546875" style="112" customWidth="1"/>
    <col min="3" max="3" width="9.140625" style="112" customWidth="1"/>
    <col min="4" max="4" width="9.85546875" style="112" customWidth="1"/>
    <col min="5" max="16384" width="9.140625" style="111"/>
  </cols>
  <sheetData>
    <row r="1" spans="1:10" ht="18">
      <c r="A1" s="402" t="s">
        <v>205</v>
      </c>
      <c r="B1" s="402"/>
      <c r="C1" s="402"/>
      <c r="D1" s="114"/>
      <c r="E1" s="115"/>
      <c r="F1" s="115"/>
    </row>
    <row r="2" spans="1:10" ht="18">
      <c r="A2" s="402" t="s">
        <v>286</v>
      </c>
      <c r="B2" s="402"/>
      <c r="C2" s="402"/>
      <c r="D2" s="114"/>
      <c r="E2" s="114"/>
      <c r="F2" s="114"/>
      <c r="G2" s="116"/>
    </row>
    <row r="3" spans="1:10" ht="14.45">
      <c r="A3" s="403">
        <f ca="1">TODAY()</f>
        <v>45832</v>
      </c>
      <c r="B3" s="403"/>
      <c r="C3" s="403"/>
      <c r="D3" s="117"/>
      <c r="E3" s="118"/>
      <c r="F3" s="118"/>
    </row>
    <row r="4" spans="1:10">
      <c r="A4" s="116"/>
      <c r="B4" s="116"/>
      <c r="C4" s="119"/>
      <c r="D4" s="247"/>
      <c r="E4" s="112"/>
    </row>
    <row r="5" spans="1:10">
      <c r="A5" s="247"/>
      <c r="B5" s="247"/>
      <c r="C5" s="120"/>
      <c r="D5" s="247"/>
      <c r="E5" s="112"/>
    </row>
    <row r="6" spans="1:10">
      <c r="A6" s="121" t="s">
        <v>207</v>
      </c>
      <c r="B6" s="122" t="e">
        <f>#REF!</f>
        <v>#REF!</v>
      </c>
      <c r="C6" s="120"/>
      <c r="D6" s="247"/>
      <c r="E6" s="112"/>
      <c r="H6" s="111" t="s">
        <v>253</v>
      </c>
    </row>
    <row r="7" spans="1:10" hidden="1">
      <c r="A7" s="247" t="s">
        <v>208</v>
      </c>
      <c r="B7" s="123">
        <v>40793</v>
      </c>
      <c r="C7" s="120" t="s">
        <v>209</v>
      </c>
      <c r="D7" s="247"/>
      <c r="E7" s="112"/>
    </row>
    <row r="8" spans="1:10">
      <c r="A8" s="247" t="s">
        <v>210</v>
      </c>
      <c r="B8" s="124" t="e">
        <f>#REF!</f>
        <v>#REF!</v>
      </c>
      <c r="C8" s="120" t="s">
        <v>211</v>
      </c>
      <c r="D8" s="247"/>
      <c r="E8" s="112"/>
    </row>
    <row r="9" spans="1:10">
      <c r="A9" s="247" t="s">
        <v>212</v>
      </c>
      <c r="B9" s="125">
        <v>31</v>
      </c>
      <c r="C9" s="120" t="s">
        <v>211</v>
      </c>
      <c r="D9" s="247"/>
      <c r="E9" s="112"/>
    </row>
    <row r="10" spans="1:10" hidden="1">
      <c r="A10" s="247" t="s">
        <v>213</v>
      </c>
      <c r="B10" s="248"/>
      <c r="C10" s="120" t="s">
        <v>211</v>
      </c>
      <c r="D10" s="247"/>
      <c r="E10" s="112"/>
    </row>
    <row r="11" spans="1:10">
      <c r="A11" s="247"/>
      <c r="B11" s="247"/>
      <c r="C11" s="120"/>
      <c r="D11" s="247"/>
      <c r="E11" s="112"/>
    </row>
    <row r="12" spans="1:10">
      <c r="A12" s="247"/>
      <c r="B12" s="249"/>
      <c r="C12" s="120"/>
      <c r="D12" s="247"/>
      <c r="E12" s="112"/>
    </row>
    <row r="13" spans="1:10" ht="15.6">
      <c r="A13" s="126" t="s">
        <v>214</v>
      </c>
      <c r="B13" s="249"/>
      <c r="C13" s="120"/>
      <c r="D13" s="247"/>
      <c r="E13" s="247"/>
    </row>
    <row r="14" spans="1:10" ht="15.6">
      <c r="A14" s="250" t="s">
        <v>215</v>
      </c>
      <c r="B14" s="251" t="e">
        <f>#REF!</f>
        <v>#REF!</v>
      </c>
      <c r="C14" s="120" t="s">
        <v>209</v>
      </c>
      <c r="D14" s="247"/>
      <c r="E14" s="247"/>
    </row>
    <row r="15" spans="1:10" ht="15.6">
      <c r="A15" s="250" t="s">
        <v>216</v>
      </c>
      <c r="B15" s="252" t="e">
        <f>#REF!</f>
        <v>#REF!</v>
      </c>
      <c r="C15" s="120" t="s">
        <v>209</v>
      </c>
      <c r="D15" s="247"/>
      <c r="E15" s="247"/>
      <c r="I15" s="127"/>
      <c r="J15" s="127"/>
    </row>
    <row r="16" spans="1:10" ht="15.6">
      <c r="A16" s="250" t="s">
        <v>217</v>
      </c>
      <c r="B16" s="253" t="e">
        <f>B15*B14</f>
        <v>#REF!</v>
      </c>
      <c r="C16" s="120"/>
      <c r="D16" s="247"/>
      <c r="E16" s="247"/>
      <c r="I16" s="113"/>
      <c r="J16" s="127"/>
    </row>
    <row r="17" spans="1:10" ht="15.6">
      <c r="A17" s="254"/>
      <c r="B17" s="253"/>
      <c r="C17" s="128"/>
      <c r="D17" s="247"/>
      <c r="E17" s="247"/>
      <c r="J17" s="127"/>
    </row>
    <row r="18" spans="1:10" ht="15.6">
      <c r="A18" s="247"/>
      <c r="B18" s="129"/>
      <c r="C18" s="120"/>
      <c r="D18" s="247"/>
      <c r="E18" s="247"/>
    </row>
    <row r="19" spans="1:10" ht="15.6">
      <c r="A19" s="130" t="s">
        <v>223</v>
      </c>
      <c r="B19" s="129" t="e">
        <f>+B16</f>
        <v>#REF!</v>
      </c>
      <c r="C19" s="120"/>
      <c r="D19" s="247"/>
      <c r="E19" s="247"/>
      <c r="I19" s="127"/>
    </row>
    <row r="20" spans="1:10" ht="15.6">
      <c r="A20" s="131"/>
      <c r="B20" s="253"/>
      <c r="C20" s="128"/>
      <c r="D20" s="247"/>
      <c r="E20" s="247"/>
      <c r="I20" s="127"/>
    </row>
    <row r="21" spans="1:10" ht="15.6">
      <c r="A21" s="131"/>
      <c r="B21" s="255"/>
      <c r="C21" s="120"/>
      <c r="D21" s="247"/>
      <c r="E21" s="247"/>
    </row>
    <row r="22" spans="1:10" ht="15.6">
      <c r="A22" s="131" t="s">
        <v>224</v>
      </c>
      <c r="B22" s="255" t="e">
        <f>B6+47</f>
        <v>#REF!</v>
      </c>
      <c r="C22" s="120"/>
      <c r="D22" s="247"/>
      <c r="E22" s="247"/>
    </row>
    <row r="23" spans="1:10" ht="15.6">
      <c r="A23" s="247"/>
      <c r="B23" s="253"/>
      <c r="C23" s="120"/>
      <c r="D23" s="247"/>
      <c r="E23" s="247"/>
    </row>
    <row r="24" spans="1:10" ht="15.6">
      <c r="A24" s="247"/>
      <c r="B24" s="253"/>
      <c r="C24" s="120"/>
      <c r="D24" s="247"/>
      <c r="E24" s="247"/>
    </row>
    <row r="25" spans="1:10" ht="15.6">
      <c r="A25" s="247"/>
      <c r="B25" s="253"/>
      <c r="C25" s="120"/>
      <c r="D25" s="247"/>
      <c r="E25" s="247"/>
    </row>
    <row r="26" spans="1:10" ht="15.6">
      <c r="A26" s="130"/>
      <c r="B26" s="256"/>
      <c r="C26" s="120"/>
      <c r="D26" s="257"/>
      <c r="E26" s="247"/>
    </row>
    <row r="27" spans="1:10" ht="15.6">
      <c r="A27" s="247"/>
      <c r="B27" s="132" t="s">
        <v>225</v>
      </c>
      <c r="C27" s="120"/>
      <c r="D27" s="247"/>
      <c r="E27" s="247"/>
    </row>
    <row r="28" spans="1:10" ht="15.6">
      <c r="A28" s="247"/>
      <c r="B28" s="132"/>
      <c r="C28" s="120"/>
      <c r="D28" s="247"/>
      <c r="E28" s="247"/>
    </row>
    <row r="29" spans="1:10" ht="15.6">
      <c r="A29" s="247"/>
      <c r="B29" s="132"/>
      <c r="C29" s="120"/>
      <c r="D29" s="247"/>
      <c r="E29" s="247"/>
    </row>
    <row r="30" spans="1:10" ht="15" customHeight="1">
      <c r="A30" s="258"/>
      <c r="B30" s="247" t="s">
        <v>276</v>
      </c>
      <c r="C30" s="120"/>
      <c r="D30" s="247"/>
      <c r="E30" s="247"/>
    </row>
    <row r="31" spans="1:10" ht="15" customHeight="1">
      <c r="A31" s="258"/>
      <c r="B31" s="247" t="s">
        <v>249</v>
      </c>
      <c r="C31" s="120"/>
      <c r="D31" s="247"/>
      <c r="E31" s="247"/>
    </row>
    <row r="32" spans="1:10" ht="15.6">
      <c r="A32" s="258"/>
      <c r="B32" s="247" t="s">
        <v>277</v>
      </c>
      <c r="C32" s="120"/>
      <c r="D32" s="247"/>
      <c r="E32" s="247"/>
    </row>
    <row r="33" spans="1:5" ht="15.6">
      <c r="A33" s="258"/>
      <c r="B33" s="247" t="s">
        <v>278</v>
      </c>
      <c r="C33" s="120"/>
      <c r="D33" s="247"/>
      <c r="E33" s="247"/>
    </row>
    <row r="34" spans="1:5" ht="15.6">
      <c r="A34" s="258"/>
      <c r="B34" s="247"/>
      <c r="C34" s="120"/>
      <c r="D34" s="247"/>
      <c r="E34" s="247"/>
    </row>
    <row r="35" spans="1:5" ht="15.6">
      <c r="A35" s="258"/>
      <c r="B35" s="247"/>
      <c r="C35" s="120"/>
      <c r="D35" s="247"/>
      <c r="E35" s="247"/>
    </row>
    <row r="36" spans="1:5" ht="15.6">
      <c r="A36" s="258"/>
      <c r="B36" s="133" t="s">
        <v>228</v>
      </c>
      <c r="C36" s="120"/>
      <c r="D36" s="247"/>
      <c r="E36" s="247"/>
    </row>
    <row r="37" spans="1:5">
      <c r="A37" s="247"/>
      <c r="C37" s="120"/>
      <c r="D37" s="247"/>
      <c r="E37" s="247"/>
    </row>
    <row r="38" spans="1:5" ht="15.6">
      <c r="A38" s="247"/>
      <c r="B38" s="247"/>
      <c r="C38" s="120"/>
      <c r="D38" s="247"/>
      <c r="E38" s="247"/>
    </row>
    <row r="39" spans="1:5" ht="15.6">
      <c r="A39" s="247"/>
      <c r="B39" s="247" t="s">
        <v>242</v>
      </c>
      <c r="C39" s="120"/>
      <c r="D39" s="247"/>
      <c r="E39" s="247"/>
    </row>
    <row r="40" spans="1:5" ht="15.6">
      <c r="A40" s="247"/>
      <c r="B40" s="247" t="s">
        <v>243</v>
      </c>
      <c r="C40" s="120"/>
      <c r="D40" s="247"/>
      <c r="E40" s="247"/>
    </row>
    <row r="41" spans="1:5" ht="15.6">
      <c r="A41" s="247"/>
      <c r="B41" s="247" t="s">
        <v>244</v>
      </c>
      <c r="C41" s="120"/>
      <c r="D41" s="247"/>
      <c r="E41" s="247"/>
    </row>
    <row r="42" spans="1:5" ht="15.6">
      <c r="A42" s="247"/>
      <c r="B42" s="133"/>
      <c r="C42" s="120"/>
      <c r="D42" s="247"/>
      <c r="E42" s="247"/>
    </row>
    <row r="43" spans="1:5">
      <c r="A43" s="247"/>
      <c r="C43" s="120"/>
      <c r="D43" s="247"/>
      <c r="E43" s="247"/>
    </row>
    <row r="44" spans="1:5" ht="15.6">
      <c r="A44" s="247"/>
      <c r="B44" s="247"/>
      <c r="C44" s="120"/>
      <c r="D44" s="247"/>
      <c r="E44" s="247"/>
    </row>
    <row r="45" spans="1:5" ht="15.6">
      <c r="A45" s="247"/>
      <c r="B45" s="247"/>
      <c r="C45" s="120"/>
      <c r="D45" s="247"/>
      <c r="E45" s="247"/>
    </row>
    <row r="46" spans="1:5" ht="15.6">
      <c r="A46" s="247"/>
      <c r="B46" s="247"/>
      <c r="C46" s="120"/>
      <c r="D46" s="247"/>
      <c r="E46" s="247"/>
    </row>
    <row r="47" spans="1:5" ht="15.6">
      <c r="A47" s="247"/>
      <c r="B47" s="247"/>
      <c r="C47" s="120"/>
      <c r="D47" s="247"/>
      <c r="E47" s="247"/>
    </row>
    <row r="48" spans="1:5" ht="15.6">
      <c r="A48" s="247"/>
      <c r="B48" s="247"/>
      <c r="C48" s="120"/>
      <c r="D48" s="247"/>
      <c r="E48" s="247"/>
    </row>
    <row r="49" spans="1:3">
      <c r="C49" s="134"/>
    </row>
    <row r="50" spans="1:3">
      <c r="A50" s="135"/>
      <c r="C50" s="134"/>
    </row>
    <row r="51" spans="1:3">
      <c r="C51" s="134"/>
    </row>
    <row r="52" spans="1:3">
      <c r="C52" s="134"/>
    </row>
    <row r="53" spans="1:3">
      <c r="B53" s="123"/>
      <c r="C53" s="134"/>
    </row>
    <row r="54" spans="1:3">
      <c r="B54" s="136"/>
      <c r="C54" s="134"/>
    </row>
    <row r="55" spans="1:3">
      <c r="B55" s="136"/>
      <c r="C55" s="134"/>
    </row>
    <row r="56" spans="1:3">
      <c r="B56" s="136"/>
      <c r="C56" s="134"/>
    </row>
    <row r="57" spans="1:3">
      <c r="C57" s="134"/>
    </row>
    <row r="58" spans="1:3">
      <c r="C58" s="134"/>
    </row>
    <row r="59" spans="1:3">
      <c r="C59" s="134"/>
    </row>
    <row r="60" spans="1:3">
      <c r="C60" s="134"/>
    </row>
    <row r="61" spans="1:3">
      <c r="C61" s="134"/>
    </row>
    <row r="62" spans="1:3">
      <c r="C62" s="134"/>
    </row>
    <row r="63" spans="1:3">
      <c r="C63" s="134"/>
    </row>
    <row r="64" spans="1:3">
      <c r="C64" s="134"/>
    </row>
    <row r="65" spans="3:3">
      <c r="C65" s="134"/>
    </row>
    <row r="66" spans="3:3">
      <c r="C66" s="134"/>
    </row>
    <row r="67" spans="3:3">
      <c r="C67" s="134"/>
    </row>
    <row r="68" spans="3:3">
      <c r="C68" s="134"/>
    </row>
    <row r="69" spans="3:3">
      <c r="C69" s="134"/>
    </row>
    <row r="70" spans="3:3">
      <c r="C70" s="134"/>
    </row>
    <row r="71" spans="3:3">
      <c r="C71" s="134"/>
    </row>
    <row r="72" spans="3:3">
      <c r="C72" s="134"/>
    </row>
    <row r="73" spans="3:3">
      <c r="C73" s="134"/>
    </row>
    <row r="74" spans="3:3">
      <c r="C74" s="134"/>
    </row>
    <row r="75" spans="3:3">
      <c r="C75" s="134"/>
    </row>
    <row r="76" spans="3:3">
      <c r="C76" s="134"/>
    </row>
    <row r="77" spans="3:3">
      <c r="C77" s="134"/>
    </row>
    <row r="78" spans="3:3">
      <c r="C78" s="134"/>
    </row>
    <row r="79" spans="3:3">
      <c r="C79" s="134"/>
    </row>
    <row r="80" spans="3:3">
      <c r="C80" s="134"/>
    </row>
    <row r="81" spans="3:3">
      <c r="C81" s="134"/>
    </row>
    <row r="82" spans="3:3">
      <c r="C82" s="134"/>
    </row>
    <row r="83" spans="3:3">
      <c r="C83" s="134"/>
    </row>
    <row r="84" spans="3:3">
      <c r="C84" s="134"/>
    </row>
    <row r="85" spans="3:3">
      <c r="C85" s="134"/>
    </row>
    <row r="86" spans="3:3">
      <c r="C86" s="134"/>
    </row>
    <row r="87" spans="3:3">
      <c r="C87" s="134"/>
    </row>
    <row r="88" spans="3:3">
      <c r="C88" s="134"/>
    </row>
    <row r="89" spans="3:3">
      <c r="C89" s="134"/>
    </row>
    <row r="90" spans="3:3">
      <c r="C90" s="134"/>
    </row>
    <row r="91" spans="3:3">
      <c r="C91" s="134"/>
    </row>
    <row r="92" spans="3:3">
      <c r="C92" s="134"/>
    </row>
    <row r="93" spans="3:3">
      <c r="C93" s="134"/>
    </row>
    <row r="94" spans="3:3">
      <c r="C94" s="134"/>
    </row>
    <row r="95" spans="3:3">
      <c r="C95" s="134"/>
    </row>
    <row r="96" spans="3:3">
      <c r="C96" s="134"/>
    </row>
    <row r="97" spans="3:3">
      <c r="C97" s="134"/>
    </row>
    <row r="98" spans="3:3">
      <c r="C98" s="134"/>
    </row>
    <row r="99" spans="3:3">
      <c r="C99" s="134"/>
    </row>
    <row r="100" spans="3:3">
      <c r="C100" s="134"/>
    </row>
    <row r="101" spans="3:3">
      <c r="C101" s="134"/>
    </row>
    <row r="102" spans="3:3">
      <c r="C102" s="134"/>
    </row>
    <row r="103" spans="3:3">
      <c r="C103" s="134"/>
    </row>
    <row r="104" spans="3:3">
      <c r="C104" s="134"/>
    </row>
    <row r="105" spans="3:3">
      <c r="C105" s="134"/>
    </row>
    <row r="106" spans="3:3">
      <c r="C106" s="134"/>
    </row>
    <row r="107" spans="3:3">
      <c r="C107" s="134"/>
    </row>
    <row r="108" spans="3:3">
      <c r="C108" s="134"/>
    </row>
    <row r="109" spans="3:3">
      <c r="C109" s="134"/>
    </row>
    <row r="110" spans="3:3">
      <c r="C110" s="134"/>
    </row>
    <row r="111" spans="3:3">
      <c r="C111" s="134"/>
    </row>
    <row r="112" spans="3:3">
      <c r="C112" s="134"/>
    </row>
    <row r="113" spans="3:3">
      <c r="C113" s="134"/>
    </row>
    <row r="114" spans="3:3">
      <c r="C114" s="134"/>
    </row>
    <row r="115" spans="3:3">
      <c r="C115" s="134"/>
    </row>
    <row r="116" spans="3:3">
      <c r="C116" s="134"/>
    </row>
    <row r="117" spans="3:3">
      <c r="C117" s="134"/>
    </row>
    <row r="118" spans="3:3">
      <c r="C118" s="134"/>
    </row>
    <row r="119" spans="3:3">
      <c r="C119" s="134"/>
    </row>
    <row r="120" spans="3:3">
      <c r="C120" s="134"/>
    </row>
    <row r="121" spans="3:3">
      <c r="C121" s="134"/>
    </row>
    <row r="122" spans="3:3">
      <c r="C122" s="134"/>
    </row>
    <row r="123" spans="3:3">
      <c r="C123" s="134"/>
    </row>
    <row r="124" spans="3:3">
      <c r="C124" s="134"/>
    </row>
    <row r="125" spans="3:3">
      <c r="C125" s="134"/>
    </row>
  </sheetData>
  <mergeCells count="3">
    <mergeCell ref="A1:C1"/>
    <mergeCell ref="A2:C2"/>
    <mergeCell ref="A3:C3"/>
  </mergeCells>
  <printOptions horizontalCentered="1" verticalCentered="1"/>
  <pageMargins left="0.7" right="0.7" top="0.75" bottom="0.75" header="0.3" footer="0.3"/>
  <pageSetup scale="97" orientation="portrait" r:id="rId1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200-000000000000}">
  <sheetPr codeName="Sheet217">
    <pageSetUpPr fitToPage="1"/>
  </sheetPr>
  <dimension ref="A1:L55"/>
  <sheetViews>
    <sheetView zoomScaleNormal="100" workbookViewId="0">
      <selection activeCell="F24" sqref="F24"/>
    </sheetView>
  </sheetViews>
  <sheetFormatPr defaultColWidth="9.140625" defaultRowHeight="14.45"/>
  <cols>
    <col min="1" max="1" width="47.85546875" style="111" customWidth="1"/>
    <col min="2" max="2" width="22.42578125" style="111" customWidth="1"/>
    <col min="3" max="6" width="9.140625" style="111" customWidth="1"/>
    <col min="7" max="7" width="10.140625" style="111" customWidth="1"/>
    <col min="8" max="16384" width="9.140625" style="111"/>
  </cols>
  <sheetData>
    <row r="1" spans="1:12" ht="18">
      <c r="A1" s="402" t="s">
        <v>231</v>
      </c>
      <c r="B1" s="402"/>
      <c r="C1" s="402"/>
      <c r="D1" s="402"/>
      <c r="E1" s="114"/>
      <c r="F1" s="114"/>
      <c r="G1" s="116"/>
    </row>
    <row r="2" spans="1:12" ht="18">
      <c r="A2" s="402" t="s">
        <v>286</v>
      </c>
      <c r="B2" s="402"/>
      <c r="C2" s="402"/>
      <c r="D2" s="402"/>
      <c r="E2" s="114"/>
      <c r="F2" s="114"/>
      <c r="G2" s="116"/>
    </row>
    <row r="3" spans="1:12">
      <c r="A3" s="403">
        <f ca="1">TODAY()</f>
        <v>45832</v>
      </c>
      <c r="B3" s="404"/>
      <c r="C3" s="404"/>
      <c r="D3" s="404"/>
      <c r="E3" s="118"/>
      <c r="F3" s="118"/>
    </row>
    <row r="4" spans="1:12">
      <c r="A4" s="137"/>
      <c r="B4" s="138"/>
      <c r="C4" s="138"/>
      <c r="D4" s="138"/>
      <c r="E4" s="138"/>
      <c r="F4" s="138"/>
    </row>
    <row r="5" spans="1:12">
      <c r="A5" s="139"/>
      <c r="B5" s="139"/>
      <c r="C5" s="139"/>
      <c r="D5" s="139"/>
      <c r="E5" s="140"/>
      <c r="F5" s="140"/>
    </row>
    <row r="6" spans="1:12">
      <c r="A6" s="140"/>
      <c r="B6" s="140"/>
      <c r="C6" s="140"/>
      <c r="D6" s="140"/>
      <c r="E6" s="140"/>
      <c r="F6" s="140"/>
    </row>
    <row r="7" spans="1:12" ht="15.6">
      <c r="A7" s="121" t="s">
        <v>232</v>
      </c>
      <c r="B7" s="122" t="e">
        <f>#REF!</f>
        <v>#REF!</v>
      </c>
      <c r="C7" s="247"/>
      <c r="D7" s="140"/>
      <c r="E7" s="140"/>
      <c r="F7" s="140"/>
    </row>
    <row r="8" spans="1:12" ht="15.6" hidden="1">
      <c r="A8" s="247" t="s">
        <v>208</v>
      </c>
      <c r="B8" s="123" t="e">
        <f>#REF!</f>
        <v>#REF!</v>
      </c>
      <c r="C8" s="247"/>
      <c r="D8" s="140"/>
      <c r="E8" s="140"/>
      <c r="F8" s="140"/>
    </row>
    <row r="9" spans="1:12" ht="15.6">
      <c r="A9" s="247" t="s">
        <v>210</v>
      </c>
      <c r="B9" s="124" t="e">
        <f>#REF!</f>
        <v>#REF!</v>
      </c>
      <c r="C9" s="247"/>
      <c r="D9" s="140"/>
      <c r="E9" s="140"/>
      <c r="F9" s="140"/>
    </row>
    <row r="10" spans="1:12" ht="15.6">
      <c r="A10" s="247" t="s">
        <v>212</v>
      </c>
      <c r="B10" s="125">
        <v>31</v>
      </c>
      <c r="C10" s="247"/>
      <c r="D10" s="140"/>
      <c r="E10" s="140"/>
      <c r="F10" s="140"/>
    </row>
    <row r="11" spans="1:12" ht="15.6" hidden="1">
      <c r="A11" s="247" t="s">
        <v>213</v>
      </c>
      <c r="B11" s="248"/>
      <c r="C11" s="247" t="s">
        <v>211</v>
      </c>
      <c r="D11" s="140"/>
      <c r="E11" s="140"/>
      <c r="F11" s="140"/>
    </row>
    <row r="12" spans="1:12" ht="15.6">
      <c r="A12" s="247"/>
      <c r="B12" s="247"/>
      <c r="C12" s="247"/>
      <c r="D12" s="140"/>
      <c r="E12" s="140"/>
      <c r="F12" s="140"/>
    </row>
    <row r="13" spans="1:12" ht="15.6">
      <c r="A13" s="135" t="s">
        <v>233</v>
      </c>
      <c r="B13" s="253"/>
      <c r="C13" s="247"/>
      <c r="D13" s="140"/>
      <c r="E13" s="140"/>
      <c r="F13" s="140"/>
      <c r="L13" s="127"/>
    </row>
    <row r="14" spans="1:12" ht="15.6">
      <c r="A14" s="250" t="s">
        <v>234</v>
      </c>
      <c r="B14" s="259" t="e">
        <f>#REF!</f>
        <v>#REF!</v>
      </c>
      <c r="C14" s="247"/>
      <c r="D14" s="140"/>
      <c r="G14" s="113"/>
      <c r="L14" s="127"/>
    </row>
    <row r="15" spans="1:12" ht="15.6">
      <c r="A15" s="250" t="s">
        <v>235</v>
      </c>
      <c r="B15" s="259">
        <v>35</v>
      </c>
      <c r="C15" s="247"/>
      <c r="D15" s="140"/>
      <c r="E15" s="140"/>
      <c r="F15" s="140"/>
      <c r="L15" s="127"/>
    </row>
    <row r="16" spans="1:12" ht="15.6">
      <c r="A16" s="250" t="s">
        <v>222</v>
      </c>
      <c r="B16" s="253" t="e">
        <f>B14*B15</f>
        <v>#REF!</v>
      </c>
      <c r="C16" s="247"/>
      <c r="D16" s="140"/>
      <c r="E16" s="140"/>
      <c r="F16" s="140"/>
      <c r="G16" s="113"/>
      <c r="L16" s="127"/>
    </row>
    <row r="17" spans="1:12" ht="15.6">
      <c r="A17" s="250" t="s">
        <v>236</v>
      </c>
      <c r="B17" s="260" t="e">
        <f>#REF!</f>
        <v>#REF!</v>
      </c>
      <c r="C17" s="247"/>
      <c r="D17" s="140"/>
      <c r="E17" s="140"/>
      <c r="F17" s="140"/>
      <c r="L17" s="127"/>
    </row>
    <row r="18" spans="1:12" ht="15.6">
      <c r="A18" s="250" t="s">
        <v>237</v>
      </c>
      <c r="B18" s="261" t="e">
        <f>B17*B14</f>
        <v>#REF!</v>
      </c>
      <c r="C18" s="247"/>
      <c r="D18" s="140"/>
      <c r="E18" s="140"/>
      <c r="F18" s="140"/>
      <c r="L18" s="127"/>
    </row>
    <row r="19" spans="1:12" ht="15.6">
      <c r="A19" s="130"/>
      <c r="B19" s="262"/>
      <c r="C19" s="247"/>
      <c r="D19" s="140"/>
      <c r="E19" s="140"/>
      <c r="F19" s="140"/>
    </row>
    <row r="20" spans="1:12" ht="15.6">
      <c r="A20" s="247"/>
      <c r="B20" s="253"/>
      <c r="C20" s="247"/>
      <c r="D20" s="140"/>
      <c r="E20" s="140"/>
      <c r="F20" s="140"/>
    </row>
    <row r="21" spans="1:12" ht="15.6">
      <c r="A21" s="130" t="s">
        <v>223</v>
      </c>
      <c r="B21" s="129" t="e">
        <f>+B16-B18</f>
        <v>#REF!</v>
      </c>
      <c r="C21" s="247"/>
      <c r="D21" s="140"/>
      <c r="E21" s="140"/>
      <c r="F21" s="140"/>
      <c r="K21" s="127"/>
    </row>
    <row r="22" spans="1:12" ht="15.6">
      <c r="A22" s="131"/>
      <c r="B22" s="263"/>
      <c r="C22" s="253"/>
      <c r="D22" s="141"/>
      <c r="E22" s="140"/>
      <c r="F22" s="140"/>
      <c r="K22" s="127"/>
    </row>
    <row r="23" spans="1:12" ht="15.6">
      <c r="A23" s="131"/>
      <c r="B23" s="253"/>
      <c r="C23" s="247"/>
      <c r="D23" s="140"/>
      <c r="E23" s="140"/>
      <c r="F23" s="140"/>
    </row>
    <row r="24" spans="1:12" ht="15.6">
      <c r="A24" s="131" t="s">
        <v>224</v>
      </c>
      <c r="B24" s="255" t="e">
        <f>B7+47</f>
        <v>#REF!</v>
      </c>
      <c r="C24" s="247"/>
      <c r="D24" s="140"/>
      <c r="E24" s="140"/>
      <c r="F24" s="140"/>
    </row>
    <row r="25" spans="1:12" ht="15.6">
      <c r="A25" s="131"/>
      <c r="B25" s="255"/>
      <c r="C25" s="247"/>
      <c r="D25" s="140"/>
      <c r="E25" s="140"/>
      <c r="F25" s="140"/>
    </row>
    <row r="26" spans="1:12" ht="15.6">
      <c r="A26" s="131"/>
      <c r="C26" s="247"/>
      <c r="D26" s="140"/>
      <c r="E26" s="140"/>
      <c r="F26" s="140"/>
    </row>
    <row r="27" spans="1:12" ht="15.6">
      <c r="A27" s="247"/>
      <c r="B27" s="132" t="s">
        <v>225</v>
      </c>
      <c r="C27" s="247"/>
      <c r="D27" s="140"/>
      <c r="E27" s="140"/>
      <c r="F27" s="140"/>
    </row>
    <row r="28" spans="1:12" ht="15.6">
      <c r="A28" s="130"/>
      <c r="B28" s="132"/>
      <c r="C28" s="247"/>
      <c r="D28" s="140"/>
      <c r="E28" s="142"/>
      <c r="F28" s="142"/>
    </row>
    <row r="29" spans="1:12" ht="15.6">
      <c r="A29" s="247"/>
      <c r="B29" s="132"/>
      <c r="C29" s="247"/>
      <c r="D29" s="140"/>
      <c r="E29" s="140"/>
      <c r="F29" s="140"/>
    </row>
    <row r="30" spans="1:12" ht="15.6">
      <c r="A30" s="247"/>
      <c r="B30" s="247" t="s">
        <v>276</v>
      </c>
      <c r="C30" s="247"/>
      <c r="D30" s="140"/>
      <c r="E30" s="140"/>
      <c r="F30" s="140"/>
    </row>
    <row r="31" spans="1:12" ht="15.6">
      <c r="A31" s="247"/>
      <c r="B31" s="247" t="s">
        <v>249</v>
      </c>
      <c r="C31" s="247"/>
      <c r="D31" s="140"/>
      <c r="E31" s="140"/>
      <c r="F31" s="140"/>
    </row>
    <row r="32" spans="1:12" ht="15.6">
      <c r="A32" s="247"/>
      <c r="B32" s="247" t="s">
        <v>277</v>
      </c>
      <c r="C32" s="120"/>
      <c r="D32" s="140"/>
      <c r="E32" s="140"/>
      <c r="F32" s="140"/>
    </row>
    <row r="33" spans="1:6" ht="15.6">
      <c r="A33" s="247"/>
      <c r="B33" s="247" t="s">
        <v>278</v>
      </c>
      <c r="C33" s="120"/>
      <c r="D33" s="140"/>
      <c r="E33" s="140"/>
      <c r="F33" s="140"/>
    </row>
    <row r="34" spans="1:6" ht="15.6">
      <c r="A34" s="247"/>
      <c r="B34" s="247"/>
      <c r="C34" s="120"/>
      <c r="D34" s="140"/>
      <c r="E34" s="140"/>
      <c r="F34" s="140"/>
    </row>
    <row r="35" spans="1:6" ht="15.6">
      <c r="A35" s="247"/>
      <c r="B35" s="247"/>
      <c r="C35" s="120"/>
      <c r="D35" s="140"/>
      <c r="E35" s="140"/>
      <c r="F35" s="140"/>
    </row>
    <row r="36" spans="1:6" ht="15.6">
      <c r="A36" s="247"/>
      <c r="B36" s="133" t="s">
        <v>228</v>
      </c>
      <c r="C36" s="120"/>
      <c r="D36" s="140"/>
      <c r="E36" s="140"/>
      <c r="F36" s="140"/>
    </row>
    <row r="37" spans="1:6" ht="15.95">
      <c r="A37" s="247"/>
      <c r="B37" s="112"/>
      <c r="C37" s="120"/>
      <c r="D37" s="140"/>
      <c r="E37" s="140"/>
      <c r="F37" s="140"/>
    </row>
    <row r="38" spans="1:6" ht="15.6">
      <c r="A38" s="247"/>
      <c r="B38" s="247"/>
      <c r="C38" s="120"/>
      <c r="D38" s="140"/>
      <c r="E38" s="140"/>
      <c r="F38" s="140"/>
    </row>
    <row r="39" spans="1:6" ht="15.6">
      <c r="A39" s="247"/>
      <c r="B39" s="247" t="s">
        <v>242</v>
      </c>
      <c r="C39" s="120"/>
      <c r="D39" s="120"/>
      <c r="E39" s="140"/>
      <c r="F39" s="140"/>
    </row>
    <row r="40" spans="1:6" ht="15.6">
      <c r="A40" s="247"/>
      <c r="B40" s="247" t="s">
        <v>243</v>
      </c>
      <c r="C40" s="120"/>
      <c r="D40" s="120"/>
      <c r="E40" s="140"/>
      <c r="F40" s="140"/>
    </row>
    <row r="41" spans="1:6" ht="15.6">
      <c r="A41" s="247"/>
      <c r="B41" s="247" t="s">
        <v>244</v>
      </c>
      <c r="C41" s="120"/>
      <c r="D41" s="120"/>
      <c r="E41" s="140"/>
      <c r="F41" s="140"/>
    </row>
    <row r="42" spans="1:6" ht="15.6">
      <c r="A42" s="247"/>
      <c r="B42" s="133"/>
      <c r="C42" s="120"/>
      <c r="D42" s="120"/>
      <c r="E42" s="140"/>
      <c r="F42" s="140"/>
    </row>
    <row r="43" spans="1:6" ht="15.95">
      <c r="A43" s="247"/>
      <c r="B43" s="112"/>
      <c r="C43" s="120"/>
      <c r="D43" s="120"/>
      <c r="E43" s="140"/>
      <c r="F43" s="140"/>
    </row>
    <row r="44" spans="1:6" ht="15.6">
      <c r="A44" s="247"/>
      <c r="B44" s="247"/>
      <c r="C44" s="120"/>
      <c r="D44" s="120"/>
      <c r="E44" s="140"/>
      <c r="F44" s="140"/>
    </row>
    <row r="45" spans="1:6" ht="15.6">
      <c r="A45" s="247"/>
      <c r="B45" s="247"/>
      <c r="C45" s="120"/>
      <c r="D45" s="120"/>
      <c r="E45" s="140"/>
      <c r="F45" s="140"/>
    </row>
    <row r="46" spans="1:6" ht="15.6">
      <c r="A46" s="247"/>
      <c r="B46" s="247"/>
      <c r="C46" s="120"/>
      <c r="D46" s="120"/>
      <c r="E46" s="140"/>
      <c r="F46" s="140"/>
    </row>
    <row r="47" spans="1:6" ht="15.6">
      <c r="A47" s="247"/>
      <c r="B47" s="247"/>
      <c r="C47" s="120"/>
      <c r="D47" s="120"/>
      <c r="E47" s="140"/>
      <c r="F47" s="140"/>
    </row>
    <row r="48" spans="1:6" ht="15.6">
      <c r="A48" s="247"/>
      <c r="C48" s="120"/>
      <c r="D48" s="120"/>
      <c r="E48" s="140"/>
      <c r="F48" s="140"/>
    </row>
    <row r="49" spans="1:2">
      <c r="A49" s="143" t="e">
        <f ca="1">CELL("filename")</f>
        <v>#VALUE!</v>
      </c>
    </row>
    <row r="52" spans="1:2">
      <c r="A52" s="111" t="s">
        <v>288</v>
      </c>
      <c r="B52" s="144"/>
    </row>
    <row r="53" spans="1:2">
      <c r="A53" s="111" t="s">
        <v>289</v>
      </c>
      <c r="B53" s="145"/>
    </row>
    <row r="54" spans="1:2">
      <c r="A54" s="111" t="s">
        <v>290</v>
      </c>
      <c r="B54" s="145"/>
    </row>
    <row r="55" spans="1:2">
      <c r="A55" s="111" t="s">
        <v>291</v>
      </c>
      <c r="B55" s="145"/>
    </row>
  </sheetData>
  <mergeCells count="3">
    <mergeCell ref="A1:D1"/>
    <mergeCell ref="A2:D2"/>
    <mergeCell ref="A3:D3"/>
  </mergeCells>
  <printOptions horizontalCentered="1" verticalCentered="1"/>
  <pageMargins left="0.7" right="0.7" top="0.75" bottom="0.75" header="0.3" footer="0.3"/>
  <pageSetup orientation="portrait" r:id="rId1"/>
  <rowBreaks count="1" manualBreakCount="1">
    <brk id="47" max="16383" man="1"/>
  </rowBreaks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300-000000000000}">
  <sheetPr codeName="Sheet224">
    <pageSetUpPr fitToPage="1"/>
  </sheetPr>
  <dimension ref="A1:J121"/>
  <sheetViews>
    <sheetView topLeftCell="A26" zoomScaleNormal="100" workbookViewId="0">
      <selection activeCell="F24" sqref="F24"/>
    </sheetView>
  </sheetViews>
  <sheetFormatPr defaultColWidth="9.140625" defaultRowHeight="15.95"/>
  <cols>
    <col min="1" max="1" width="43" style="112" customWidth="1"/>
    <col min="2" max="2" width="27.85546875" style="112" customWidth="1"/>
    <col min="3" max="3" width="9.140625" style="112" customWidth="1"/>
    <col min="4" max="4" width="9.85546875" style="112" customWidth="1"/>
    <col min="5" max="16384" width="9.140625" style="111"/>
  </cols>
  <sheetData>
    <row r="1" spans="1:10" ht="18">
      <c r="A1" s="402" t="s">
        <v>205</v>
      </c>
      <c r="B1" s="402"/>
      <c r="C1" s="402"/>
      <c r="D1" s="114"/>
      <c r="E1" s="115"/>
      <c r="F1" s="115"/>
    </row>
    <row r="2" spans="1:10" ht="18">
      <c r="A2" s="402" t="s">
        <v>286</v>
      </c>
      <c r="B2" s="402"/>
      <c r="C2" s="402"/>
      <c r="D2" s="114"/>
      <c r="E2" s="114"/>
      <c r="F2" s="114"/>
      <c r="G2" s="116"/>
    </row>
    <row r="3" spans="1:10" ht="14.45">
      <c r="A3" s="403">
        <f ca="1">TODAY()</f>
        <v>45832</v>
      </c>
      <c r="B3" s="403"/>
      <c r="C3" s="403"/>
      <c r="D3" s="117"/>
      <c r="E3" s="118"/>
      <c r="F3" s="118"/>
    </row>
    <row r="4" spans="1:10">
      <c r="A4" s="116"/>
      <c r="B4" s="116"/>
      <c r="C4" s="119"/>
      <c r="D4" s="247"/>
      <c r="E4" s="112"/>
    </row>
    <row r="5" spans="1:10">
      <c r="A5" s="247"/>
      <c r="B5" s="247"/>
      <c r="C5" s="120"/>
      <c r="D5" s="247"/>
      <c r="E5" s="112"/>
    </row>
    <row r="6" spans="1:10">
      <c r="A6" s="121" t="s">
        <v>207</v>
      </c>
      <c r="B6" s="122" t="e">
        <f>#REF!</f>
        <v>#REF!</v>
      </c>
      <c r="C6" s="120"/>
      <c r="D6" s="247"/>
      <c r="E6" s="112"/>
    </row>
    <row r="7" spans="1:10" hidden="1">
      <c r="A7" s="247" t="s">
        <v>208</v>
      </c>
      <c r="B7" s="123">
        <v>40793</v>
      </c>
      <c r="C7" s="120" t="s">
        <v>209</v>
      </c>
      <c r="D7" s="247"/>
      <c r="E7" s="112"/>
    </row>
    <row r="8" spans="1:10">
      <c r="A8" s="247" t="s">
        <v>210</v>
      </c>
      <c r="B8" s="124" t="e">
        <f>#REF!</f>
        <v>#REF!</v>
      </c>
      <c r="C8" s="120" t="s">
        <v>211</v>
      </c>
      <c r="D8" s="247"/>
      <c r="E8" s="112"/>
    </row>
    <row r="9" spans="1:10">
      <c r="A9" s="247" t="s">
        <v>212</v>
      </c>
      <c r="B9" s="125">
        <v>31</v>
      </c>
      <c r="C9" s="120" t="s">
        <v>211</v>
      </c>
      <c r="D9" s="247"/>
      <c r="E9" s="112"/>
    </row>
    <row r="10" spans="1:10" hidden="1">
      <c r="A10" s="247" t="s">
        <v>213</v>
      </c>
      <c r="B10" s="248"/>
      <c r="C10" s="120" t="s">
        <v>211</v>
      </c>
      <c r="D10" s="247"/>
      <c r="E10" s="112"/>
    </row>
    <row r="11" spans="1:10">
      <c r="A11" s="247"/>
      <c r="B11" s="247"/>
      <c r="C11" s="120"/>
      <c r="D11" s="247"/>
      <c r="E11" s="112"/>
    </row>
    <row r="12" spans="1:10">
      <c r="A12" s="247"/>
      <c r="B12" s="249"/>
      <c r="C12" s="120"/>
      <c r="D12" s="247"/>
      <c r="E12" s="112"/>
    </row>
    <row r="13" spans="1:10" ht="15.6">
      <c r="A13" s="126" t="s">
        <v>214</v>
      </c>
      <c r="B13" s="249"/>
      <c r="C13" s="120"/>
      <c r="D13" s="247"/>
      <c r="E13" s="247"/>
    </row>
    <row r="14" spans="1:10" ht="15.6">
      <c r="A14" s="250" t="s">
        <v>215</v>
      </c>
      <c r="B14" s="251" t="e">
        <f>#REF!</f>
        <v>#REF!</v>
      </c>
      <c r="C14" s="120" t="s">
        <v>209</v>
      </c>
      <c r="D14" s="247"/>
      <c r="E14" s="247"/>
    </row>
    <row r="15" spans="1:10" ht="15.6">
      <c r="A15" s="250" t="s">
        <v>216</v>
      </c>
      <c r="B15" s="252" t="e">
        <f>#REF!</f>
        <v>#REF!</v>
      </c>
      <c r="C15" s="120" t="s">
        <v>209</v>
      </c>
      <c r="D15" s="247"/>
      <c r="E15" s="247"/>
      <c r="I15" s="127"/>
      <c r="J15" s="127"/>
    </row>
    <row r="16" spans="1:10" ht="15.6">
      <c r="A16" s="250" t="s">
        <v>217</v>
      </c>
      <c r="B16" s="253" t="e">
        <f>B15*B14</f>
        <v>#REF!</v>
      </c>
      <c r="C16" s="120"/>
      <c r="D16" s="247"/>
      <c r="E16" s="247"/>
      <c r="I16" s="113"/>
      <c r="J16" s="127"/>
    </row>
    <row r="17" spans="1:10" ht="15.6">
      <c r="A17" s="254"/>
      <c r="B17" s="253"/>
      <c r="C17" s="128"/>
      <c r="D17" s="247"/>
      <c r="E17" s="247"/>
      <c r="J17" s="127"/>
    </row>
    <row r="18" spans="1:10" ht="15.6">
      <c r="A18" s="250" t="s">
        <v>215</v>
      </c>
      <c r="B18" s="251" t="e">
        <f>#REF!</f>
        <v>#REF!</v>
      </c>
      <c r="C18" s="128"/>
      <c r="D18" s="247"/>
      <c r="E18" s="247"/>
      <c r="J18" s="127"/>
    </row>
    <row r="19" spans="1:10" ht="15.6">
      <c r="A19" s="250" t="s">
        <v>216</v>
      </c>
      <c r="B19" s="252" t="e">
        <f>#REF!</f>
        <v>#REF!</v>
      </c>
      <c r="C19" s="128"/>
      <c r="D19" s="247"/>
      <c r="E19" s="247"/>
      <c r="J19" s="127"/>
    </row>
    <row r="20" spans="1:10" ht="15.6">
      <c r="A20" s="250" t="s">
        <v>217</v>
      </c>
      <c r="B20" s="253" t="e">
        <f>B19*B18</f>
        <v>#REF!</v>
      </c>
      <c r="C20" s="128"/>
      <c r="D20" s="247"/>
      <c r="E20" s="247"/>
      <c r="J20" s="127"/>
    </row>
    <row r="21" spans="1:10" ht="15.6">
      <c r="A21" s="247"/>
      <c r="B21" s="129"/>
      <c r="C21" s="120"/>
      <c r="D21" s="247"/>
      <c r="E21" s="247"/>
    </row>
    <row r="22" spans="1:10" ht="15.6">
      <c r="A22" s="130" t="s">
        <v>223</v>
      </c>
      <c r="B22" s="129" t="e">
        <f>B16+B20</f>
        <v>#REF!</v>
      </c>
      <c r="C22" s="120"/>
      <c r="D22" s="247"/>
      <c r="E22" s="247"/>
      <c r="I22" s="127"/>
    </row>
    <row r="23" spans="1:10" ht="15.6">
      <c r="A23" s="131"/>
      <c r="B23" s="253"/>
      <c r="C23" s="128"/>
      <c r="D23" s="247"/>
      <c r="E23" s="247"/>
      <c r="I23" s="127"/>
    </row>
    <row r="24" spans="1:10" ht="15.6">
      <c r="A24" s="131"/>
      <c r="B24" s="255"/>
      <c r="C24" s="120"/>
      <c r="D24" s="247"/>
      <c r="E24" s="247"/>
    </row>
    <row r="25" spans="1:10" ht="15.6">
      <c r="A25" s="131" t="s">
        <v>224</v>
      </c>
      <c r="B25" s="255" t="e">
        <f>B6+47</f>
        <v>#REF!</v>
      </c>
      <c r="C25" s="120"/>
      <c r="D25" s="247"/>
      <c r="E25" s="247"/>
    </row>
    <row r="26" spans="1:10" ht="15.6">
      <c r="A26" s="247"/>
      <c r="B26" s="253"/>
      <c r="C26" s="120"/>
      <c r="D26" s="247"/>
      <c r="E26" s="247"/>
    </row>
    <row r="27" spans="1:10" ht="15.6">
      <c r="A27" s="247"/>
      <c r="B27" s="253"/>
      <c r="C27" s="120"/>
      <c r="D27" s="247"/>
      <c r="E27" s="247"/>
    </row>
    <row r="28" spans="1:10" ht="15.6">
      <c r="A28" s="247"/>
      <c r="B28" s="253"/>
      <c r="C28" s="120"/>
      <c r="D28" s="247"/>
      <c r="E28" s="247"/>
    </row>
    <row r="29" spans="1:10" ht="15.6">
      <c r="A29" s="130"/>
      <c r="B29" s="256"/>
      <c r="C29" s="120"/>
      <c r="D29" s="257"/>
      <c r="E29" s="247"/>
    </row>
    <row r="30" spans="1:10" ht="15.6">
      <c r="A30" s="247"/>
      <c r="B30" s="132" t="s">
        <v>225</v>
      </c>
      <c r="C30" s="120"/>
      <c r="D30" s="247"/>
      <c r="E30" s="247"/>
    </row>
    <row r="31" spans="1:10" ht="15.6">
      <c r="A31" s="247"/>
      <c r="B31" s="132"/>
      <c r="C31" s="120"/>
      <c r="D31" s="247"/>
      <c r="E31" s="247"/>
    </row>
    <row r="32" spans="1:10" ht="15.6">
      <c r="A32" s="247"/>
      <c r="B32" s="132"/>
      <c r="C32" s="120"/>
      <c r="D32" s="247"/>
      <c r="E32" s="247"/>
    </row>
    <row r="33" spans="1:5" ht="15" customHeight="1">
      <c r="A33" s="258"/>
      <c r="B33" s="247" t="s">
        <v>276</v>
      </c>
      <c r="C33" s="120"/>
      <c r="D33" s="247"/>
      <c r="E33" s="247"/>
    </row>
    <row r="34" spans="1:5" ht="15" customHeight="1">
      <c r="A34" s="258"/>
      <c r="B34" s="247" t="s">
        <v>250</v>
      </c>
      <c r="C34" s="120"/>
      <c r="D34" s="247"/>
      <c r="E34" s="247"/>
    </row>
    <row r="35" spans="1:5" ht="15.6">
      <c r="A35" s="258"/>
      <c r="B35" s="247" t="s">
        <v>230</v>
      </c>
      <c r="C35" s="120"/>
      <c r="D35" s="247"/>
      <c r="E35" s="247"/>
    </row>
    <row r="36" spans="1:5" ht="15.6">
      <c r="A36" s="258"/>
      <c r="B36" s="247"/>
      <c r="C36" s="120"/>
      <c r="D36" s="247"/>
      <c r="E36" s="247"/>
    </row>
    <row r="37" spans="1:5" ht="15.6">
      <c r="A37" s="258"/>
      <c r="B37" s="247"/>
      <c r="C37" s="120"/>
      <c r="D37" s="247"/>
      <c r="E37" s="247"/>
    </row>
    <row r="38" spans="1:5" ht="15.6">
      <c r="A38" s="258"/>
      <c r="B38" s="133" t="s">
        <v>228</v>
      </c>
      <c r="C38" s="120"/>
      <c r="D38" s="247"/>
      <c r="E38" s="247"/>
    </row>
    <row r="39" spans="1:5">
      <c r="A39" s="258"/>
      <c r="C39" s="120"/>
      <c r="D39" s="247"/>
      <c r="E39" s="247"/>
    </row>
    <row r="40" spans="1:5" ht="15.6">
      <c r="A40" s="247"/>
      <c r="B40" s="247"/>
      <c r="C40" s="120"/>
      <c r="D40" s="247"/>
      <c r="E40" s="247"/>
    </row>
    <row r="41" spans="1:5" ht="15.6">
      <c r="A41" s="247"/>
      <c r="B41" s="247" t="s">
        <v>242</v>
      </c>
      <c r="C41" s="120"/>
      <c r="D41" s="247"/>
      <c r="E41" s="247"/>
    </row>
    <row r="42" spans="1:5" ht="15.6">
      <c r="A42" s="247"/>
      <c r="B42" s="247" t="s">
        <v>243</v>
      </c>
      <c r="C42" s="120"/>
      <c r="D42" s="247"/>
      <c r="E42" s="247"/>
    </row>
    <row r="43" spans="1:5" ht="15.6">
      <c r="A43" s="247"/>
      <c r="B43" s="247" t="s">
        <v>244</v>
      </c>
      <c r="C43" s="120"/>
      <c r="D43" s="247"/>
      <c r="E43" s="247"/>
    </row>
    <row r="44" spans="1:5" ht="15.6">
      <c r="A44" s="247"/>
      <c r="B44" s="247"/>
      <c r="C44" s="120"/>
      <c r="D44" s="247"/>
      <c r="E44" s="247"/>
    </row>
    <row r="45" spans="1:5">
      <c r="C45" s="134"/>
    </row>
    <row r="46" spans="1:5">
      <c r="A46" s="135"/>
      <c r="C46" s="134"/>
    </row>
    <row r="47" spans="1:5">
      <c r="C47" s="134"/>
    </row>
    <row r="48" spans="1:5">
      <c r="C48" s="134"/>
    </row>
    <row r="49" spans="2:3">
      <c r="B49" s="123"/>
      <c r="C49" s="134"/>
    </row>
    <row r="50" spans="2:3">
      <c r="B50" s="136"/>
      <c r="C50" s="134"/>
    </row>
    <row r="51" spans="2:3">
      <c r="B51" s="136"/>
      <c r="C51" s="134"/>
    </row>
    <row r="52" spans="2:3">
      <c r="B52" s="136"/>
      <c r="C52" s="134"/>
    </row>
    <row r="53" spans="2:3">
      <c r="C53" s="134"/>
    </row>
    <row r="54" spans="2:3">
      <c r="C54" s="134"/>
    </row>
    <row r="55" spans="2:3">
      <c r="C55" s="134"/>
    </row>
    <row r="56" spans="2:3">
      <c r="C56" s="134"/>
    </row>
    <row r="57" spans="2:3">
      <c r="C57" s="134"/>
    </row>
    <row r="58" spans="2:3">
      <c r="C58" s="134"/>
    </row>
    <row r="59" spans="2:3">
      <c r="C59" s="134"/>
    </row>
    <row r="60" spans="2:3">
      <c r="C60" s="134"/>
    </row>
    <row r="61" spans="2:3">
      <c r="C61" s="134"/>
    </row>
    <row r="62" spans="2:3">
      <c r="C62" s="134"/>
    </row>
    <row r="63" spans="2:3">
      <c r="C63" s="134"/>
    </row>
    <row r="64" spans="2:3">
      <c r="C64" s="134"/>
    </row>
    <row r="65" spans="3:3">
      <c r="C65" s="134"/>
    </row>
    <row r="66" spans="3:3">
      <c r="C66" s="134"/>
    </row>
    <row r="67" spans="3:3">
      <c r="C67" s="134"/>
    </row>
    <row r="68" spans="3:3">
      <c r="C68" s="134"/>
    </row>
    <row r="69" spans="3:3">
      <c r="C69" s="134"/>
    </row>
    <row r="70" spans="3:3">
      <c r="C70" s="134"/>
    </row>
    <row r="71" spans="3:3">
      <c r="C71" s="134"/>
    </row>
    <row r="72" spans="3:3">
      <c r="C72" s="134"/>
    </row>
    <row r="73" spans="3:3">
      <c r="C73" s="134"/>
    </row>
    <row r="74" spans="3:3">
      <c r="C74" s="134"/>
    </row>
    <row r="75" spans="3:3">
      <c r="C75" s="134"/>
    </row>
    <row r="76" spans="3:3">
      <c r="C76" s="134"/>
    </row>
    <row r="77" spans="3:3">
      <c r="C77" s="134"/>
    </row>
    <row r="78" spans="3:3">
      <c r="C78" s="134"/>
    </row>
    <row r="79" spans="3:3">
      <c r="C79" s="134"/>
    </row>
    <row r="80" spans="3:3">
      <c r="C80" s="134"/>
    </row>
    <row r="81" spans="3:3">
      <c r="C81" s="134"/>
    </row>
    <row r="82" spans="3:3">
      <c r="C82" s="134"/>
    </row>
    <row r="83" spans="3:3">
      <c r="C83" s="134"/>
    </row>
    <row r="84" spans="3:3">
      <c r="C84" s="134"/>
    </row>
    <row r="85" spans="3:3">
      <c r="C85" s="134"/>
    </row>
    <row r="86" spans="3:3">
      <c r="C86" s="134"/>
    </row>
    <row r="87" spans="3:3">
      <c r="C87" s="134"/>
    </row>
    <row r="88" spans="3:3">
      <c r="C88" s="134"/>
    </row>
    <row r="89" spans="3:3">
      <c r="C89" s="134"/>
    </row>
    <row r="90" spans="3:3">
      <c r="C90" s="134"/>
    </row>
    <row r="91" spans="3:3">
      <c r="C91" s="134"/>
    </row>
    <row r="92" spans="3:3">
      <c r="C92" s="134"/>
    </row>
    <row r="93" spans="3:3">
      <c r="C93" s="134"/>
    </row>
    <row r="94" spans="3:3">
      <c r="C94" s="134"/>
    </row>
    <row r="95" spans="3:3">
      <c r="C95" s="134"/>
    </row>
    <row r="96" spans="3:3">
      <c r="C96" s="134"/>
    </row>
    <row r="97" spans="3:3">
      <c r="C97" s="134"/>
    </row>
    <row r="98" spans="3:3">
      <c r="C98" s="134"/>
    </row>
    <row r="99" spans="3:3">
      <c r="C99" s="134"/>
    </row>
    <row r="100" spans="3:3">
      <c r="C100" s="134"/>
    </row>
    <row r="101" spans="3:3">
      <c r="C101" s="134"/>
    </row>
    <row r="102" spans="3:3">
      <c r="C102" s="134"/>
    </row>
    <row r="103" spans="3:3">
      <c r="C103" s="134"/>
    </row>
    <row r="104" spans="3:3">
      <c r="C104" s="134"/>
    </row>
    <row r="105" spans="3:3">
      <c r="C105" s="134"/>
    </row>
    <row r="106" spans="3:3">
      <c r="C106" s="134"/>
    </row>
    <row r="107" spans="3:3">
      <c r="C107" s="134"/>
    </row>
    <row r="108" spans="3:3">
      <c r="C108" s="134"/>
    </row>
    <row r="109" spans="3:3">
      <c r="C109" s="134"/>
    </row>
    <row r="110" spans="3:3">
      <c r="C110" s="134"/>
    </row>
    <row r="111" spans="3:3">
      <c r="C111" s="134"/>
    </row>
    <row r="112" spans="3:3">
      <c r="C112" s="134"/>
    </row>
    <row r="113" spans="3:3">
      <c r="C113" s="134"/>
    </row>
    <row r="114" spans="3:3">
      <c r="C114" s="134"/>
    </row>
    <row r="115" spans="3:3">
      <c r="C115" s="134"/>
    </row>
    <row r="116" spans="3:3">
      <c r="C116" s="134"/>
    </row>
    <row r="117" spans="3:3">
      <c r="C117" s="134"/>
    </row>
    <row r="118" spans="3:3">
      <c r="C118" s="134"/>
    </row>
    <row r="119" spans="3:3">
      <c r="C119" s="134"/>
    </row>
    <row r="120" spans="3:3">
      <c r="C120" s="134"/>
    </row>
    <row r="121" spans="3:3">
      <c r="C121" s="134"/>
    </row>
  </sheetData>
  <mergeCells count="3">
    <mergeCell ref="A1:C1"/>
    <mergeCell ref="A2:C2"/>
    <mergeCell ref="A3:C3"/>
  </mergeCells>
  <printOptions horizontalCentered="1" verticalCentered="1"/>
  <pageMargins left="0.7" right="0.7" top="0.75" bottom="0.75" header="0.3" footer="0.3"/>
  <pageSetup orientation="portrait" r:id="rId1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400-000000000000}">
  <sheetPr codeName="Sheet225">
    <pageSetUpPr fitToPage="1"/>
  </sheetPr>
  <dimension ref="A1:L49"/>
  <sheetViews>
    <sheetView topLeftCell="A25" zoomScaleNormal="100" workbookViewId="0">
      <selection activeCell="F24" sqref="F24"/>
    </sheetView>
  </sheetViews>
  <sheetFormatPr defaultColWidth="9.140625" defaultRowHeight="14.45"/>
  <cols>
    <col min="1" max="1" width="47.85546875" style="111" customWidth="1"/>
    <col min="2" max="2" width="22.42578125" style="111" customWidth="1"/>
    <col min="3" max="6" width="9.140625" style="111" customWidth="1"/>
    <col min="7" max="7" width="10.140625" style="111" customWidth="1"/>
    <col min="8" max="16384" width="9.140625" style="111"/>
  </cols>
  <sheetData>
    <row r="1" spans="1:12" ht="18">
      <c r="A1" s="402" t="s">
        <v>231</v>
      </c>
      <c r="B1" s="402"/>
      <c r="C1" s="402"/>
      <c r="D1" s="402"/>
      <c r="E1" s="114"/>
      <c r="F1" s="114"/>
      <c r="G1" s="116"/>
    </row>
    <row r="2" spans="1:12" ht="18">
      <c r="A2" s="402" t="s">
        <v>286</v>
      </c>
      <c r="B2" s="402"/>
      <c r="C2" s="402"/>
      <c r="D2" s="402"/>
      <c r="E2" s="114"/>
      <c r="F2" s="114"/>
      <c r="G2" s="116"/>
    </row>
    <row r="3" spans="1:12">
      <c r="A3" s="403">
        <f ca="1">TODAY()</f>
        <v>45832</v>
      </c>
      <c r="B3" s="404"/>
      <c r="C3" s="404"/>
      <c r="D3" s="404"/>
      <c r="E3" s="118"/>
      <c r="F3" s="118"/>
    </row>
    <row r="4" spans="1:12">
      <c r="A4" s="137"/>
      <c r="B4" s="138"/>
      <c r="C4" s="138"/>
      <c r="D4" s="138"/>
      <c r="E4" s="138"/>
      <c r="F4" s="138"/>
    </row>
    <row r="5" spans="1:12">
      <c r="A5" s="139"/>
      <c r="B5" s="139"/>
      <c r="C5" s="139"/>
      <c r="D5" s="139"/>
      <c r="E5" s="140"/>
      <c r="F5" s="140"/>
    </row>
    <row r="6" spans="1:12">
      <c r="A6" s="140"/>
      <c r="B6" s="140"/>
      <c r="C6" s="140"/>
      <c r="D6" s="140"/>
      <c r="E6" s="140"/>
      <c r="F6" s="140"/>
    </row>
    <row r="7" spans="1:12" ht="15.6">
      <c r="A7" s="121" t="s">
        <v>232</v>
      </c>
      <c r="B7" s="122" t="e">
        <f>#REF!</f>
        <v>#REF!</v>
      </c>
      <c r="C7" s="247"/>
      <c r="D7" s="140"/>
      <c r="E7" s="140"/>
      <c r="F7" s="140"/>
      <c r="J7" s="111" t="s">
        <v>253</v>
      </c>
    </row>
    <row r="8" spans="1:12" ht="15.6" hidden="1">
      <c r="A8" s="247" t="s">
        <v>208</v>
      </c>
      <c r="B8" s="123" t="e">
        <f>#REF!</f>
        <v>#REF!</v>
      </c>
      <c r="C8" s="247"/>
      <c r="D8" s="140"/>
      <c r="E8" s="140"/>
      <c r="F8" s="140"/>
    </row>
    <row r="9" spans="1:12" ht="15.6">
      <c r="A9" s="247" t="s">
        <v>210</v>
      </c>
      <c r="B9" s="124" t="e">
        <f>#REF!</f>
        <v>#REF!</v>
      </c>
      <c r="C9" s="247"/>
      <c r="D9" s="140"/>
      <c r="E9" s="140"/>
      <c r="F9" s="140"/>
    </row>
    <row r="10" spans="1:12" ht="15.6">
      <c r="A10" s="247" t="s">
        <v>212</v>
      </c>
      <c r="B10" s="125">
        <v>30</v>
      </c>
      <c r="C10" s="247"/>
      <c r="D10" s="140"/>
      <c r="E10" s="140"/>
      <c r="F10" s="140"/>
    </row>
    <row r="11" spans="1:12" ht="15.6" hidden="1">
      <c r="A11" s="247" t="s">
        <v>213</v>
      </c>
      <c r="B11" s="248"/>
      <c r="C11" s="247" t="s">
        <v>211</v>
      </c>
      <c r="D11" s="140"/>
      <c r="E11" s="140"/>
      <c r="F11" s="140"/>
    </row>
    <row r="12" spans="1:12" ht="15.6">
      <c r="A12" s="247"/>
      <c r="B12" s="247"/>
      <c r="C12" s="247"/>
      <c r="D12" s="140"/>
      <c r="E12" s="140"/>
      <c r="F12" s="140"/>
    </row>
    <row r="13" spans="1:12" ht="15.6">
      <c r="A13" s="135" t="s">
        <v>233</v>
      </c>
      <c r="B13" s="253"/>
      <c r="C13" s="247"/>
      <c r="D13" s="140"/>
      <c r="E13" s="140"/>
      <c r="F13" s="140"/>
      <c r="L13" s="127"/>
    </row>
    <row r="14" spans="1:12" ht="15.6">
      <c r="A14" s="250" t="s">
        <v>234</v>
      </c>
      <c r="B14" s="259" t="e">
        <f>#REF!</f>
        <v>#REF!</v>
      </c>
      <c r="C14" s="247"/>
      <c r="D14" s="140"/>
      <c r="G14" s="113" t="e">
        <f>#REF!</f>
        <v>#REF!</v>
      </c>
      <c r="H14" s="111" t="s">
        <v>255</v>
      </c>
      <c r="L14" s="127"/>
    </row>
    <row r="15" spans="1:12" ht="15.6">
      <c r="A15" s="250" t="s">
        <v>235</v>
      </c>
      <c r="B15" s="259">
        <v>35</v>
      </c>
      <c r="C15" s="247"/>
      <c r="D15" s="140"/>
      <c r="E15" s="140"/>
      <c r="F15" s="140"/>
      <c r="G15" s="111" t="e">
        <f>#REF!</f>
        <v>#REF!</v>
      </c>
      <c r="H15" s="111" t="s">
        <v>256</v>
      </c>
      <c r="L15" s="127"/>
    </row>
    <row r="16" spans="1:12" ht="15.6">
      <c r="A16" s="250" t="s">
        <v>222</v>
      </c>
      <c r="B16" s="253" t="e">
        <f>B14*B15</f>
        <v>#REF!</v>
      </c>
      <c r="C16" s="247"/>
      <c r="D16" s="140"/>
      <c r="E16" s="140"/>
      <c r="F16" s="140"/>
      <c r="G16" s="113" t="e">
        <f>G14+G15</f>
        <v>#REF!</v>
      </c>
      <c r="H16" s="111" t="s">
        <v>257</v>
      </c>
      <c r="L16" s="127"/>
    </row>
    <row r="17" spans="1:12" ht="15.6">
      <c r="A17" s="250" t="s">
        <v>236</v>
      </c>
      <c r="B17" s="260" t="e">
        <f>#REF!</f>
        <v>#REF!</v>
      </c>
      <c r="C17" s="247"/>
      <c r="D17" s="140"/>
      <c r="E17" s="140"/>
      <c r="F17" s="140"/>
      <c r="L17" s="127"/>
    </row>
    <row r="18" spans="1:12" ht="15.6">
      <c r="A18" s="250" t="s">
        <v>237</v>
      </c>
      <c r="B18" s="261" t="e">
        <f>B17*B14</f>
        <v>#REF!</v>
      </c>
      <c r="C18" s="247"/>
      <c r="D18" s="140"/>
      <c r="E18" s="140"/>
      <c r="F18" s="140"/>
      <c r="L18" s="127"/>
    </row>
    <row r="19" spans="1:12" ht="15.6">
      <c r="A19" s="130"/>
      <c r="B19" s="262"/>
      <c r="C19" s="247"/>
      <c r="D19" s="140"/>
      <c r="E19" s="140"/>
      <c r="F19" s="140"/>
      <c r="G19" s="111" t="e">
        <f>IF(G16&gt;=1,G16-1,G16)</f>
        <v>#REF!</v>
      </c>
      <c r="H19" s="111" t="s">
        <v>258</v>
      </c>
    </row>
    <row r="20" spans="1:12" ht="15.6">
      <c r="A20" s="247"/>
      <c r="B20" s="253"/>
      <c r="C20" s="247"/>
      <c r="D20" s="140"/>
      <c r="E20" s="140"/>
      <c r="F20" s="140"/>
    </row>
    <row r="21" spans="1:12" ht="15.6">
      <c r="A21" s="130" t="s">
        <v>223</v>
      </c>
      <c r="B21" s="129" t="e">
        <f>+B16-B18</f>
        <v>#REF!</v>
      </c>
      <c r="C21" s="247"/>
      <c r="D21" s="140"/>
      <c r="E21" s="140"/>
      <c r="F21" s="140"/>
      <c r="K21" s="127"/>
    </row>
    <row r="22" spans="1:12" ht="15.6">
      <c r="A22" s="131"/>
      <c r="B22" s="263"/>
      <c r="C22" s="253"/>
      <c r="D22" s="141"/>
      <c r="E22" s="140"/>
      <c r="F22" s="140"/>
      <c r="K22" s="127"/>
    </row>
    <row r="23" spans="1:12" ht="15.6">
      <c r="A23" s="131"/>
      <c r="B23" s="253"/>
      <c r="C23" s="247"/>
      <c r="D23" s="140"/>
      <c r="E23" s="140"/>
      <c r="F23" s="140"/>
    </row>
    <row r="24" spans="1:12" ht="15.6">
      <c r="A24" s="131" t="s">
        <v>224</v>
      </c>
      <c r="B24" s="255" t="e">
        <f>B7+47</f>
        <v>#REF!</v>
      </c>
      <c r="C24" s="247"/>
      <c r="D24" s="140"/>
      <c r="E24" s="140"/>
      <c r="F24" s="140"/>
    </row>
    <row r="25" spans="1:12" ht="15.6">
      <c r="A25" s="131"/>
      <c r="B25" s="255"/>
      <c r="C25" s="247"/>
      <c r="D25" s="140"/>
      <c r="E25" s="140"/>
      <c r="F25" s="140"/>
    </row>
    <row r="26" spans="1:12" ht="15.6">
      <c r="A26" s="131"/>
      <c r="C26" s="247"/>
      <c r="D26" s="140"/>
      <c r="E26" s="140"/>
      <c r="F26" s="140"/>
    </row>
    <row r="27" spans="1:12" ht="15.6">
      <c r="A27" s="247"/>
      <c r="B27" s="132" t="s">
        <v>225</v>
      </c>
      <c r="C27" s="247"/>
      <c r="D27" s="140"/>
      <c r="E27" s="140"/>
      <c r="F27" s="140"/>
    </row>
    <row r="28" spans="1:12" ht="15.6">
      <c r="A28" s="130"/>
      <c r="B28" s="132"/>
      <c r="C28" s="247"/>
      <c r="D28" s="140"/>
      <c r="E28" s="142"/>
      <c r="F28" s="142"/>
    </row>
    <row r="29" spans="1:12" ht="15.6">
      <c r="A29" s="247"/>
      <c r="B29" s="132"/>
      <c r="C29" s="247"/>
      <c r="D29" s="140"/>
      <c r="E29" s="140"/>
      <c r="F29" s="140"/>
    </row>
    <row r="30" spans="1:12" ht="15.6">
      <c r="A30" s="247"/>
      <c r="B30" s="247" t="s">
        <v>276</v>
      </c>
      <c r="C30" s="247"/>
      <c r="D30" s="140"/>
      <c r="E30" s="140"/>
      <c r="F30" s="140"/>
    </row>
    <row r="31" spans="1:12" ht="15.6">
      <c r="A31" s="247"/>
      <c r="B31" s="247" t="s">
        <v>250</v>
      </c>
      <c r="C31" s="247"/>
      <c r="D31" s="140"/>
      <c r="E31" s="140"/>
      <c r="F31" s="140"/>
    </row>
    <row r="32" spans="1:12" ht="15.6">
      <c r="A32" s="247"/>
      <c r="B32" s="247" t="s">
        <v>230</v>
      </c>
      <c r="C32" s="120"/>
      <c r="D32" s="140"/>
      <c r="E32" s="140"/>
      <c r="F32" s="140"/>
    </row>
    <row r="33" spans="1:6" ht="15.6">
      <c r="A33" s="247"/>
      <c r="B33" s="247"/>
      <c r="C33" s="120"/>
      <c r="D33" s="140"/>
      <c r="E33" s="140"/>
      <c r="F33" s="140"/>
    </row>
    <row r="34" spans="1:6" ht="15.6">
      <c r="A34" s="247"/>
      <c r="B34" s="247"/>
      <c r="C34" s="120"/>
      <c r="D34" s="140"/>
      <c r="E34" s="140"/>
      <c r="F34" s="140"/>
    </row>
    <row r="35" spans="1:6" ht="15.6">
      <c r="A35" s="247"/>
      <c r="B35" s="133" t="s">
        <v>228</v>
      </c>
      <c r="C35" s="120"/>
      <c r="D35" s="140"/>
      <c r="E35" s="140"/>
      <c r="F35" s="140"/>
    </row>
    <row r="36" spans="1:6" ht="15.95">
      <c r="A36" s="247"/>
      <c r="B36" s="112"/>
      <c r="C36" s="120"/>
      <c r="D36" s="140"/>
      <c r="E36" s="140"/>
      <c r="F36" s="140"/>
    </row>
    <row r="37" spans="1:6" ht="15.6">
      <c r="A37" s="247"/>
      <c r="B37" s="247"/>
      <c r="C37" s="120"/>
      <c r="D37" s="140"/>
      <c r="E37" s="140"/>
      <c r="F37" s="140"/>
    </row>
    <row r="38" spans="1:6" ht="15.6">
      <c r="A38" s="247"/>
      <c r="B38" s="247" t="s">
        <v>242</v>
      </c>
      <c r="C38" s="120"/>
      <c r="D38" s="140"/>
      <c r="E38" s="140"/>
      <c r="F38" s="140"/>
    </row>
    <row r="39" spans="1:6" ht="15.6">
      <c r="A39" s="247"/>
      <c r="B39" s="247" t="s">
        <v>243</v>
      </c>
      <c r="C39" s="120"/>
      <c r="D39" s="120"/>
      <c r="E39" s="140"/>
      <c r="F39" s="140"/>
    </row>
    <row r="40" spans="1:6" ht="15.6">
      <c r="A40" s="247"/>
      <c r="B40" s="247" t="s">
        <v>244</v>
      </c>
      <c r="C40" s="120"/>
      <c r="D40" s="120"/>
      <c r="E40" s="140"/>
      <c r="F40" s="140"/>
    </row>
    <row r="41" spans="1:6" ht="15.6">
      <c r="A41" s="247"/>
      <c r="B41" s="247"/>
      <c r="C41" s="120"/>
      <c r="D41" s="120"/>
      <c r="E41" s="140"/>
      <c r="F41" s="140"/>
    </row>
    <row r="42" spans="1:6" ht="15.6">
      <c r="A42" s="247"/>
      <c r="C42" s="120"/>
      <c r="D42" s="120"/>
      <c r="E42" s="140"/>
      <c r="F42" s="140"/>
    </row>
    <row r="43" spans="1:6">
      <c r="A43" s="143"/>
    </row>
    <row r="46" spans="1:6">
      <c r="B46" s="144"/>
    </row>
    <row r="47" spans="1:6">
      <c r="B47" s="145"/>
    </row>
    <row r="48" spans="1:6">
      <c r="B48" s="145"/>
    </row>
    <row r="49" spans="2:2">
      <c r="B49" s="145"/>
    </row>
  </sheetData>
  <mergeCells count="3">
    <mergeCell ref="A1:D1"/>
    <mergeCell ref="A2:D2"/>
    <mergeCell ref="A3:D3"/>
  </mergeCells>
  <printOptions horizontalCentered="1" verticalCentered="1"/>
  <pageMargins left="0.7" right="0.7" top="0.75" bottom="0.75" header="0.3" footer="0.3"/>
  <pageSetup orientation="portrait" r:id="rId1"/>
  <rowBreaks count="1" manualBreakCount="1">
    <brk id="41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rgb="FF008000"/>
    <pageSetUpPr fitToPage="1"/>
  </sheetPr>
  <dimension ref="A1:W56"/>
  <sheetViews>
    <sheetView zoomScale="90" zoomScaleNormal="90" workbookViewId="0">
      <pane xSplit="1" ySplit="3" topLeftCell="F47" activePane="bottomRight" state="frozen"/>
      <selection pane="bottomRight" activeCell="B46" sqref="B46"/>
      <selection pane="bottomLeft" activeCell="E37" sqref="E37"/>
      <selection pane="topRight" activeCell="E37" sqref="E37"/>
    </sheetView>
  </sheetViews>
  <sheetFormatPr defaultColWidth="11.42578125" defaultRowHeight="14.45"/>
  <cols>
    <col min="1" max="1" width="21.85546875" style="15" customWidth="1"/>
    <col min="2" max="2" width="11.7109375" style="15" customWidth="1"/>
    <col min="3" max="3" width="13.85546875" style="17" customWidth="1"/>
    <col min="4" max="4" width="19.5703125" style="17" bestFit="1" customWidth="1"/>
    <col min="5" max="5" width="17.42578125" style="10" bestFit="1" customWidth="1"/>
    <col min="6" max="6" width="16.85546875" style="10" bestFit="1" customWidth="1"/>
    <col min="7" max="7" width="15.42578125" style="10" bestFit="1" customWidth="1"/>
    <col min="8" max="8" width="17.42578125" style="10" bestFit="1" customWidth="1"/>
    <col min="9" max="9" width="16.42578125" style="10" bestFit="1" customWidth="1"/>
    <col min="10" max="10" width="16.140625" style="10" bestFit="1" customWidth="1"/>
    <col min="11" max="11" width="18.85546875" style="10" bestFit="1" customWidth="1"/>
    <col min="12" max="12" width="20.28515625" style="10" bestFit="1" customWidth="1"/>
    <col min="13" max="13" width="17" style="10" bestFit="1" customWidth="1"/>
    <col min="14" max="14" width="15.28515625" style="8" bestFit="1" customWidth="1"/>
    <col min="15" max="15" width="14" style="8" bestFit="1" customWidth="1"/>
    <col min="16" max="16" width="16" style="8" bestFit="1" customWidth="1"/>
    <col min="17" max="17" width="17.42578125" style="8" bestFit="1" customWidth="1"/>
    <col min="18" max="18" width="14.7109375" style="8" bestFit="1" customWidth="1"/>
    <col min="19" max="19" width="16" style="8" bestFit="1" customWidth="1"/>
    <col min="20" max="20" width="11.42578125" style="8"/>
    <col min="21" max="21" width="26.28515625" style="8" customWidth="1"/>
    <col min="22" max="16384" width="11.42578125" style="8"/>
  </cols>
  <sheetData>
    <row r="1" spans="1:22" ht="15" thickBot="1">
      <c r="B1" s="16"/>
      <c r="E1" s="328"/>
      <c r="F1" s="328"/>
      <c r="G1" s="328"/>
      <c r="H1" s="328"/>
      <c r="I1" s="328"/>
      <c r="J1" s="328"/>
      <c r="K1" s="328"/>
      <c r="L1" s="328"/>
      <c r="M1" s="328"/>
      <c r="N1" s="329"/>
      <c r="O1" s="329"/>
      <c r="P1" s="329"/>
      <c r="Q1" s="329"/>
      <c r="R1" s="329"/>
      <c r="S1" s="329"/>
      <c r="T1" s="329"/>
      <c r="U1" s="329"/>
      <c r="V1" s="329"/>
    </row>
    <row r="2" spans="1:22" ht="21.6" thickBot="1">
      <c r="A2" s="7" t="s">
        <v>164</v>
      </c>
      <c r="B2" s="18"/>
      <c r="C2" s="19"/>
      <c r="D2" s="20"/>
      <c r="E2" s="329"/>
      <c r="F2" s="325">
        <v>45597</v>
      </c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</row>
    <row r="3" spans="1:22" ht="29.45" thickBot="1">
      <c r="A3" s="146" t="s">
        <v>165</v>
      </c>
      <c r="B3" s="147" t="s">
        <v>166</v>
      </c>
      <c r="C3" s="147" t="s">
        <v>167</v>
      </c>
      <c r="D3" s="148" t="s">
        <v>168</v>
      </c>
      <c r="E3" s="149" t="s">
        <v>169</v>
      </c>
      <c r="F3" s="25" t="s">
        <v>170</v>
      </c>
      <c r="G3" s="149" t="s">
        <v>171</v>
      </c>
      <c r="H3" s="149" t="s">
        <v>172</v>
      </c>
      <c r="I3" s="149" t="s">
        <v>173</v>
      </c>
      <c r="J3" s="149" t="s">
        <v>174</v>
      </c>
      <c r="K3" s="149" t="s">
        <v>175</v>
      </c>
      <c r="L3" s="149" t="s">
        <v>176</v>
      </c>
      <c r="M3" s="149" t="s">
        <v>177</v>
      </c>
      <c r="N3" s="149" t="s">
        <v>21</v>
      </c>
      <c r="O3" s="329"/>
      <c r="P3" s="329"/>
      <c r="Q3" s="329"/>
      <c r="R3" s="329"/>
      <c r="S3" s="329"/>
      <c r="T3" s="329"/>
      <c r="U3" s="329"/>
      <c r="V3" s="329"/>
    </row>
    <row r="4" spans="1:22">
      <c r="A4" s="9">
        <v>103</v>
      </c>
      <c r="B4" s="317">
        <v>1141</v>
      </c>
      <c r="C4" s="317">
        <v>3580</v>
      </c>
      <c r="D4" s="317">
        <v>936520</v>
      </c>
      <c r="E4" s="318">
        <v>223292.81</v>
      </c>
      <c r="F4" s="318">
        <v>54195.17</v>
      </c>
      <c r="G4" s="318">
        <v>0</v>
      </c>
      <c r="H4" s="318">
        <v>120109.25</v>
      </c>
      <c r="I4" s="318">
        <v>33709.339999999997</v>
      </c>
      <c r="J4" s="318">
        <v>3484.65</v>
      </c>
      <c r="K4" s="318">
        <v>10130.48</v>
      </c>
      <c r="L4" s="318">
        <v>856.54</v>
      </c>
      <c r="M4" s="318" t="s">
        <v>198</v>
      </c>
      <c r="N4" s="318">
        <v>807.38</v>
      </c>
      <c r="O4" s="331"/>
      <c r="P4" s="331"/>
      <c r="Q4" s="331"/>
      <c r="R4" s="331"/>
      <c r="S4" s="331"/>
      <c r="T4" s="331"/>
      <c r="U4" s="331"/>
      <c r="V4" s="331"/>
    </row>
    <row r="5" spans="1:22">
      <c r="A5" s="9">
        <v>104</v>
      </c>
      <c r="B5" s="317">
        <v>3094</v>
      </c>
      <c r="C5" s="317">
        <v>12458</v>
      </c>
      <c r="D5" s="317">
        <v>674605</v>
      </c>
      <c r="E5" s="319">
        <v>167089.60000000001</v>
      </c>
      <c r="F5" s="319">
        <v>45349.3</v>
      </c>
      <c r="G5" s="319">
        <v>0</v>
      </c>
      <c r="H5" s="319">
        <v>86397.08</v>
      </c>
      <c r="I5" s="319">
        <v>24286.53</v>
      </c>
      <c r="J5" s="319">
        <v>2546.36</v>
      </c>
      <c r="K5" s="319">
        <v>7322.84</v>
      </c>
      <c r="L5" s="319">
        <v>616.77</v>
      </c>
      <c r="M5" s="319" t="s">
        <v>198</v>
      </c>
      <c r="N5" s="319">
        <v>570.72</v>
      </c>
      <c r="O5" s="331"/>
      <c r="P5" s="331"/>
      <c r="Q5" s="331"/>
      <c r="R5" s="331"/>
      <c r="S5" s="331"/>
      <c r="T5" s="331"/>
      <c r="U5" s="331"/>
      <c r="V5" s="331"/>
    </row>
    <row r="6" spans="1:22">
      <c r="A6" s="9">
        <v>105</v>
      </c>
      <c r="B6" s="317">
        <v>7707</v>
      </c>
      <c r="C6" s="317">
        <v>15731</v>
      </c>
      <c r="D6" s="317">
        <v>2584386</v>
      </c>
      <c r="E6" s="319">
        <v>628132.49</v>
      </c>
      <c r="F6" s="319">
        <v>161764.44</v>
      </c>
      <c r="G6" s="319">
        <v>0</v>
      </c>
      <c r="H6" s="319">
        <v>330956.71000000002</v>
      </c>
      <c r="I6" s="319">
        <v>93096.71</v>
      </c>
      <c r="J6" s="319">
        <v>9708.19</v>
      </c>
      <c r="K6" s="319">
        <v>28035.96</v>
      </c>
      <c r="L6" s="319">
        <v>2366.66</v>
      </c>
      <c r="M6" s="319" t="s">
        <v>198</v>
      </c>
      <c r="N6" s="319">
        <v>2203.8200000000002</v>
      </c>
      <c r="O6" s="331"/>
      <c r="P6" s="331"/>
      <c r="Q6" s="331"/>
      <c r="R6" s="331"/>
      <c r="S6" s="331"/>
      <c r="T6" s="331"/>
      <c r="U6" s="331"/>
      <c r="V6" s="331"/>
    </row>
    <row r="7" spans="1:22">
      <c r="A7" s="9">
        <v>106</v>
      </c>
      <c r="B7" s="317">
        <v>34970</v>
      </c>
      <c r="C7" s="317">
        <v>106143</v>
      </c>
      <c r="D7" s="317">
        <v>20934758</v>
      </c>
      <c r="E7" s="319">
        <v>5008617.47</v>
      </c>
      <c r="F7" s="319">
        <v>1230865.8799999999</v>
      </c>
      <c r="G7" s="319">
        <v>0</v>
      </c>
      <c r="H7" s="319">
        <v>2680846.7799999998</v>
      </c>
      <c r="I7" s="319">
        <v>754147.57</v>
      </c>
      <c r="J7" s="319">
        <v>78628.539999999994</v>
      </c>
      <c r="K7" s="319">
        <v>227096.91</v>
      </c>
      <c r="L7" s="319">
        <v>19175.099999999999</v>
      </c>
      <c r="M7" s="319" t="s">
        <v>198</v>
      </c>
      <c r="N7" s="319">
        <v>17856.689999999999</v>
      </c>
      <c r="O7" s="331"/>
      <c r="P7" s="331"/>
      <c r="Q7" s="331"/>
      <c r="R7" s="331"/>
      <c r="S7" s="331"/>
      <c r="T7" s="331"/>
      <c r="U7" s="331"/>
      <c r="V7" s="331"/>
    </row>
    <row r="8" spans="1:22">
      <c r="A8" s="9">
        <v>107</v>
      </c>
      <c r="B8" s="317">
        <v>3770</v>
      </c>
      <c r="C8" s="317">
        <v>8175</v>
      </c>
      <c r="D8" s="317">
        <v>3336684</v>
      </c>
      <c r="E8" s="319">
        <v>796819.97</v>
      </c>
      <c r="F8" s="319">
        <v>191863.3</v>
      </c>
      <c r="G8" s="319">
        <v>0</v>
      </c>
      <c r="H8" s="319">
        <v>429623.84</v>
      </c>
      <c r="I8" s="319">
        <v>120464.48</v>
      </c>
      <c r="J8" s="319">
        <v>12594.81</v>
      </c>
      <c r="K8" s="319">
        <v>36386.43</v>
      </c>
      <c r="L8" s="319">
        <v>3023.01</v>
      </c>
      <c r="M8" s="319" t="s">
        <v>198</v>
      </c>
      <c r="N8" s="319">
        <v>2864.1</v>
      </c>
      <c r="O8" s="331"/>
      <c r="P8" s="331"/>
      <c r="Q8" s="331"/>
      <c r="R8" s="331"/>
      <c r="S8" s="331"/>
      <c r="T8" s="331"/>
      <c r="U8" s="331"/>
      <c r="V8" s="331"/>
    </row>
    <row r="9" spans="1:22">
      <c r="A9" s="9">
        <v>109</v>
      </c>
      <c r="B9" s="317">
        <v>92510</v>
      </c>
      <c r="C9" s="317">
        <v>363319</v>
      </c>
      <c r="D9" s="317">
        <v>18955104</v>
      </c>
      <c r="E9" s="319">
        <v>4674443.67</v>
      </c>
      <c r="F9" s="319">
        <v>1286373.3500000001</v>
      </c>
      <c r="G9" s="319">
        <v>0</v>
      </c>
      <c r="H9" s="319">
        <v>2404793.65</v>
      </c>
      <c r="I9" s="319">
        <v>676454.53</v>
      </c>
      <c r="J9" s="319">
        <v>70376.14</v>
      </c>
      <c r="K9" s="319">
        <v>203475.47</v>
      </c>
      <c r="L9" s="319">
        <v>16980.71</v>
      </c>
      <c r="M9" s="319" t="s">
        <v>198</v>
      </c>
      <c r="N9" s="319">
        <v>15989.82</v>
      </c>
      <c r="O9" s="331"/>
      <c r="P9" s="331"/>
      <c r="Q9" s="331"/>
      <c r="R9" s="331"/>
      <c r="S9" s="331"/>
      <c r="T9" s="331"/>
      <c r="U9" s="331"/>
      <c r="V9" s="331"/>
    </row>
    <row r="10" spans="1:22">
      <c r="A10" s="9">
        <v>110</v>
      </c>
      <c r="B10" s="317">
        <v>38189</v>
      </c>
      <c r="C10" s="317">
        <v>120581</v>
      </c>
      <c r="D10" s="317">
        <v>26134955</v>
      </c>
      <c r="E10" s="319">
        <v>6033020.9500000002</v>
      </c>
      <c r="F10" s="319">
        <v>1509194.22</v>
      </c>
      <c r="G10" s="319">
        <v>0</v>
      </c>
      <c r="H10" s="319">
        <v>3211710.45</v>
      </c>
      <c r="I10" s="319">
        <v>902189.46</v>
      </c>
      <c r="J10" s="319">
        <v>94404.6</v>
      </c>
      <c r="K10" s="319">
        <v>271987.37</v>
      </c>
      <c r="L10" s="319">
        <v>22297.99</v>
      </c>
      <c r="M10" s="319" t="s">
        <v>198</v>
      </c>
      <c r="N10" s="319">
        <v>21236.86</v>
      </c>
      <c r="O10" s="331"/>
      <c r="P10" s="331"/>
      <c r="Q10" s="331"/>
      <c r="R10" s="331"/>
      <c r="S10" s="331"/>
      <c r="T10" s="331"/>
      <c r="U10" s="331"/>
      <c r="V10" s="331"/>
    </row>
    <row r="11" spans="1:22">
      <c r="A11" s="11">
        <v>111</v>
      </c>
      <c r="B11" s="317">
        <v>235798</v>
      </c>
      <c r="C11" s="317">
        <v>213949</v>
      </c>
      <c r="D11" s="317">
        <v>48490660</v>
      </c>
      <c r="E11" s="319">
        <v>10507533.41</v>
      </c>
      <c r="F11" s="319">
        <v>2560141.52</v>
      </c>
      <c r="G11" s="319">
        <v>0</v>
      </c>
      <c r="H11" s="319">
        <v>5639920.1100000003</v>
      </c>
      <c r="I11" s="319">
        <v>1586290.39</v>
      </c>
      <c r="J11" s="319">
        <v>165467.03</v>
      </c>
      <c r="K11" s="319">
        <v>477787.5</v>
      </c>
      <c r="L11" s="319">
        <v>40328.769999999997</v>
      </c>
      <c r="M11" s="319" t="s">
        <v>198</v>
      </c>
      <c r="N11" s="319">
        <v>37598.089999999997</v>
      </c>
      <c r="O11" s="331"/>
      <c r="P11" s="331"/>
      <c r="Q11" s="331"/>
      <c r="R11" s="331"/>
      <c r="S11" s="331"/>
      <c r="T11" s="331"/>
      <c r="U11" s="331"/>
      <c r="V11" s="331"/>
    </row>
    <row r="12" spans="1:22">
      <c r="A12" s="9">
        <v>112</v>
      </c>
      <c r="B12" s="317">
        <v>967645</v>
      </c>
      <c r="C12" s="317">
        <v>4343211</v>
      </c>
      <c r="D12" s="317">
        <v>507704884</v>
      </c>
      <c r="E12" s="319">
        <v>114095578.84999999</v>
      </c>
      <c r="F12" s="319">
        <v>29319976.329999998</v>
      </c>
      <c r="G12" s="319">
        <v>-107.08</v>
      </c>
      <c r="H12" s="319">
        <v>60158104.369999997</v>
      </c>
      <c r="I12" s="319">
        <v>16922617.91</v>
      </c>
      <c r="J12" s="319">
        <v>1766090.49</v>
      </c>
      <c r="K12" s="319">
        <v>5097687.29</v>
      </c>
      <c r="L12" s="319">
        <v>430356.09</v>
      </c>
      <c r="M12" s="319">
        <v>144.57</v>
      </c>
      <c r="N12" s="319">
        <v>400708.88</v>
      </c>
      <c r="O12" s="331"/>
      <c r="P12" s="331"/>
      <c r="Q12" s="331"/>
      <c r="R12" s="331"/>
      <c r="S12" s="331"/>
      <c r="T12" s="331"/>
      <c r="U12" s="331"/>
      <c r="V12" s="331"/>
    </row>
    <row r="13" spans="1:22">
      <c r="A13" s="11" t="s">
        <v>178</v>
      </c>
      <c r="B13" s="317" t="s">
        <v>198</v>
      </c>
      <c r="C13" s="317" t="s">
        <v>198</v>
      </c>
      <c r="D13" s="317" t="s">
        <v>198</v>
      </c>
      <c r="E13" s="319" t="s">
        <v>198</v>
      </c>
      <c r="F13" s="320"/>
      <c r="G13" s="327"/>
      <c r="H13" s="327"/>
      <c r="I13" s="327"/>
      <c r="J13" s="327"/>
      <c r="K13" s="327"/>
      <c r="L13" s="327"/>
      <c r="M13" s="327"/>
      <c r="N13" s="327"/>
      <c r="O13" s="331"/>
      <c r="P13" s="331"/>
      <c r="Q13" s="331"/>
      <c r="R13" s="331"/>
      <c r="S13" s="331"/>
      <c r="T13" s="331"/>
      <c r="U13" s="331"/>
      <c r="V13" s="331"/>
    </row>
    <row r="14" spans="1:22" ht="22.5" customHeight="1">
      <c r="A14" s="150" t="s">
        <v>2</v>
      </c>
      <c r="B14" s="151">
        <f>SUM(B4:B13)</f>
        <v>1384824</v>
      </c>
      <c r="C14" s="151">
        <f>SUM(C4:C13)</f>
        <v>5187147</v>
      </c>
      <c r="D14" s="151">
        <f>SUM(D4:D13)</f>
        <v>629752556</v>
      </c>
      <c r="E14" s="152">
        <f>SUM(E4:E13)</f>
        <v>142134529.22</v>
      </c>
      <c r="F14" s="152">
        <f t="shared" ref="F14:M14" si="0">SUM(F4:F13)</f>
        <v>36359723.509999998</v>
      </c>
      <c r="G14" s="152">
        <f t="shared" si="0"/>
        <v>-107.08</v>
      </c>
      <c r="H14" s="152">
        <f t="shared" si="0"/>
        <v>75062462.239999995</v>
      </c>
      <c r="I14" s="152">
        <f t="shared" si="0"/>
        <v>21113256.920000002</v>
      </c>
      <c r="J14" s="152">
        <f t="shared" si="0"/>
        <v>2203300.81</v>
      </c>
      <c r="K14" s="152">
        <f t="shared" si="0"/>
        <v>6359910.25</v>
      </c>
      <c r="L14" s="152">
        <f t="shared" si="0"/>
        <v>536001.64</v>
      </c>
      <c r="M14" s="152">
        <f t="shared" si="0"/>
        <v>144.57</v>
      </c>
      <c r="N14" s="152">
        <f t="shared" ref="N14" si="1">SUM(N4:N13)</f>
        <v>499836.36</v>
      </c>
      <c r="O14" s="329"/>
      <c r="P14" s="329"/>
      <c r="Q14" s="329"/>
      <c r="R14" s="329"/>
      <c r="S14" s="329"/>
      <c r="T14" s="329"/>
      <c r="U14" s="329"/>
      <c r="V14" s="329"/>
    </row>
    <row r="15" spans="1:22" ht="21.75" customHeight="1">
      <c r="A15" s="9" t="s">
        <v>179</v>
      </c>
      <c r="B15" s="17"/>
      <c r="C15" s="17" t="s">
        <v>6</v>
      </c>
      <c r="E15" s="17"/>
      <c r="F15" s="17"/>
      <c r="G15" s="333"/>
      <c r="H15" s="333"/>
      <c r="I15" s="333"/>
      <c r="J15" s="333"/>
      <c r="K15" s="333"/>
      <c r="L15" s="333"/>
      <c r="M15" s="333"/>
      <c r="N15" s="333"/>
      <c r="O15" s="331"/>
      <c r="P15" s="331"/>
      <c r="Q15" s="331"/>
      <c r="R15" s="331"/>
      <c r="S15" s="331"/>
      <c r="T15" s="331"/>
      <c r="U15" s="331"/>
      <c r="V15" s="331"/>
    </row>
    <row r="16" spans="1:22" ht="16.5">
      <c r="A16" s="11" t="s">
        <v>180</v>
      </c>
      <c r="B16" s="317">
        <v>1</v>
      </c>
      <c r="C16" s="317">
        <v>4</v>
      </c>
      <c r="D16" s="317">
        <v>15</v>
      </c>
      <c r="E16" s="321">
        <v>4.21</v>
      </c>
      <c r="F16" s="321">
        <v>1.51</v>
      </c>
      <c r="G16" s="318">
        <v>0</v>
      </c>
      <c r="H16" s="321">
        <v>1.92</v>
      </c>
      <c r="I16" s="321">
        <v>0.54</v>
      </c>
      <c r="J16" s="321">
        <v>0.06</v>
      </c>
      <c r="K16" s="321">
        <v>0.16</v>
      </c>
      <c r="L16" s="321">
        <v>0.01</v>
      </c>
      <c r="M16" s="318">
        <v>0</v>
      </c>
      <c r="N16" s="321">
        <v>0.01</v>
      </c>
      <c r="O16" s="331"/>
      <c r="P16" s="331"/>
      <c r="Q16" s="331"/>
      <c r="R16" s="331"/>
      <c r="S16" s="331"/>
      <c r="T16" s="331"/>
      <c r="U16" s="331"/>
      <c r="V16" s="331"/>
    </row>
    <row r="17" spans="1:22">
      <c r="A17" s="11" t="s">
        <v>181</v>
      </c>
      <c r="B17" s="317">
        <v>10</v>
      </c>
      <c r="C17" s="317">
        <v>96</v>
      </c>
      <c r="D17" s="317">
        <v>442604</v>
      </c>
      <c r="E17" s="319">
        <v>117506.12</v>
      </c>
      <c r="F17" s="319">
        <v>37640.61</v>
      </c>
      <c r="G17" s="319">
        <v>0</v>
      </c>
      <c r="H17" s="319">
        <v>56675.76</v>
      </c>
      <c r="I17" s="319">
        <v>15943.83</v>
      </c>
      <c r="J17" s="319">
        <v>1662.08</v>
      </c>
      <c r="K17" s="319">
        <v>4800.91</v>
      </c>
      <c r="L17" s="319">
        <v>405.35</v>
      </c>
      <c r="M17" s="319">
        <v>0</v>
      </c>
      <c r="N17" s="319">
        <v>377.58</v>
      </c>
      <c r="O17" s="331"/>
      <c r="P17" s="331"/>
      <c r="Q17" s="331"/>
      <c r="R17" s="331"/>
      <c r="S17" s="331"/>
      <c r="T17" s="331"/>
      <c r="U17" s="331"/>
      <c r="V17" s="331"/>
    </row>
    <row r="18" spans="1:22">
      <c r="A18" s="11" t="s">
        <v>182</v>
      </c>
      <c r="B18" s="317">
        <v>1</v>
      </c>
      <c r="C18" s="317">
        <v>4</v>
      </c>
      <c r="D18" s="317">
        <v>403104</v>
      </c>
      <c r="E18" s="319">
        <v>106816.35</v>
      </c>
      <c r="F18" s="319">
        <v>34078.25</v>
      </c>
      <c r="G18" s="319">
        <v>0</v>
      </c>
      <c r="H18" s="319">
        <v>51617.87</v>
      </c>
      <c r="I18" s="319">
        <v>14521.01</v>
      </c>
      <c r="J18" s="319">
        <v>1513.66</v>
      </c>
      <c r="K18" s="319">
        <v>4372.4799999999996</v>
      </c>
      <c r="L18" s="319">
        <v>369.24</v>
      </c>
      <c r="M18" s="319">
        <v>0</v>
      </c>
      <c r="N18" s="319">
        <v>343.84</v>
      </c>
      <c r="O18" s="331"/>
      <c r="P18" s="331"/>
      <c r="Q18" s="331"/>
      <c r="R18" s="331"/>
      <c r="S18" s="331"/>
      <c r="T18" s="331"/>
      <c r="U18" s="331"/>
      <c r="V18" s="331"/>
    </row>
    <row r="19" spans="1:22">
      <c r="A19" s="11" t="s">
        <v>183</v>
      </c>
      <c r="B19" s="317">
        <v>37</v>
      </c>
      <c r="C19" s="317">
        <v>8</v>
      </c>
      <c r="D19" s="317">
        <v>425965</v>
      </c>
      <c r="E19" s="319">
        <v>112893.02</v>
      </c>
      <c r="F19" s="319">
        <v>36029.79</v>
      </c>
      <c r="G19" s="319">
        <v>0</v>
      </c>
      <c r="H19" s="319">
        <v>54545.24</v>
      </c>
      <c r="I19" s="319">
        <v>15344.55</v>
      </c>
      <c r="J19" s="319">
        <v>1599.48</v>
      </c>
      <c r="K19" s="319">
        <v>4620.4399999999996</v>
      </c>
      <c r="L19" s="319">
        <v>390.17</v>
      </c>
      <c r="M19" s="319">
        <v>0</v>
      </c>
      <c r="N19" s="319">
        <v>363.35</v>
      </c>
      <c r="O19" s="331"/>
      <c r="P19" s="331"/>
      <c r="Q19" s="331"/>
      <c r="R19" s="331"/>
      <c r="S19" s="331"/>
      <c r="T19" s="331"/>
      <c r="U19" s="331"/>
      <c r="V19" s="331"/>
    </row>
    <row r="20" spans="1:22">
      <c r="A20" s="11" t="s">
        <v>184</v>
      </c>
      <c r="B20" s="317">
        <v>945</v>
      </c>
      <c r="C20" s="317">
        <v>1820</v>
      </c>
      <c r="D20" s="317">
        <v>13890</v>
      </c>
      <c r="E20" s="319">
        <v>7937.76</v>
      </c>
      <c r="F20" s="319">
        <v>5420.55</v>
      </c>
      <c r="G20" s="319">
        <v>0</v>
      </c>
      <c r="H20" s="319">
        <v>1789.43</v>
      </c>
      <c r="I20" s="319">
        <v>500.93</v>
      </c>
      <c r="J20" s="319">
        <v>54.35</v>
      </c>
      <c r="K20" s="319">
        <v>161.75</v>
      </c>
      <c r="L20" s="319">
        <v>0</v>
      </c>
      <c r="M20" s="319">
        <v>0</v>
      </c>
      <c r="N20" s="319">
        <v>10.75</v>
      </c>
      <c r="O20" s="331"/>
      <c r="P20" s="331"/>
      <c r="Q20" s="331"/>
      <c r="R20" s="331"/>
      <c r="S20" s="331"/>
      <c r="T20" s="331"/>
      <c r="U20" s="331"/>
      <c r="V20" s="331"/>
    </row>
    <row r="21" spans="1:22">
      <c r="A21" s="11">
        <v>211</v>
      </c>
      <c r="B21" s="317">
        <v>113213</v>
      </c>
      <c r="C21" s="317">
        <v>344824</v>
      </c>
      <c r="D21" s="317">
        <v>201185461</v>
      </c>
      <c r="E21" s="319">
        <v>47214369.350000001</v>
      </c>
      <c r="F21" s="319">
        <v>15553889.93</v>
      </c>
      <c r="G21" s="319">
        <v>-31.81</v>
      </c>
      <c r="H21" s="319">
        <v>22484796.120000001</v>
      </c>
      <c r="I21" s="319">
        <v>6327463.8700000001</v>
      </c>
      <c r="J21" s="319">
        <v>656810.13</v>
      </c>
      <c r="K21" s="319">
        <v>1901976.1</v>
      </c>
      <c r="L21" s="319">
        <v>160745.19</v>
      </c>
      <c r="M21" s="319">
        <v>-340.43</v>
      </c>
      <c r="N21" s="319">
        <v>129060.25</v>
      </c>
      <c r="O21" s="331"/>
      <c r="P21" s="331"/>
      <c r="Q21" s="331"/>
      <c r="R21" s="331"/>
      <c r="S21" s="331"/>
      <c r="T21" s="331"/>
      <c r="U21" s="331"/>
      <c r="V21" s="331"/>
    </row>
    <row r="22" spans="1:22">
      <c r="A22" s="11">
        <v>212</v>
      </c>
      <c r="B22" s="317">
        <v>10588</v>
      </c>
      <c r="C22" s="317">
        <v>37144</v>
      </c>
      <c r="D22" s="317">
        <v>332353161</v>
      </c>
      <c r="E22" s="319">
        <v>87649151.319999993</v>
      </c>
      <c r="F22" s="319">
        <v>27770297.960000001</v>
      </c>
      <c r="G22" s="319">
        <v>0</v>
      </c>
      <c r="H22" s="319">
        <v>42506012.229999997</v>
      </c>
      <c r="I22" s="319">
        <v>11947938.210000001</v>
      </c>
      <c r="J22" s="319">
        <v>1242669.6000000001</v>
      </c>
      <c r="K22" s="319">
        <v>3594866.63</v>
      </c>
      <c r="L22" s="319">
        <v>303465.34000000003</v>
      </c>
      <c r="M22" s="319">
        <v>408</v>
      </c>
      <c r="N22" s="319">
        <v>283493.34999999998</v>
      </c>
      <c r="O22" s="331"/>
      <c r="P22" s="331"/>
      <c r="Q22" s="331"/>
      <c r="R22" s="331"/>
      <c r="S22" s="331"/>
      <c r="T22" s="331"/>
      <c r="U22" s="331"/>
      <c r="V22" s="331"/>
    </row>
    <row r="23" spans="1:22">
      <c r="A23" s="12" t="s">
        <v>185</v>
      </c>
      <c r="B23" s="317">
        <v>398</v>
      </c>
      <c r="C23" s="317">
        <v>1947</v>
      </c>
      <c r="D23" s="317">
        <v>157142957</v>
      </c>
      <c r="E23" s="319">
        <v>36917994.880000003</v>
      </c>
      <c r="F23" s="319">
        <v>8548141.2100000009</v>
      </c>
      <c r="G23" s="319">
        <v>0</v>
      </c>
      <c r="H23" s="319">
        <v>20143722.149999999</v>
      </c>
      <c r="I23" s="319">
        <v>5641203.5599999996</v>
      </c>
      <c r="J23" s="319">
        <v>599825.91</v>
      </c>
      <c r="K23" s="319">
        <v>1711719.9</v>
      </c>
      <c r="L23" s="319">
        <v>143296.75</v>
      </c>
      <c r="M23" s="319">
        <v>0</v>
      </c>
      <c r="N23" s="319">
        <v>130085.4</v>
      </c>
      <c r="O23" s="331"/>
      <c r="P23" s="331"/>
      <c r="Q23" s="331"/>
      <c r="R23" s="331"/>
      <c r="S23" s="331"/>
      <c r="T23" s="331"/>
      <c r="U23" s="331"/>
      <c r="V23" s="331"/>
    </row>
    <row r="24" spans="1:22">
      <c r="A24" s="9">
        <v>862</v>
      </c>
      <c r="B24" s="317">
        <v>1</v>
      </c>
      <c r="C24" s="317">
        <v>3</v>
      </c>
      <c r="D24" s="317">
        <v>574200</v>
      </c>
      <c r="E24" s="319">
        <v>138945.14000000001</v>
      </c>
      <c r="F24" s="319">
        <v>35333.620000000003</v>
      </c>
      <c r="G24" s="319">
        <v>0</v>
      </c>
      <c r="H24" s="319">
        <v>73526.880000000005</v>
      </c>
      <c r="I24" s="319">
        <v>20684.41</v>
      </c>
      <c r="J24" s="319">
        <v>2156.12</v>
      </c>
      <c r="K24" s="319">
        <v>6228.35</v>
      </c>
      <c r="L24" s="319">
        <v>525.97</v>
      </c>
      <c r="M24" s="319">
        <v>0</v>
      </c>
      <c r="N24" s="319">
        <v>489.79</v>
      </c>
      <c r="O24" s="331"/>
      <c r="P24" s="331"/>
      <c r="Q24" s="331"/>
      <c r="R24" s="331"/>
      <c r="S24" s="331"/>
      <c r="T24" s="331"/>
      <c r="U24" s="331"/>
      <c r="V24" s="331"/>
    </row>
    <row r="25" spans="1:22">
      <c r="A25" s="11" t="s">
        <v>178</v>
      </c>
      <c r="B25" s="317">
        <v>0</v>
      </c>
      <c r="C25" s="317">
        <v>0</v>
      </c>
      <c r="D25" s="317">
        <v>0</v>
      </c>
      <c r="E25" s="319">
        <v>0</v>
      </c>
      <c r="F25" s="320"/>
      <c r="G25" s="327"/>
      <c r="H25" s="327"/>
      <c r="I25" s="327"/>
      <c r="J25" s="327"/>
      <c r="K25" s="327"/>
      <c r="L25" s="327"/>
      <c r="M25" s="327"/>
      <c r="N25" s="327"/>
      <c r="O25" s="329"/>
      <c r="P25" s="329"/>
      <c r="Q25" s="329"/>
      <c r="R25" s="329"/>
      <c r="S25" s="329"/>
      <c r="T25" s="329"/>
      <c r="U25" s="329"/>
      <c r="V25" s="329"/>
    </row>
    <row r="26" spans="1:22">
      <c r="A26" s="150" t="s">
        <v>2</v>
      </c>
      <c r="B26" s="151">
        <f>SUM(B16:B25)</f>
        <v>125194</v>
      </c>
      <c r="C26" s="151">
        <f>SUM(C16:C25)</f>
        <v>385850</v>
      </c>
      <c r="D26" s="151">
        <f>SUM(D16:D25)</f>
        <v>692541357</v>
      </c>
      <c r="E26" s="152">
        <f>SUM(E16:E25)</f>
        <v>172265618.14999998</v>
      </c>
      <c r="F26" s="152">
        <f t="shared" ref="F26:M26" si="2">SUM(F16:F25)</f>
        <v>52020833.43</v>
      </c>
      <c r="G26" s="152">
        <f t="shared" si="2"/>
        <v>-31.81</v>
      </c>
      <c r="H26" s="152">
        <f t="shared" si="2"/>
        <v>85372687.599999994</v>
      </c>
      <c r="I26" s="152">
        <f t="shared" si="2"/>
        <v>23983600.91</v>
      </c>
      <c r="J26" s="152">
        <f t="shared" si="2"/>
        <v>2506291.39</v>
      </c>
      <c r="K26" s="152">
        <f t="shared" si="2"/>
        <v>7228746.7199999988</v>
      </c>
      <c r="L26" s="152">
        <f t="shared" si="2"/>
        <v>609198.02</v>
      </c>
      <c r="M26" s="152">
        <f t="shared" si="2"/>
        <v>67.569999999999993</v>
      </c>
      <c r="N26" s="152">
        <f t="shared" ref="N26" si="3">SUM(N16:N25)</f>
        <v>544224.32000000007</v>
      </c>
      <c r="O26" s="331"/>
      <c r="P26" s="331"/>
      <c r="Q26" s="331"/>
      <c r="R26" s="331"/>
      <c r="S26" s="331"/>
      <c r="T26" s="331"/>
      <c r="U26" s="331"/>
      <c r="V26" s="331"/>
    </row>
    <row r="27" spans="1:22">
      <c r="A27" s="9" t="s">
        <v>186</v>
      </c>
      <c r="B27" s="17"/>
      <c r="E27" s="17"/>
      <c r="F27" s="17"/>
      <c r="G27" s="333"/>
      <c r="H27" s="333"/>
      <c r="I27" s="333"/>
      <c r="J27" s="333"/>
      <c r="K27" s="333"/>
      <c r="L27" s="333"/>
      <c r="M27" s="333"/>
      <c r="N27" s="333"/>
      <c r="O27" s="331"/>
      <c r="P27" s="331"/>
      <c r="Q27" s="331"/>
      <c r="R27" s="331"/>
      <c r="S27" s="331"/>
      <c r="T27" s="331"/>
      <c r="U27" s="331"/>
      <c r="V27" s="331"/>
    </row>
    <row r="28" spans="1:22">
      <c r="A28" s="9">
        <v>311</v>
      </c>
      <c r="B28" s="317">
        <v>115</v>
      </c>
      <c r="C28" s="317">
        <v>333</v>
      </c>
      <c r="D28" s="317">
        <v>337757</v>
      </c>
      <c r="E28" s="326">
        <v>90031.86</v>
      </c>
      <c r="F28" s="326">
        <v>29098.720000000001</v>
      </c>
      <c r="G28" s="326">
        <v>0</v>
      </c>
      <c r="H28" s="326">
        <v>43240.49</v>
      </c>
      <c r="I28" s="326">
        <v>12164.31</v>
      </c>
      <c r="J28" s="326">
        <v>1268.04</v>
      </c>
      <c r="K28" s="326">
        <v>3662.88</v>
      </c>
      <c r="L28" s="326">
        <v>309.31</v>
      </c>
      <c r="M28" s="326">
        <v>0</v>
      </c>
      <c r="N28" s="326">
        <v>288.11</v>
      </c>
      <c r="O28" s="331"/>
      <c r="P28" s="331"/>
      <c r="Q28" s="331"/>
      <c r="R28" s="331"/>
      <c r="S28" s="331"/>
      <c r="T28" s="331"/>
      <c r="U28" s="331"/>
      <c r="V28" s="331"/>
    </row>
    <row r="29" spans="1:22">
      <c r="A29" s="9">
        <v>312</v>
      </c>
      <c r="B29" s="317">
        <v>231</v>
      </c>
      <c r="C29" s="317">
        <v>1046</v>
      </c>
      <c r="D29" s="317">
        <v>7423254</v>
      </c>
      <c r="E29" s="319">
        <v>2031281.5</v>
      </c>
      <c r="F29" s="319">
        <v>711984.21</v>
      </c>
      <c r="G29" s="319">
        <v>0</v>
      </c>
      <c r="H29" s="319">
        <v>943711.59</v>
      </c>
      <c r="I29" s="319">
        <v>263827.3</v>
      </c>
      <c r="J29" s="319">
        <v>23199.58</v>
      </c>
      <c r="K29" s="319">
        <v>74882.62</v>
      </c>
      <c r="L29" s="319">
        <v>6519.11</v>
      </c>
      <c r="M29" s="319">
        <v>0</v>
      </c>
      <c r="N29" s="319">
        <v>7157.09</v>
      </c>
      <c r="O29" s="331"/>
      <c r="P29" s="331"/>
      <c r="Q29" s="331"/>
      <c r="R29" s="331"/>
      <c r="S29" s="331"/>
      <c r="T29" s="331"/>
      <c r="U29" s="331"/>
      <c r="V29" s="331"/>
    </row>
    <row r="30" spans="1:22">
      <c r="A30" s="9">
        <v>313</v>
      </c>
      <c r="B30" s="317">
        <v>216</v>
      </c>
      <c r="C30" s="317">
        <v>761</v>
      </c>
      <c r="D30" s="317">
        <v>90490989</v>
      </c>
      <c r="E30" s="319">
        <v>21573881.02</v>
      </c>
      <c r="F30" s="319">
        <v>5285656.5599999996</v>
      </c>
      <c r="G30" s="319">
        <v>0</v>
      </c>
      <c r="H30" s="319">
        <v>11560089.27</v>
      </c>
      <c r="I30" s="319">
        <v>3251784.54</v>
      </c>
      <c r="J30" s="319">
        <v>338177.94</v>
      </c>
      <c r="K30" s="319">
        <v>978353.06</v>
      </c>
      <c r="L30" s="319">
        <v>82644.92</v>
      </c>
      <c r="M30" s="319">
        <v>0</v>
      </c>
      <c r="N30" s="319">
        <v>77174.73</v>
      </c>
      <c r="O30" s="331"/>
      <c r="P30" s="331"/>
      <c r="Q30" s="331"/>
      <c r="R30" s="331"/>
      <c r="S30" s="331"/>
      <c r="T30" s="331"/>
      <c r="U30" s="331"/>
      <c r="V30" s="331"/>
    </row>
    <row r="31" spans="1:22">
      <c r="A31" s="12" t="s">
        <v>187</v>
      </c>
      <c r="B31" s="317">
        <v>1</v>
      </c>
      <c r="C31" s="317">
        <v>4</v>
      </c>
      <c r="D31" s="317">
        <v>6089370</v>
      </c>
      <c r="E31" s="319">
        <v>1429821.03</v>
      </c>
      <c r="F31" s="319">
        <v>331024.65999999997</v>
      </c>
      <c r="G31" s="319">
        <v>0</v>
      </c>
      <c r="H31" s="319">
        <v>779749.92</v>
      </c>
      <c r="I31" s="319">
        <v>219357.38</v>
      </c>
      <c r="J31" s="319">
        <v>22865.58</v>
      </c>
      <c r="K31" s="319">
        <v>66051.399999999994</v>
      </c>
      <c r="L31" s="319">
        <v>5577.86</v>
      </c>
      <c r="M31" s="319">
        <v>0</v>
      </c>
      <c r="N31" s="319">
        <v>5194.2299999999996</v>
      </c>
      <c r="O31" s="331"/>
      <c r="P31" s="331"/>
      <c r="Q31" s="331"/>
      <c r="R31" s="331"/>
      <c r="S31" s="331"/>
      <c r="T31" s="331"/>
      <c r="U31" s="331"/>
      <c r="V31" s="331"/>
    </row>
    <row r="32" spans="1:22">
      <c r="A32" s="9">
        <v>343</v>
      </c>
      <c r="B32" s="317">
        <v>2</v>
      </c>
      <c r="C32" s="317">
        <v>5</v>
      </c>
      <c r="D32" s="317">
        <v>524387</v>
      </c>
      <c r="E32" s="319">
        <v>364211.87</v>
      </c>
      <c r="F32" s="319">
        <v>269588.86</v>
      </c>
      <c r="G32" s="319">
        <v>0</v>
      </c>
      <c r="H32" s="319">
        <v>67148.28</v>
      </c>
      <c r="I32" s="319">
        <v>18889.990000000002</v>
      </c>
      <c r="J32" s="319">
        <v>1969.07</v>
      </c>
      <c r="K32" s="319">
        <v>5688.03</v>
      </c>
      <c r="L32" s="319">
        <v>480.34</v>
      </c>
      <c r="M32" s="319">
        <v>0</v>
      </c>
      <c r="N32" s="319">
        <v>447.3</v>
      </c>
      <c r="O32" s="331"/>
      <c r="P32" s="331"/>
      <c r="Q32" s="331"/>
      <c r="R32" s="331"/>
      <c r="S32" s="331"/>
      <c r="T32" s="331"/>
      <c r="U32" s="331"/>
      <c r="V32" s="331"/>
    </row>
    <row r="33" spans="1:22">
      <c r="A33" s="9">
        <v>363</v>
      </c>
      <c r="B33" s="317">
        <v>14</v>
      </c>
      <c r="C33" s="317">
        <v>48</v>
      </c>
      <c r="D33" s="317">
        <v>23793100</v>
      </c>
      <c r="E33" s="319">
        <v>5685557.2199999997</v>
      </c>
      <c r="F33" s="319">
        <v>1392211.27</v>
      </c>
      <c r="G33" s="319">
        <v>0</v>
      </c>
      <c r="H33" s="319">
        <v>3046730.25</v>
      </c>
      <c r="I33" s="319">
        <v>857098.85</v>
      </c>
      <c r="J33" s="319">
        <v>89343.08</v>
      </c>
      <c r="K33" s="319">
        <v>258083.77</v>
      </c>
      <c r="L33" s="319">
        <v>21794.49</v>
      </c>
      <c r="M33" s="319">
        <v>0</v>
      </c>
      <c r="N33" s="319">
        <v>20295.509999999998</v>
      </c>
      <c r="O33" s="331"/>
      <c r="P33" s="331"/>
      <c r="Q33" s="331"/>
      <c r="R33" s="331"/>
      <c r="S33" s="331"/>
      <c r="T33" s="331"/>
      <c r="U33" s="331"/>
      <c r="V33" s="331"/>
    </row>
    <row r="34" spans="1:22">
      <c r="A34" s="9">
        <v>963</v>
      </c>
      <c r="B34" s="317">
        <v>2</v>
      </c>
      <c r="C34" s="317">
        <v>6</v>
      </c>
      <c r="D34" s="317">
        <v>1085873</v>
      </c>
      <c r="E34" s="319">
        <v>250862.4</v>
      </c>
      <c r="F34" s="319">
        <v>54922.05</v>
      </c>
      <c r="G34" s="319">
        <v>0</v>
      </c>
      <c r="H34" s="319">
        <v>139047.12</v>
      </c>
      <c r="I34" s="319">
        <v>39116.400000000001</v>
      </c>
      <c r="J34" s="319">
        <v>4077.46</v>
      </c>
      <c r="K34" s="319">
        <v>11778.46</v>
      </c>
      <c r="L34" s="319">
        <v>994.66</v>
      </c>
      <c r="M34" s="319">
        <v>0</v>
      </c>
      <c r="N34" s="319">
        <v>926.25</v>
      </c>
      <c r="O34" s="329"/>
      <c r="P34" s="329"/>
      <c r="Q34" s="329"/>
      <c r="R34" s="329"/>
      <c r="S34" s="329"/>
      <c r="T34" s="329"/>
      <c r="U34" s="329"/>
      <c r="V34" s="329"/>
    </row>
    <row r="35" spans="1:22">
      <c r="A35" s="150" t="s">
        <v>2</v>
      </c>
      <c r="B35" s="151">
        <f t="shared" ref="B35:M35" si="4">SUM(B28:B34)</f>
        <v>581</v>
      </c>
      <c r="C35" s="151">
        <f t="shared" si="4"/>
        <v>2203</v>
      </c>
      <c r="D35" s="151">
        <f t="shared" si="4"/>
        <v>129744730</v>
      </c>
      <c r="E35" s="152">
        <f t="shared" si="4"/>
        <v>31425646.899999999</v>
      </c>
      <c r="F35" s="152">
        <f t="shared" si="4"/>
        <v>8074486.3299999991</v>
      </c>
      <c r="G35" s="152">
        <f t="shared" si="4"/>
        <v>0</v>
      </c>
      <c r="H35" s="152">
        <f t="shared" si="4"/>
        <v>16579716.919999998</v>
      </c>
      <c r="I35" s="152">
        <f t="shared" si="4"/>
        <v>4662238.7700000005</v>
      </c>
      <c r="J35" s="152">
        <f t="shared" si="4"/>
        <v>480900.75000000006</v>
      </c>
      <c r="K35" s="152">
        <f t="shared" si="4"/>
        <v>1398500.22</v>
      </c>
      <c r="L35" s="152">
        <f t="shared" si="4"/>
        <v>118320.69</v>
      </c>
      <c r="M35" s="152">
        <f t="shared" si="4"/>
        <v>0</v>
      </c>
      <c r="N35" s="152">
        <f t="shared" ref="N35" si="5">SUM(N28:N34)</f>
        <v>111483.21999999999</v>
      </c>
      <c r="O35" s="331"/>
      <c r="P35" s="331"/>
      <c r="Q35" s="331"/>
      <c r="R35" s="331"/>
      <c r="S35" s="331"/>
      <c r="T35" s="331"/>
      <c r="U35" s="331"/>
      <c r="V35" s="331"/>
    </row>
    <row r="36" spans="1:22">
      <c r="A36" s="9" t="s">
        <v>188</v>
      </c>
      <c r="B36" s="17"/>
      <c r="D36" s="21"/>
      <c r="E36" s="17"/>
      <c r="F36" s="17"/>
      <c r="G36" s="333"/>
      <c r="H36" s="333"/>
      <c r="I36" s="333"/>
      <c r="J36" s="333"/>
      <c r="K36" s="333"/>
      <c r="L36" s="333"/>
      <c r="M36" s="333"/>
      <c r="N36" s="333"/>
      <c r="O36" s="331"/>
      <c r="P36" s="331"/>
      <c r="Q36" s="331"/>
      <c r="R36" s="331"/>
      <c r="S36" s="331"/>
      <c r="T36" s="331"/>
      <c r="U36" s="331"/>
      <c r="V36" s="331"/>
    </row>
    <row r="37" spans="1:22" ht="16.5">
      <c r="A37" s="13" t="s">
        <v>189</v>
      </c>
      <c r="B37" s="317">
        <v>153</v>
      </c>
      <c r="C37" s="317">
        <v>727</v>
      </c>
      <c r="D37" s="317">
        <v>21436222</v>
      </c>
      <c r="E37" s="321">
        <v>8403805.8000000007</v>
      </c>
      <c r="F37" s="321">
        <v>4535740.22</v>
      </c>
      <c r="G37" s="318">
        <v>0</v>
      </c>
      <c r="H37" s="321">
        <v>2744934.27</v>
      </c>
      <c r="I37" s="321">
        <v>772198.1</v>
      </c>
      <c r="J37" s="321">
        <v>80493.490000000005</v>
      </c>
      <c r="K37" s="321">
        <v>232518.88</v>
      </c>
      <c r="L37" s="321">
        <v>19635.77</v>
      </c>
      <c r="M37" s="318">
        <v>0</v>
      </c>
      <c r="N37" s="321">
        <v>18285.07</v>
      </c>
      <c r="O37" s="331"/>
      <c r="P37" s="331"/>
      <c r="Q37" s="331"/>
      <c r="R37" s="331"/>
      <c r="S37" s="331"/>
      <c r="T37" s="331"/>
      <c r="U37" s="331"/>
      <c r="V37" s="331"/>
    </row>
    <row r="38" spans="1:22" ht="16.5">
      <c r="A38" s="13" t="s">
        <v>190</v>
      </c>
      <c r="B38" s="317">
        <v>1</v>
      </c>
      <c r="C38" s="317">
        <v>6</v>
      </c>
      <c r="D38" s="317">
        <v>3042</v>
      </c>
      <c r="E38" s="319">
        <v>744.18</v>
      </c>
      <c r="F38" s="319">
        <v>195.26</v>
      </c>
      <c r="G38" s="319">
        <v>0</v>
      </c>
      <c r="H38" s="319">
        <v>389.53</v>
      </c>
      <c r="I38" s="319">
        <v>109.58</v>
      </c>
      <c r="J38" s="319">
        <v>11.42</v>
      </c>
      <c r="K38" s="319">
        <v>33</v>
      </c>
      <c r="L38" s="319">
        <v>2.79</v>
      </c>
      <c r="M38" s="319">
        <v>0</v>
      </c>
      <c r="N38" s="319">
        <v>2.6</v>
      </c>
      <c r="O38" s="331"/>
      <c r="P38" s="331"/>
      <c r="Q38" s="331"/>
      <c r="R38" s="331"/>
      <c r="S38" s="331"/>
      <c r="T38" s="331"/>
      <c r="U38" s="331"/>
      <c r="V38" s="331"/>
    </row>
    <row r="39" spans="1:22" ht="16.5">
      <c r="A39" s="13" t="s">
        <v>191</v>
      </c>
      <c r="B39" s="317">
        <v>2</v>
      </c>
      <c r="C39" s="317">
        <v>12</v>
      </c>
      <c r="D39" s="317">
        <v>2695</v>
      </c>
      <c r="E39" s="319">
        <v>556.32000000000005</v>
      </c>
      <c r="F39" s="319">
        <v>70</v>
      </c>
      <c r="G39" s="319">
        <v>0</v>
      </c>
      <c r="H39" s="319">
        <v>345.1</v>
      </c>
      <c r="I39" s="319">
        <v>97.07</v>
      </c>
      <c r="J39" s="319">
        <v>10.119999999999999</v>
      </c>
      <c r="K39" s="319">
        <v>29.25</v>
      </c>
      <c r="L39" s="319">
        <v>2.4700000000000002</v>
      </c>
      <c r="M39" s="319">
        <v>0</v>
      </c>
      <c r="N39" s="319">
        <v>2.31</v>
      </c>
      <c r="O39" s="331"/>
      <c r="P39" s="331"/>
      <c r="Q39" s="331"/>
      <c r="R39" s="331"/>
      <c r="S39" s="331"/>
      <c r="T39" s="331"/>
      <c r="U39" s="331"/>
      <c r="V39" s="331"/>
    </row>
    <row r="40" spans="1:22">
      <c r="A40" s="9">
        <v>414</v>
      </c>
      <c r="B40" s="317">
        <v>23</v>
      </c>
      <c r="C40" s="317">
        <v>219</v>
      </c>
      <c r="D40" s="317">
        <v>334451</v>
      </c>
      <c r="E40" s="319">
        <v>103994.48</v>
      </c>
      <c r="F40" s="319">
        <v>43645.37</v>
      </c>
      <c r="G40" s="319">
        <v>0</v>
      </c>
      <c r="H40" s="319">
        <v>42826.9</v>
      </c>
      <c r="I40" s="319">
        <v>12046.57</v>
      </c>
      <c r="J40" s="319">
        <v>1256.06</v>
      </c>
      <c r="K40" s="319">
        <v>3627.95</v>
      </c>
      <c r="L40" s="319">
        <v>306.39999999999998</v>
      </c>
      <c r="M40" s="319">
        <v>0</v>
      </c>
      <c r="N40" s="319">
        <v>285.23</v>
      </c>
      <c r="O40" s="331"/>
      <c r="P40" s="331"/>
      <c r="Q40" s="331"/>
      <c r="R40" s="331"/>
      <c r="S40" s="331"/>
      <c r="T40" s="331"/>
      <c r="U40" s="331"/>
      <c r="V40" s="331"/>
    </row>
    <row r="41" spans="1:22">
      <c r="A41" s="9">
        <v>421</v>
      </c>
      <c r="B41" s="317">
        <v>235</v>
      </c>
      <c r="C41" s="317">
        <v>818</v>
      </c>
      <c r="D41" s="317">
        <v>288467</v>
      </c>
      <c r="E41" s="319">
        <v>75647.92</v>
      </c>
      <c r="F41" s="319">
        <v>23748.61</v>
      </c>
      <c r="G41" s="319">
        <v>0</v>
      </c>
      <c r="H41" s="319">
        <v>36689.64</v>
      </c>
      <c r="I41" s="319">
        <v>10398.9</v>
      </c>
      <c r="J41" s="319">
        <v>1136.69</v>
      </c>
      <c r="K41" s="319">
        <v>3175.59</v>
      </c>
      <c r="L41" s="319">
        <v>266.25</v>
      </c>
      <c r="M41" s="319">
        <v>0</v>
      </c>
      <c r="N41" s="319">
        <v>232.24</v>
      </c>
      <c r="O41" s="331"/>
      <c r="P41" s="331"/>
      <c r="Q41" s="331"/>
      <c r="R41" s="331"/>
      <c r="S41" s="331"/>
      <c r="T41" s="331"/>
      <c r="U41" s="331"/>
      <c r="V41" s="331"/>
    </row>
    <row r="42" spans="1:22">
      <c r="A42" s="9">
        <v>0</v>
      </c>
      <c r="B42" s="317">
        <v>79</v>
      </c>
      <c r="C42" s="317">
        <v>268</v>
      </c>
      <c r="D42" s="317">
        <v>65839</v>
      </c>
      <c r="E42" s="319">
        <v>15257.77</v>
      </c>
      <c r="F42" s="319">
        <v>3377.32</v>
      </c>
      <c r="G42" s="319">
        <v>0</v>
      </c>
      <c r="H42" s="319">
        <v>8430.77</v>
      </c>
      <c r="I42" s="319">
        <v>2371.7199999999998</v>
      </c>
      <c r="J42" s="319">
        <v>247.25</v>
      </c>
      <c r="K42" s="319">
        <v>714.17</v>
      </c>
      <c r="L42" s="319">
        <v>60.33</v>
      </c>
      <c r="M42" s="319">
        <v>0</v>
      </c>
      <c r="N42" s="319">
        <v>56.21</v>
      </c>
      <c r="O42" s="331"/>
      <c r="P42" s="331"/>
      <c r="Q42" s="331"/>
      <c r="R42" s="331"/>
      <c r="S42" s="331"/>
      <c r="T42" s="331"/>
      <c r="U42" s="331"/>
      <c r="V42" s="331"/>
    </row>
    <row r="43" spans="1:22">
      <c r="A43" s="9">
        <v>423</v>
      </c>
      <c r="B43" s="317">
        <v>678</v>
      </c>
      <c r="C43" s="317">
        <v>1815</v>
      </c>
      <c r="D43" s="317">
        <v>135980</v>
      </c>
      <c r="E43" s="319">
        <v>32553.27</v>
      </c>
      <c r="F43" s="319">
        <v>8086.38</v>
      </c>
      <c r="G43" s="319">
        <v>0</v>
      </c>
      <c r="H43" s="319">
        <v>17364.37</v>
      </c>
      <c r="I43" s="319">
        <v>4884.3100000000004</v>
      </c>
      <c r="J43" s="319">
        <v>508.43</v>
      </c>
      <c r="K43" s="319">
        <v>1469.81</v>
      </c>
      <c r="L43" s="319">
        <v>123.99</v>
      </c>
      <c r="M43" s="319">
        <v>0</v>
      </c>
      <c r="N43" s="319">
        <v>115.98</v>
      </c>
      <c r="O43" s="331"/>
      <c r="P43" s="331"/>
      <c r="Q43" s="331"/>
      <c r="R43" s="331"/>
      <c r="S43" s="331"/>
      <c r="T43" s="331"/>
      <c r="U43" s="331"/>
      <c r="V43" s="331"/>
    </row>
    <row r="44" spans="1:22">
      <c r="A44" s="9">
        <v>424</v>
      </c>
      <c r="B44" s="317">
        <v>1023</v>
      </c>
      <c r="C44" s="317">
        <v>2950</v>
      </c>
      <c r="D44" s="317">
        <v>1642527</v>
      </c>
      <c r="E44" s="319">
        <v>375890.48</v>
      </c>
      <c r="F44" s="319">
        <v>79516.009999999995</v>
      </c>
      <c r="G44" s="319">
        <v>0</v>
      </c>
      <c r="H44" s="319">
        <v>210386.79</v>
      </c>
      <c r="I44" s="319">
        <v>59142.63</v>
      </c>
      <c r="J44" s="319">
        <v>6167.44</v>
      </c>
      <c r="K44" s="319">
        <v>17785.53</v>
      </c>
      <c r="L44" s="319">
        <v>1500.43</v>
      </c>
      <c r="M44" s="319">
        <v>0</v>
      </c>
      <c r="N44" s="319">
        <v>1391.65</v>
      </c>
      <c r="O44" s="331"/>
      <c r="P44" s="331"/>
      <c r="Q44" s="331"/>
      <c r="R44" s="331"/>
      <c r="S44" s="331"/>
      <c r="T44" s="331"/>
      <c r="U44" s="331"/>
      <c r="V44" s="331"/>
    </row>
    <row r="45" spans="1:22" ht="16.5">
      <c r="A45" s="11" t="s">
        <v>192</v>
      </c>
      <c r="B45" s="322">
        <v>0</v>
      </c>
      <c r="C45" s="322">
        <v>5136</v>
      </c>
      <c r="D45" s="317">
        <v>121779</v>
      </c>
      <c r="E45" s="319">
        <v>39423.870000000003</v>
      </c>
      <c r="F45" s="319">
        <v>17408.04</v>
      </c>
      <c r="G45" s="319">
        <v>0</v>
      </c>
      <c r="H45" s="319">
        <v>15613.83</v>
      </c>
      <c r="I45" s="319">
        <v>4400.54</v>
      </c>
      <c r="J45" s="319">
        <v>460.9</v>
      </c>
      <c r="K45" s="319">
        <v>1322.28</v>
      </c>
      <c r="L45" s="319">
        <v>112.98</v>
      </c>
      <c r="M45" s="319">
        <v>0</v>
      </c>
      <c r="N45" s="319">
        <v>105.3</v>
      </c>
      <c r="O45" s="329"/>
      <c r="P45" s="329"/>
      <c r="Q45" s="329"/>
      <c r="R45" s="329"/>
      <c r="S45" s="329"/>
      <c r="T45" s="329"/>
      <c r="U45" s="329"/>
      <c r="V45" s="329"/>
    </row>
    <row r="46" spans="1:22">
      <c r="A46" s="150" t="s">
        <v>2</v>
      </c>
      <c r="B46" s="151">
        <f>SUM(B37:B45)</f>
        <v>2194</v>
      </c>
      <c r="C46" s="151">
        <f>SUM(C37:C45)</f>
        <v>11951</v>
      </c>
      <c r="D46" s="153">
        <f>SUM(D37:D45)</f>
        <v>24031002</v>
      </c>
      <c r="E46" s="152">
        <f>SUM(E37:E45)</f>
        <v>9047874.0899999999</v>
      </c>
      <c r="F46" s="152">
        <f t="shared" ref="F46:M46" si="6">SUM(F37:F45)</f>
        <v>4711787.21</v>
      </c>
      <c r="G46" s="152">
        <f t="shared" si="6"/>
        <v>0</v>
      </c>
      <c r="H46" s="152">
        <f t="shared" si="6"/>
        <v>3076981.2</v>
      </c>
      <c r="I46" s="152">
        <f t="shared" si="6"/>
        <v>865649.41999999993</v>
      </c>
      <c r="J46" s="152">
        <f t="shared" si="6"/>
        <v>90291.799999999988</v>
      </c>
      <c r="K46" s="152">
        <f t="shared" si="6"/>
        <v>260676.46000000002</v>
      </c>
      <c r="L46" s="152">
        <f t="shared" si="6"/>
        <v>22011.410000000007</v>
      </c>
      <c r="M46" s="152">
        <f t="shared" si="6"/>
        <v>0</v>
      </c>
      <c r="N46" s="152">
        <f t="shared" ref="N46" si="7">SUM(N37:N45)</f>
        <v>20476.59</v>
      </c>
      <c r="O46" s="331"/>
      <c r="P46" s="331"/>
      <c r="Q46" s="331"/>
      <c r="R46" s="331"/>
      <c r="S46" s="331"/>
      <c r="T46" s="331"/>
      <c r="U46" s="331"/>
      <c r="V46" s="331"/>
    </row>
    <row r="47" spans="1:22">
      <c r="A47" s="154" t="s">
        <v>193</v>
      </c>
      <c r="B47" s="155"/>
      <c r="C47" s="155"/>
      <c r="D47" s="156"/>
      <c r="E47" s="155"/>
      <c r="F47" s="155"/>
      <c r="G47" s="336"/>
      <c r="H47" s="336"/>
      <c r="I47" s="336"/>
      <c r="J47" s="336"/>
      <c r="K47" s="336"/>
      <c r="L47" s="336"/>
      <c r="M47" s="336"/>
      <c r="N47" s="336"/>
      <c r="O47" s="329"/>
      <c r="P47" s="329"/>
      <c r="Q47" s="329"/>
      <c r="R47" s="329"/>
      <c r="S47" s="329"/>
      <c r="T47" s="329"/>
      <c r="U47" s="329"/>
      <c r="V47" s="329"/>
    </row>
    <row r="48" spans="1:22">
      <c r="A48" s="9">
        <v>513</v>
      </c>
      <c r="B48" s="323">
        <v>2</v>
      </c>
      <c r="C48" s="323">
        <v>6</v>
      </c>
      <c r="D48" s="317">
        <v>3728076</v>
      </c>
      <c r="E48" s="321">
        <v>853737.69</v>
      </c>
      <c r="F48" s="321">
        <v>181025.02</v>
      </c>
      <c r="G48" s="330">
        <v>0</v>
      </c>
      <c r="H48" s="334">
        <v>477383.86</v>
      </c>
      <c r="I48" s="334">
        <v>134296.48000000001</v>
      </c>
      <c r="J48" s="334">
        <v>13998.92</v>
      </c>
      <c r="K48" s="334">
        <v>40438.44</v>
      </c>
      <c r="L48" s="334">
        <v>3414.92</v>
      </c>
      <c r="M48" s="330">
        <v>0</v>
      </c>
      <c r="N48" s="334">
        <v>3180.05</v>
      </c>
      <c r="O48" s="331"/>
      <c r="P48" s="331"/>
      <c r="Q48" s="331"/>
      <c r="R48" s="331"/>
      <c r="S48" s="331"/>
      <c r="T48" s="331"/>
      <c r="U48" s="331"/>
      <c r="V48" s="331"/>
    </row>
    <row r="49" spans="1:23" s="22" customFormat="1">
      <c r="A49" s="154" t="s">
        <v>194</v>
      </c>
      <c r="B49" s="155"/>
      <c r="C49" s="155"/>
      <c r="D49" s="156"/>
      <c r="E49" s="155"/>
      <c r="F49" s="155"/>
      <c r="G49" s="336"/>
      <c r="H49" s="336"/>
      <c r="I49" s="336"/>
      <c r="J49" s="336"/>
      <c r="K49" s="336"/>
      <c r="L49" s="336"/>
      <c r="M49" s="336"/>
      <c r="N49" s="336"/>
      <c r="O49" s="337"/>
      <c r="P49" s="337"/>
      <c r="Q49" s="337"/>
      <c r="R49" s="337"/>
      <c r="S49" s="337"/>
      <c r="T49" s="338"/>
      <c r="U49" s="338"/>
      <c r="V49" s="338"/>
      <c r="W49" s="338"/>
    </row>
    <row r="50" spans="1:23">
      <c r="A50" s="157">
        <v>711</v>
      </c>
      <c r="B50" s="323">
        <v>1084</v>
      </c>
      <c r="C50" s="323">
        <v>4321</v>
      </c>
      <c r="D50" s="317">
        <v>1892009</v>
      </c>
      <c r="E50" s="321">
        <v>369399.25</v>
      </c>
      <c r="F50" s="321">
        <v>160885.10999999999</v>
      </c>
      <c r="G50" s="330">
        <v>0</v>
      </c>
      <c r="H50" s="334">
        <v>233330.47</v>
      </c>
      <c r="I50" s="334">
        <v>65639.75</v>
      </c>
      <c r="J50" s="334">
        <v>6841.87</v>
      </c>
      <c r="K50" s="334">
        <v>19764.599999999999</v>
      </c>
      <c r="L50" s="334">
        <v>1669.08</v>
      </c>
      <c r="M50" s="330">
        <v>0</v>
      </c>
      <c r="N50" s="334">
        <v>-118731.63</v>
      </c>
      <c r="O50" s="331"/>
      <c r="P50" s="331"/>
      <c r="Q50" s="331"/>
      <c r="R50" s="331"/>
      <c r="S50" s="331"/>
      <c r="T50" s="331"/>
      <c r="U50" s="331"/>
      <c r="V50" s="331"/>
      <c r="W50" s="329"/>
    </row>
    <row r="51" spans="1:23" ht="15" thickBot="1">
      <c r="A51" s="154"/>
      <c r="B51" s="159"/>
      <c r="C51" s="159"/>
      <c r="D51" s="159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329"/>
      <c r="P51" s="329"/>
      <c r="Q51" s="329"/>
      <c r="R51" s="329"/>
      <c r="S51" s="329"/>
      <c r="T51" s="329"/>
      <c r="U51" s="329"/>
      <c r="V51" s="329"/>
      <c r="W51" s="329"/>
    </row>
    <row r="52" spans="1:23" ht="15" thickBot="1">
      <c r="A52" s="158" t="s">
        <v>195</v>
      </c>
      <c r="B52" s="159">
        <f t="shared" ref="B52:M52" si="8">B14+B26+B35+B46+B48+B50</f>
        <v>1513879</v>
      </c>
      <c r="C52" s="159">
        <f t="shared" si="8"/>
        <v>5591478</v>
      </c>
      <c r="D52" s="159">
        <f t="shared" si="8"/>
        <v>1481689730</v>
      </c>
      <c r="E52" s="160">
        <f t="shared" si="8"/>
        <v>356096805.29999995</v>
      </c>
      <c r="F52" s="160">
        <f t="shared" si="8"/>
        <v>101508740.60999998</v>
      </c>
      <c r="G52" s="160">
        <f t="shared" si="8"/>
        <v>-138.88999999999999</v>
      </c>
      <c r="H52" s="160">
        <f t="shared" si="8"/>
        <v>180802562.28999996</v>
      </c>
      <c r="I52" s="160">
        <f t="shared" si="8"/>
        <v>50824682.25</v>
      </c>
      <c r="J52" s="160">
        <f t="shared" si="8"/>
        <v>5301625.54</v>
      </c>
      <c r="K52" s="160">
        <f t="shared" si="8"/>
        <v>15308036.689999999</v>
      </c>
      <c r="L52" s="160">
        <f t="shared" si="8"/>
        <v>1290615.76</v>
      </c>
      <c r="M52" s="160">
        <f t="shared" si="8"/>
        <v>212.14</v>
      </c>
      <c r="N52" s="160">
        <f t="shared" ref="N52" si="9">N14+N26+N35+N46+N48+N50</f>
        <v>1060468.9100000001</v>
      </c>
      <c r="O52" s="329"/>
      <c r="P52" s="329"/>
      <c r="Q52" s="329"/>
      <c r="R52" s="329"/>
      <c r="S52" s="329"/>
      <c r="T52" s="329"/>
      <c r="U52" s="329"/>
      <c r="V52" s="329"/>
      <c r="W52" s="329"/>
    </row>
    <row r="56" spans="1:23" s="17" customFormat="1">
      <c r="A56" s="15"/>
      <c r="B56" s="24"/>
      <c r="E56" s="328"/>
      <c r="F56" s="328"/>
      <c r="G56" s="328"/>
      <c r="H56" s="328"/>
      <c r="I56" s="328"/>
      <c r="J56" s="328"/>
      <c r="K56" s="328"/>
      <c r="L56" s="328"/>
      <c r="M56" s="328"/>
      <c r="N56" s="329"/>
      <c r="O56" s="329"/>
      <c r="P56" s="329"/>
      <c r="Q56" s="329"/>
      <c r="R56" s="329"/>
      <c r="S56" s="329"/>
      <c r="T56" s="329"/>
      <c r="U56" s="329"/>
      <c r="V56" s="329"/>
      <c r="W56" s="329"/>
    </row>
  </sheetData>
  <printOptions horizontalCentered="1"/>
  <pageMargins left="0.2" right="0.2" top="0.75" bottom="0.75" header="0.3" footer="0.3"/>
  <pageSetup scale="50" orientation="landscape" r:id="rId1"/>
  <headerFooter>
    <oddFooter>&amp;R&amp;D</oddFooter>
  </headerFooter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500-000000000000}">
  <sheetPr codeName="Sheet226"/>
  <dimension ref="A1:E39"/>
  <sheetViews>
    <sheetView workbookViewId="0">
      <selection activeCell="P13" sqref="P13"/>
    </sheetView>
  </sheetViews>
  <sheetFormatPr defaultColWidth="9.140625" defaultRowHeight="14.45"/>
  <cols>
    <col min="1" max="1" width="48.42578125" style="33" customWidth="1"/>
    <col min="2" max="2" width="25.85546875" style="33" customWidth="1"/>
    <col min="3" max="3" width="14.28515625" style="33" customWidth="1"/>
    <col min="4" max="4" width="11.140625" style="33" customWidth="1"/>
    <col min="5" max="16384" width="9.140625" style="33"/>
  </cols>
  <sheetData>
    <row r="1" spans="1:4" ht="15.95">
      <c r="A1" s="46"/>
      <c r="B1" s="34"/>
      <c r="C1" s="56"/>
      <c r="D1" s="34"/>
    </row>
    <row r="2" spans="1:4" ht="15.6">
      <c r="A2" s="397" t="s">
        <v>205</v>
      </c>
      <c r="B2" s="397"/>
      <c r="C2" s="397"/>
      <c r="D2" s="46"/>
    </row>
    <row r="3" spans="1:4" ht="15.6">
      <c r="A3" s="397" t="s">
        <v>263</v>
      </c>
      <c r="B3" s="397"/>
      <c r="C3" s="397"/>
      <c r="D3" s="46"/>
    </row>
    <row r="4" spans="1:4">
      <c r="A4" s="399">
        <f ca="1">TODAY()</f>
        <v>45832</v>
      </c>
      <c r="B4" s="399"/>
      <c r="C4" s="399"/>
      <c r="D4" s="102"/>
    </row>
    <row r="5" spans="1:4" ht="15.95">
      <c r="A5" s="367"/>
      <c r="B5" s="367"/>
      <c r="C5" s="37"/>
      <c r="D5" s="34"/>
    </row>
    <row r="6" spans="1:4" ht="15.95">
      <c r="A6" s="34"/>
      <c r="C6" s="56"/>
      <c r="D6" s="34"/>
    </row>
    <row r="7" spans="1:4" ht="15.95">
      <c r="A7" s="36" t="s">
        <v>207</v>
      </c>
      <c r="B7" s="85" t="e">
        <f>#REF!</f>
        <v>#REF!</v>
      </c>
      <c r="C7" s="56"/>
      <c r="D7" s="34"/>
    </row>
    <row r="8" spans="1:4" ht="15.95">
      <c r="A8" s="219" t="s">
        <v>210</v>
      </c>
      <c r="B8" s="106" t="e">
        <f>#REF!</f>
        <v>#REF!</v>
      </c>
      <c r="C8" s="56"/>
      <c r="D8" s="34"/>
    </row>
    <row r="9" spans="1:4" ht="15.95">
      <c r="A9" s="219" t="s">
        <v>212</v>
      </c>
      <c r="B9" s="99">
        <v>31</v>
      </c>
      <c r="C9" s="56"/>
      <c r="D9" s="34"/>
    </row>
    <row r="10" spans="1:4" ht="15.95">
      <c r="A10" s="34"/>
      <c r="B10" s="66"/>
      <c r="C10" s="56"/>
      <c r="D10" s="34"/>
    </row>
    <row r="11" spans="1:4" ht="15.95">
      <c r="A11" s="46" t="s">
        <v>214</v>
      </c>
      <c r="B11" s="67"/>
      <c r="C11" s="56"/>
      <c r="D11" s="34"/>
    </row>
    <row r="12" spans="1:4" ht="15.6">
      <c r="A12" s="222" t="s">
        <v>215</v>
      </c>
      <c r="B12" s="107" t="e">
        <f>#REF!</f>
        <v>#REF!</v>
      </c>
      <c r="C12" s="39"/>
      <c r="D12" s="228"/>
    </row>
    <row r="13" spans="1:4" ht="15.6">
      <c r="A13" s="222" t="s">
        <v>216</v>
      </c>
      <c r="B13" s="225" t="e">
        <f>#REF!</f>
        <v>#REF!</v>
      </c>
      <c r="C13" s="39"/>
      <c r="D13" s="242"/>
    </row>
    <row r="14" spans="1:4" ht="15.6">
      <c r="A14" s="222"/>
      <c r="B14" s="70"/>
      <c r="C14" s="45"/>
      <c r="D14" s="242"/>
    </row>
    <row r="15" spans="1:4" ht="15.6">
      <c r="A15" s="48" t="s">
        <v>264</v>
      </c>
      <c r="B15" s="225" t="e">
        <f>+B12*B13</f>
        <v>#REF!</v>
      </c>
      <c r="C15" s="39"/>
      <c r="D15" s="242"/>
    </row>
    <row r="16" spans="1:4" ht="15.6">
      <c r="A16" s="48"/>
      <c r="B16" s="47"/>
      <c r="C16" s="39"/>
      <c r="D16" s="242"/>
    </row>
    <row r="17" spans="1:5" ht="15.6">
      <c r="A17" s="49"/>
      <c r="B17" s="230"/>
      <c r="C17" s="39"/>
      <c r="D17" s="242"/>
    </row>
    <row r="18" spans="1:5" ht="15.6">
      <c r="A18" s="49" t="s">
        <v>224</v>
      </c>
      <c r="B18" s="230" t="e">
        <f>B7+47</f>
        <v>#REF!</v>
      </c>
      <c r="C18" s="58"/>
      <c r="D18" s="219"/>
    </row>
    <row r="19" spans="1:5" ht="15.6">
      <c r="A19" s="219"/>
      <c r="B19" s="225"/>
      <c r="C19" s="39"/>
      <c r="D19" s="219"/>
    </row>
    <row r="20" spans="1:5" ht="15.6">
      <c r="A20" s="219"/>
      <c r="B20" s="225"/>
      <c r="C20" s="39"/>
      <c r="D20" s="219"/>
    </row>
    <row r="21" spans="1:5" ht="15.6">
      <c r="A21" s="219"/>
      <c r="B21" s="36" t="s">
        <v>225</v>
      </c>
      <c r="C21" s="36"/>
      <c r="D21" s="36"/>
      <c r="E21" s="36"/>
    </row>
    <row r="22" spans="1:5" ht="15.6">
      <c r="A22" s="219"/>
      <c r="B22" s="36"/>
      <c r="C22" s="39"/>
      <c r="D22" s="66"/>
    </row>
    <row r="23" spans="1:5" ht="15.6">
      <c r="A23" s="219"/>
      <c r="B23" s="36"/>
      <c r="C23" s="39"/>
      <c r="D23" s="39"/>
    </row>
    <row r="24" spans="1:5" ht="15.6">
      <c r="A24" s="219"/>
      <c r="B24" s="36" t="s">
        <v>240</v>
      </c>
      <c r="C24" s="39"/>
      <c r="D24" s="39"/>
    </row>
    <row r="25" spans="1:5" ht="15.6">
      <c r="A25" s="219"/>
      <c r="B25" s="36" t="s">
        <v>249</v>
      </c>
      <c r="C25" s="39"/>
      <c r="D25" s="39"/>
    </row>
    <row r="26" spans="1:5" ht="15.6">
      <c r="A26" s="219"/>
      <c r="B26" s="36" t="s">
        <v>227</v>
      </c>
      <c r="C26" s="39"/>
      <c r="D26" s="39"/>
    </row>
    <row r="27" spans="1:5" ht="15.6">
      <c r="A27" s="219"/>
      <c r="B27" s="36"/>
      <c r="C27" s="39"/>
      <c r="D27" s="39"/>
    </row>
    <row r="28" spans="1:5" ht="15.6">
      <c r="A28" s="219"/>
      <c r="B28" s="36" t="s">
        <v>228</v>
      </c>
      <c r="C28" s="39"/>
      <c r="D28" s="39"/>
    </row>
    <row r="29" spans="1:5" ht="15.6">
      <c r="A29" s="219"/>
      <c r="B29" s="219"/>
      <c r="C29" s="39"/>
      <c r="D29" s="39"/>
    </row>
    <row r="30" spans="1:5" ht="15.6">
      <c r="A30" s="219"/>
      <c r="B30" s="219"/>
      <c r="C30" s="39"/>
      <c r="D30" s="39"/>
    </row>
    <row r="31" spans="1:5" ht="15.6">
      <c r="A31" s="219"/>
      <c r="B31" s="219" t="s">
        <v>245</v>
      </c>
      <c r="C31" s="39"/>
      <c r="D31" s="219"/>
    </row>
    <row r="32" spans="1:5" ht="15.6">
      <c r="A32" s="219"/>
      <c r="B32" s="219" t="s">
        <v>246</v>
      </c>
      <c r="C32" s="39"/>
      <c r="D32" s="219"/>
    </row>
    <row r="33" spans="1:4" ht="15.6">
      <c r="A33" s="219"/>
      <c r="B33" s="219" t="s">
        <v>230</v>
      </c>
      <c r="C33" s="39"/>
      <c r="D33" s="219"/>
    </row>
    <row r="34" spans="1:4" ht="15.6">
      <c r="B34" s="36"/>
      <c r="C34" s="66"/>
      <c r="D34" s="66"/>
    </row>
    <row r="35" spans="1:4">
      <c r="A35" s="105"/>
    </row>
    <row r="36" spans="1:4">
      <c r="A36" s="105"/>
    </row>
    <row r="37" spans="1:4">
      <c r="A37" s="66"/>
    </row>
    <row r="38" spans="1:4">
      <c r="A38" s="66"/>
    </row>
    <row r="39" spans="1:4">
      <c r="A39" s="57"/>
    </row>
  </sheetData>
  <mergeCells count="3"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600-000000000000}">
  <sheetPr codeName="Sheet227"/>
  <dimension ref="A1:E40"/>
  <sheetViews>
    <sheetView workbookViewId="0">
      <selection activeCell="P13" sqref="P13"/>
    </sheetView>
  </sheetViews>
  <sheetFormatPr defaultColWidth="9.140625" defaultRowHeight="14.45"/>
  <cols>
    <col min="1" max="1" width="47.85546875" style="33" customWidth="1"/>
    <col min="2" max="2" width="25.85546875" style="33" customWidth="1"/>
    <col min="3" max="3" width="10.140625" style="33" customWidth="1"/>
    <col min="4" max="4" width="11.140625" style="33" customWidth="1"/>
    <col min="5" max="16384" width="9.140625" style="33"/>
  </cols>
  <sheetData>
    <row r="1" spans="1:4">
      <c r="A1" s="72"/>
    </row>
    <row r="2" spans="1:4" ht="15.6">
      <c r="A2" s="397" t="s">
        <v>266</v>
      </c>
      <c r="B2" s="397"/>
      <c r="C2" s="397"/>
      <c r="D2" s="397"/>
    </row>
    <row r="3" spans="1:4" ht="15.6">
      <c r="A3" s="397" t="s">
        <v>263</v>
      </c>
      <c r="B3" s="397"/>
      <c r="C3" s="397"/>
      <c r="D3" s="397"/>
    </row>
    <row r="4" spans="1:4">
      <c r="A4" s="399">
        <f ca="1">TODAY()</f>
        <v>45832</v>
      </c>
      <c r="B4" s="399"/>
      <c r="C4" s="399"/>
      <c r="D4" s="399"/>
    </row>
    <row r="5" spans="1:4">
      <c r="A5" s="369"/>
      <c r="B5" s="369"/>
      <c r="C5" s="369"/>
      <c r="D5" s="66"/>
    </row>
    <row r="6" spans="1:4">
      <c r="A6" s="66"/>
      <c r="B6" s="66"/>
      <c r="C6" s="66"/>
      <c r="D6" s="66"/>
    </row>
    <row r="7" spans="1:4" ht="15.6">
      <c r="A7" s="36" t="s">
        <v>207</v>
      </c>
      <c r="B7" s="85" t="e">
        <f>#REF!</f>
        <v>#REF!</v>
      </c>
      <c r="C7" s="66"/>
      <c r="D7" s="66"/>
    </row>
    <row r="8" spans="1:4" ht="15.6">
      <c r="A8" s="219" t="s">
        <v>210</v>
      </c>
      <c r="B8" s="106" t="e">
        <f>#REF!</f>
        <v>#REF!</v>
      </c>
      <c r="C8" s="66"/>
      <c r="D8" s="66"/>
    </row>
    <row r="9" spans="1:4" ht="15.6">
      <c r="A9" s="219" t="s">
        <v>212</v>
      </c>
      <c r="B9" s="99">
        <v>31</v>
      </c>
      <c r="C9" s="66"/>
      <c r="D9" s="66"/>
    </row>
    <row r="10" spans="1:4">
      <c r="A10" s="66"/>
      <c r="B10" s="66"/>
      <c r="C10" s="66"/>
      <c r="D10" s="66"/>
    </row>
    <row r="11" spans="1:4" ht="15.6">
      <c r="A11" s="46" t="s">
        <v>233</v>
      </c>
      <c r="B11" s="70"/>
      <c r="C11" s="66"/>
      <c r="D11" s="66"/>
    </row>
    <row r="12" spans="1:4" ht="15.6">
      <c r="A12" s="222" t="s">
        <v>234</v>
      </c>
      <c r="B12" s="101" t="e">
        <f>#REF!</f>
        <v>#REF!</v>
      </c>
      <c r="C12" s="66"/>
    </row>
    <row r="13" spans="1:4" ht="15.6">
      <c r="A13" s="222" t="s">
        <v>235</v>
      </c>
      <c r="B13" s="243" t="s">
        <v>267</v>
      </c>
      <c r="C13" s="66"/>
      <c r="D13" s="66"/>
    </row>
    <row r="14" spans="1:4" ht="15.6">
      <c r="A14" s="222" t="s">
        <v>268</v>
      </c>
      <c r="B14" s="235">
        <v>0.01</v>
      </c>
      <c r="C14" s="66"/>
      <c r="D14" s="66"/>
    </row>
    <row r="15" spans="1:4" ht="15.6">
      <c r="A15" s="222" t="s">
        <v>237</v>
      </c>
      <c r="B15" s="235" t="e">
        <f>B14*B12</f>
        <v>#REF!</v>
      </c>
      <c r="C15" s="66"/>
      <c r="D15" s="66"/>
    </row>
    <row r="16" spans="1:4" ht="15.6">
      <c r="A16" s="48"/>
      <c r="B16" s="71"/>
      <c r="C16" s="66"/>
      <c r="D16" s="66"/>
    </row>
    <row r="17" spans="1:5" ht="15.6">
      <c r="A17" s="219"/>
      <c r="B17" s="70"/>
      <c r="C17" s="66"/>
      <c r="D17" s="66"/>
    </row>
    <row r="18" spans="1:5" ht="15.6">
      <c r="A18" s="48" t="s">
        <v>292</v>
      </c>
      <c r="B18" s="47" t="e">
        <f>+B15</f>
        <v>#REF!</v>
      </c>
      <c r="C18" s="66"/>
      <c r="D18" s="66"/>
    </row>
    <row r="19" spans="1:5" ht="15.6">
      <c r="A19" s="49"/>
      <c r="B19" s="78"/>
      <c r="C19" s="70"/>
      <c r="D19" s="66"/>
    </row>
    <row r="20" spans="1:5">
      <c r="A20" s="405" t="s">
        <v>293</v>
      </c>
      <c r="B20" s="405"/>
      <c r="C20" s="405"/>
      <c r="D20" s="405"/>
    </row>
    <row r="21" spans="1:5" ht="15.6">
      <c r="A21" s="49"/>
      <c r="B21" s="230"/>
      <c r="C21" s="66"/>
      <c r="D21" s="66"/>
    </row>
    <row r="22" spans="1:5">
      <c r="A22" s="66"/>
      <c r="B22" s="70"/>
      <c r="C22" s="66"/>
      <c r="D22" s="66"/>
    </row>
    <row r="24" spans="1:5" ht="15.6">
      <c r="A24" s="36"/>
      <c r="B24" s="36" t="s">
        <v>225</v>
      </c>
      <c r="C24" s="36"/>
      <c r="D24" s="36"/>
      <c r="E24" s="36"/>
    </row>
    <row r="25" spans="1:5" ht="15.6">
      <c r="A25" s="219"/>
      <c r="B25" s="36"/>
      <c r="C25" s="39"/>
      <c r="D25" s="39"/>
    </row>
    <row r="26" spans="1:5" ht="15.6">
      <c r="A26" s="219"/>
      <c r="B26" s="36"/>
      <c r="C26" s="39"/>
      <c r="D26" s="39"/>
    </row>
    <row r="27" spans="1:5" ht="15.6">
      <c r="A27" s="219"/>
      <c r="B27" s="36" t="s">
        <v>240</v>
      </c>
      <c r="C27" s="39"/>
      <c r="D27" s="39"/>
    </row>
    <row r="28" spans="1:5" ht="15.6">
      <c r="A28" s="219"/>
      <c r="B28" s="36" t="s">
        <v>249</v>
      </c>
      <c r="C28" s="39"/>
      <c r="D28" s="39"/>
    </row>
    <row r="29" spans="1:5" ht="15.6">
      <c r="A29" s="219"/>
      <c r="B29" s="36" t="s">
        <v>227</v>
      </c>
      <c r="C29" s="39"/>
      <c r="D29" s="39"/>
    </row>
    <row r="30" spans="1:5" ht="15.6">
      <c r="A30" s="219"/>
      <c r="B30" s="36"/>
      <c r="C30" s="39"/>
      <c r="D30" s="39"/>
    </row>
    <row r="31" spans="1:5" ht="15.6">
      <c r="A31" s="219"/>
      <c r="B31" s="36" t="s">
        <v>228</v>
      </c>
      <c r="C31" s="39"/>
      <c r="D31" s="39"/>
    </row>
    <row r="32" spans="1:5" ht="15.6">
      <c r="A32" s="219"/>
      <c r="B32" s="219"/>
      <c r="C32" s="39"/>
      <c r="D32" s="39"/>
    </row>
    <row r="33" spans="1:4" ht="15.6">
      <c r="A33" s="219"/>
      <c r="B33" s="219"/>
      <c r="C33" s="39"/>
      <c r="D33" s="39"/>
    </row>
    <row r="34" spans="1:4" ht="15.6">
      <c r="A34" s="219"/>
      <c r="B34" s="219" t="s">
        <v>245</v>
      </c>
      <c r="C34" s="39"/>
      <c r="D34" s="219"/>
    </row>
    <row r="35" spans="1:4" ht="15.6">
      <c r="A35" s="219"/>
      <c r="B35" s="219" t="s">
        <v>246</v>
      </c>
      <c r="C35" s="39"/>
      <c r="D35" s="219"/>
    </row>
    <row r="36" spans="1:4" ht="15.6">
      <c r="B36" s="219" t="s">
        <v>230</v>
      </c>
      <c r="C36" s="66"/>
      <c r="D36" s="66"/>
    </row>
    <row r="37" spans="1:4">
      <c r="A37" s="105" t="s">
        <v>270</v>
      </c>
    </row>
    <row r="38" spans="1:4">
      <c r="A38" s="105" t="s">
        <v>271</v>
      </c>
    </row>
    <row r="39" spans="1:4">
      <c r="A39" s="66"/>
    </row>
    <row r="40" spans="1:4">
      <c r="A40" s="57"/>
    </row>
  </sheetData>
  <mergeCells count="4">
    <mergeCell ref="A2:D2"/>
    <mergeCell ref="A3:D3"/>
    <mergeCell ref="A4:D4"/>
    <mergeCell ref="A20:D20"/>
  </mergeCells>
  <pageMargins left="0.25" right="0.25" top="0.75" bottom="0.75" header="0.3" footer="0.3"/>
  <pageSetup orientation="portrait" r:id="rId1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700-000000000000}">
  <sheetPr codeName="Sheet228"/>
  <dimension ref="A1:K187"/>
  <sheetViews>
    <sheetView topLeftCell="A37" zoomScaleNormal="100" zoomScaleSheetLayoutView="85" workbookViewId="0">
      <selection activeCell="N30" sqref="N30"/>
    </sheetView>
  </sheetViews>
  <sheetFormatPr defaultColWidth="9.140625" defaultRowHeight="14.45"/>
  <cols>
    <col min="1" max="1" width="47.42578125" style="33" customWidth="1"/>
    <col min="2" max="2" width="27.85546875" style="33" customWidth="1"/>
    <col min="3" max="7" width="9.140625" style="33"/>
    <col min="8" max="8" width="17.5703125" style="33" bestFit="1" customWidth="1"/>
    <col min="9" max="16384" width="9.140625" style="33"/>
  </cols>
  <sheetData>
    <row r="1" spans="1:11" ht="20.100000000000001">
      <c r="A1" s="381" t="s">
        <v>205</v>
      </c>
      <c r="B1" s="381"/>
      <c r="C1" s="381"/>
      <c r="D1" s="381"/>
      <c r="E1" s="35"/>
    </row>
    <row r="2" spans="1:11" ht="20.100000000000001">
      <c r="A2" s="381" t="s">
        <v>252</v>
      </c>
      <c r="B2" s="381"/>
      <c r="C2" s="381"/>
      <c r="D2" s="381"/>
      <c r="E2" s="35"/>
    </row>
    <row r="3" spans="1:11" ht="15.75" customHeight="1">
      <c r="A3" s="390">
        <f ca="1">TODAY()</f>
        <v>45832</v>
      </c>
      <c r="B3" s="390"/>
      <c r="C3" s="390"/>
      <c r="D3" s="390"/>
      <c r="E3" s="36"/>
    </row>
    <row r="4" spans="1:11" ht="16.5" customHeight="1">
      <c r="A4" s="367"/>
      <c r="B4" s="367"/>
      <c r="C4" s="37"/>
      <c r="D4" s="34"/>
      <c r="E4" s="34"/>
    </row>
    <row r="5" spans="1:11" ht="16.5" customHeight="1">
      <c r="A5" s="219"/>
      <c r="B5" s="219"/>
      <c r="C5" s="39"/>
      <c r="D5" s="219"/>
      <c r="E5" s="219"/>
      <c r="F5" s="219"/>
      <c r="G5" s="219"/>
      <c r="H5" s="219"/>
      <c r="I5" s="219"/>
      <c r="J5" s="219"/>
      <c r="K5" s="219"/>
    </row>
    <row r="6" spans="1:11" ht="15" customHeight="1">
      <c r="A6" s="36" t="s">
        <v>207</v>
      </c>
      <c r="B6" s="85" t="e">
        <f>#REF!</f>
        <v>#REF!</v>
      </c>
      <c r="C6" s="39"/>
      <c r="D6" s="219"/>
      <c r="E6" s="219"/>
      <c r="F6" s="219"/>
      <c r="G6" s="219"/>
      <c r="H6" s="219"/>
      <c r="I6" s="219"/>
      <c r="J6" s="219"/>
      <c r="K6" s="219"/>
    </row>
    <row r="7" spans="1:11" ht="15.6" hidden="1">
      <c r="A7" s="219" t="s">
        <v>208</v>
      </c>
      <c r="B7" s="41">
        <v>40793</v>
      </c>
      <c r="C7" s="39" t="s">
        <v>209</v>
      </c>
      <c r="D7" s="219"/>
      <c r="E7" s="219"/>
      <c r="F7" s="219"/>
      <c r="G7" s="219"/>
      <c r="H7" s="219"/>
      <c r="I7" s="219"/>
      <c r="J7" s="219"/>
      <c r="K7" s="219"/>
    </row>
    <row r="8" spans="1:11" ht="15.6">
      <c r="A8" s="219" t="s">
        <v>210</v>
      </c>
      <c r="B8" s="86" t="e">
        <f>#REF!</f>
        <v>#REF!</v>
      </c>
      <c r="C8" s="39" t="s">
        <v>211</v>
      </c>
      <c r="D8" s="219"/>
      <c r="E8" s="219"/>
      <c r="F8" s="219"/>
      <c r="G8" s="219"/>
      <c r="H8" s="219"/>
      <c r="I8" s="219"/>
      <c r="J8" s="219"/>
      <c r="K8" s="219"/>
    </row>
    <row r="9" spans="1:11" ht="15.6">
      <c r="A9" s="219" t="s">
        <v>212</v>
      </c>
      <c r="B9" s="99">
        <v>31</v>
      </c>
      <c r="C9" s="39" t="s">
        <v>211</v>
      </c>
      <c r="D9" s="219"/>
      <c r="E9" s="219"/>
      <c r="F9" s="219"/>
      <c r="G9" s="219"/>
      <c r="H9" s="219"/>
      <c r="I9" s="219"/>
      <c r="J9" s="219"/>
      <c r="K9" s="219"/>
    </row>
    <row r="10" spans="1:11" ht="15.6" hidden="1">
      <c r="A10" s="219" t="s">
        <v>213</v>
      </c>
      <c r="B10" s="220"/>
      <c r="C10" s="39" t="s">
        <v>211</v>
      </c>
      <c r="D10" s="219"/>
      <c r="E10" s="219"/>
      <c r="F10" s="219"/>
      <c r="G10" s="219"/>
      <c r="H10" s="219"/>
      <c r="I10" s="219"/>
      <c r="J10" s="219"/>
      <c r="K10" s="219"/>
    </row>
    <row r="11" spans="1:11" ht="16.5" customHeight="1">
      <c r="A11" s="219"/>
      <c r="B11" s="219"/>
      <c r="C11" s="39"/>
      <c r="D11" s="219"/>
      <c r="E11" s="219"/>
      <c r="F11" s="219"/>
      <c r="G11" s="219"/>
      <c r="H11" s="219"/>
      <c r="I11" s="219"/>
      <c r="J11" s="219"/>
      <c r="K11" s="219"/>
    </row>
    <row r="12" spans="1:11" ht="16.5" customHeight="1">
      <c r="A12" s="219"/>
      <c r="B12" s="221"/>
      <c r="C12" s="39"/>
      <c r="D12" s="219"/>
      <c r="E12" s="219"/>
      <c r="F12" s="219"/>
      <c r="G12" s="219"/>
      <c r="H12" s="219"/>
      <c r="I12" s="219"/>
      <c r="J12" s="219"/>
      <c r="K12" s="219"/>
    </row>
    <row r="13" spans="1:11" ht="21" customHeight="1">
      <c r="A13" s="44" t="s">
        <v>214</v>
      </c>
      <c r="B13" s="221"/>
      <c r="C13" s="39"/>
      <c r="D13" s="219"/>
      <c r="E13" s="219"/>
      <c r="F13" s="219"/>
      <c r="G13" s="219"/>
      <c r="H13" s="219"/>
      <c r="I13" s="219"/>
      <c r="J13" s="219"/>
      <c r="K13" s="219"/>
    </row>
    <row r="14" spans="1:11" ht="15.6">
      <c r="A14" s="222" t="s">
        <v>215</v>
      </c>
      <c r="B14" s="100" t="e">
        <f>#REF!</f>
        <v>#REF!</v>
      </c>
      <c r="C14" s="39" t="s">
        <v>209</v>
      </c>
      <c r="D14" s="219"/>
      <c r="E14" s="219"/>
      <c r="F14" s="219"/>
      <c r="G14" s="219"/>
      <c r="H14" s="219"/>
      <c r="I14" s="219"/>
      <c r="J14" s="219"/>
      <c r="K14" s="219"/>
    </row>
    <row r="15" spans="1:11" ht="15.6">
      <c r="A15" s="222" t="s">
        <v>216</v>
      </c>
      <c r="B15" s="233" t="e">
        <f>#REF!</f>
        <v>#REF!</v>
      </c>
      <c r="C15" s="39" t="s">
        <v>209</v>
      </c>
      <c r="D15" s="219"/>
      <c r="E15" s="219"/>
      <c r="F15" s="219"/>
      <c r="G15" s="219"/>
      <c r="H15" s="219"/>
      <c r="I15" s="225"/>
      <c r="J15" s="225"/>
      <c r="K15" s="219"/>
    </row>
    <row r="16" spans="1:11" ht="15.6">
      <c r="A16" s="222" t="s">
        <v>217</v>
      </c>
      <c r="B16" s="225" t="e">
        <f>B15*B14</f>
        <v>#REF!</v>
      </c>
      <c r="C16" s="39"/>
      <c r="D16" s="219"/>
      <c r="E16" s="219"/>
      <c r="F16" s="219"/>
      <c r="G16" s="219"/>
      <c r="H16" s="219"/>
      <c r="I16" s="221"/>
      <c r="J16" s="225"/>
      <c r="K16" s="219"/>
    </row>
    <row r="17" spans="1:11" ht="14.25" customHeight="1">
      <c r="A17" s="222"/>
      <c r="B17" s="225"/>
      <c r="C17" s="39"/>
      <c r="D17" s="219"/>
      <c r="E17" s="219"/>
      <c r="F17" s="219"/>
      <c r="G17" s="219"/>
      <c r="H17" s="219"/>
      <c r="I17" s="221"/>
      <c r="J17" s="225"/>
      <c r="K17" s="219"/>
    </row>
    <row r="18" spans="1:11" ht="16.5" hidden="1" customHeight="1">
      <c r="A18" s="46" t="s">
        <v>218</v>
      </c>
      <c r="B18" s="221"/>
      <c r="C18" s="39"/>
      <c r="D18" s="219"/>
      <c r="E18" s="219"/>
      <c r="F18" s="219"/>
      <c r="G18" s="219"/>
      <c r="H18" s="219"/>
      <c r="I18" s="219"/>
      <c r="J18" s="225"/>
      <c r="K18" s="219"/>
    </row>
    <row r="19" spans="1:11" ht="16.5" hidden="1" customHeight="1">
      <c r="A19" s="222" t="s">
        <v>219</v>
      </c>
      <c r="B19" s="228" t="e">
        <f>B14</f>
        <v>#REF!</v>
      </c>
      <c r="C19" s="39" t="s">
        <v>220</v>
      </c>
      <c r="D19" s="219"/>
      <c r="E19" s="219"/>
      <c r="F19" s="219"/>
      <c r="G19" s="219"/>
      <c r="H19" s="219"/>
      <c r="I19" s="219"/>
      <c r="J19" s="225"/>
      <c r="K19" s="219"/>
    </row>
    <row r="20" spans="1:11" ht="16.5" hidden="1" customHeight="1">
      <c r="A20" s="222" t="s">
        <v>221</v>
      </c>
      <c r="B20" s="225">
        <v>3.5000000000000003E-2</v>
      </c>
      <c r="C20" s="39"/>
      <c r="D20" s="219"/>
      <c r="E20" s="219"/>
      <c r="F20" s="219"/>
      <c r="G20" s="219"/>
      <c r="H20" s="219"/>
      <c r="I20" s="219"/>
      <c r="J20" s="225"/>
      <c r="K20" s="219"/>
    </row>
    <row r="21" spans="1:11" ht="16.5" hidden="1" customHeight="1">
      <c r="A21" s="222" t="s">
        <v>222</v>
      </c>
      <c r="B21" s="229" t="e">
        <f>B19*B20</f>
        <v>#REF!</v>
      </c>
      <c r="C21" s="39"/>
      <c r="D21" s="219"/>
      <c r="E21" s="219"/>
      <c r="F21" s="219"/>
      <c r="G21" s="219"/>
      <c r="H21" s="219"/>
      <c r="I21" s="219"/>
      <c r="J21" s="225"/>
      <c r="K21" s="219"/>
    </row>
    <row r="22" spans="1:11" ht="16.5" customHeight="1">
      <c r="A22" s="219"/>
      <c r="B22" s="47"/>
      <c r="C22" s="39"/>
      <c r="D22" s="219"/>
      <c r="E22" s="219"/>
      <c r="F22" s="219"/>
      <c r="G22" s="219"/>
      <c r="H22" s="219"/>
      <c r="I22" s="219"/>
      <c r="J22" s="219"/>
      <c r="K22" s="219"/>
    </row>
    <row r="23" spans="1:11" ht="15.6">
      <c r="A23" s="48" t="s">
        <v>223</v>
      </c>
      <c r="B23" s="47" t="e">
        <f>B16</f>
        <v>#REF!</v>
      </c>
      <c r="C23" s="39"/>
      <c r="D23" s="219"/>
      <c r="E23" s="219"/>
      <c r="F23" s="219"/>
      <c r="G23" s="219"/>
      <c r="H23" s="219"/>
      <c r="I23" s="225"/>
      <c r="J23" s="219"/>
      <c r="K23" s="219"/>
    </row>
    <row r="24" spans="1:11" ht="16.5" customHeight="1">
      <c r="A24" s="49"/>
      <c r="B24" s="225"/>
      <c r="C24" s="45"/>
      <c r="D24" s="219"/>
      <c r="E24" s="219"/>
      <c r="F24" s="219"/>
      <c r="G24" s="219"/>
      <c r="H24" s="219"/>
      <c r="I24" s="225"/>
      <c r="J24" s="219"/>
      <c r="K24" s="219"/>
    </row>
    <row r="25" spans="1:11" ht="16.5" customHeight="1">
      <c r="A25" s="49"/>
      <c r="B25" s="230"/>
      <c r="C25" s="39"/>
      <c r="D25" s="219"/>
      <c r="E25" s="219"/>
      <c r="F25" s="219"/>
      <c r="G25" s="219"/>
      <c r="H25" s="219"/>
      <c r="I25" s="219"/>
      <c r="J25" s="219"/>
      <c r="K25" s="219"/>
    </row>
    <row r="26" spans="1:11" ht="15.6">
      <c r="A26" s="49" t="s">
        <v>224</v>
      </c>
      <c r="B26" s="230" t="e">
        <f>B6+47</f>
        <v>#REF!</v>
      </c>
      <c r="C26" s="39"/>
      <c r="D26" s="219"/>
      <c r="E26" s="219"/>
      <c r="F26" s="219"/>
      <c r="G26" s="219"/>
      <c r="H26" s="219"/>
      <c r="I26" s="219"/>
      <c r="J26" s="219"/>
      <c r="K26" s="219"/>
    </row>
    <row r="27" spans="1:11" ht="16.5" customHeight="1">
      <c r="A27" s="50"/>
      <c r="B27" s="51"/>
      <c r="C27" s="39"/>
      <c r="D27" s="219"/>
      <c r="E27" s="219"/>
    </row>
    <row r="28" spans="1:11" ht="16.5" customHeight="1">
      <c r="A28" s="50"/>
      <c r="B28" s="51"/>
      <c r="C28" s="39"/>
      <c r="D28" s="219"/>
      <c r="E28" s="219"/>
    </row>
    <row r="29" spans="1:11" ht="16.5" customHeight="1">
      <c r="A29" s="50"/>
      <c r="B29" s="51"/>
      <c r="C29" s="39"/>
      <c r="D29" s="219"/>
      <c r="E29" s="219"/>
    </row>
    <row r="30" spans="1:11" ht="16.5" customHeight="1">
      <c r="A30" s="52"/>
      <c r="B30" s="54" t="s">
        <v>225</v>
      </c>
      <c r="C30" s="39"/>
      <c r="D30" s="231"/>
      <c r="E30" s="219"/>
    </row>
    <row r="31" spans="1:11" ht="17.25" customHeight="1">
      <c r="A31" s="50"/>
      <c r="B31" s="54"/>
      <c r="C31" s="39"/>
      <c r="D31" s="219"/>
      <c r="E31" s="219"/>
    </row>
    <row r="32" spans="1:11" ht="17.25" customHeight="1">
      <c r="A32" s="50"/>
      <c r="B32" s="54"/>
      <c r="C32" s="39"/>
      <c r="D32" s="219"/>
      <c r="E32" s="219"/>
    </row>
    <row r="33" spans="1:5" ht="17.25" customHeight="1">
      <c r="A33" s="50"/>
      <c r="B33" s="54"/>
      <c r="C33" s="39"/>
      <c r="D33" s="219"/>
      <c r="E33" s="219"/>
    </row>
    <row r="34" spans="1:5" ht="17.25" customHeight="1">
      <c r="A34" s="50"/>
      <c r="B34" s="219" t="s">
        <v>240</v>
      </c>
      <c r="C34" s="39"/>
      <c r="D34" s="219"/>
      <c r="E34" s="219"/>
    </row>
    <row r="35" spans="1:5" ht="17.45">
      <c r="A35" s="50"/>
      <c r="B35" s="219" t="s">
        <v>250</v>
      </c>
      <c r="C35" s="39"/>
      <c r="D35" s="219"/>
      <c r="E35" s="219"/>
    </row>
    <row r="36" spans="1:5" ht="17.25" customHeight="1">
      <c r="A36" s="50"/>
      <c r="B36" s="219" t="s">
        <v>230</v>
      </c>
      <c r="C36" s="39"/>
      <c r="D36" s="219"/>
      <c r="E36" s="219"/>
    </row>
    <row r="37" spans="1:5" ht="17.25" customHeight="1">
      <c r="A37" s="50"/>
      <c r="B37" s="219"/>
      <c r="C37" s="39"/>
      <c r="D37" s="219"/>
      <c r="E37" s="219"/>
    </row>
    <row r="38" spans="1:5" ht="17.25" customHeight="1">
      <c r="A38" s="50"/>
      <c r="B38" s="219"/>
      <c r="C38" s="39"/>
      <c r="D38" s="219"/>
      <c r="E38" s="219"/>
    </row>
    <row r="39" spans="1:5" ht="17.45">
      <c r="A39" s="50"/>
      <c r="B39" s="55" t="s">
        <v>228</v>
      </c>
      <c r="C39" s="39"/>
      <c r="D39" s="219"/>
      <c r="E39" s="219"/>
    </row>
    <row r="40" spans="1:5" ht="17.45">
      <c r="A40" s="50"/>
      <c r="B40" s="219"/>
      <c r="C40" s="39"/>
      <c r="D40" s="219"/>
      <c r="E40" s="219"/>
    </row>
    <row r="41" spans="1:5" ht="17.45">
      <c r="A41" s="50"/>
      <c r="B41" s="219"/>
      <c r="C41" s="39"/>
      <c r="D41" s="219"/>
      <c r="E41" s="219"/>
    </row>
    <row r="42" spans="1:5" ht="17.25" customHeight="1">
      <c r="A42" s="50"/>
      <c r="B42" s="219"/>
      <c r="C42" s="39"/>
      <c r="D42" s="219"/>
      <c r="E42" s="219"/>
    </row>
    <row r="43" spans="1:5" ht="17.25" customHeight="1">
      <c r="A43" s="50"/>
      <c r="B43" s="219" t="s">
        <v>294</v>
      </c>
      <c r="C43" s="39"/>
      <c r="D43" s="219"/>
      <c r="E43" s="219"/>
    </row>
    <row r="44" spans="1:5" ht="17.25" customHeight="1">
      <c r="A44" s="50"/>
      <c r="B44" s="219" t="s">
        <v>295</v>
      </c>
      <c r="C44" s="39"/>
      <c r="D44" s="219"/>
      <c r="E44" s="219"/>
    </row>
    <row r="45" spans="1:5" ht="15.95">
      <c r="A45" s="34"/>
      <c r="B45" s="219" t="s">
        <v>244</v>
      </c>
      <c r="C45" s="56"/>
    </row>
    <row r="46" spans="1:5">
      <c r="A46" s="57"/>
      <c r="C46" s="58"/>
    </row>
    <row r="47" spans="1:5">
      <c r="C47" s="58"/>
    </row>
    <row r="48" spans="1:5">
      <c r="B48" s="59"/>
      <c r="C48" s="58"/>
    </row>
    <row r="49" spans="2:3">
      <c r="B49" s="60"/>
      <c r="C49" s="58"/>
    </row>
    <row r="50" spans="2:3">
      <c r="B50" s="60"/>
      <c r="C50" s="58"/>
    </row>
    <row r="51" spans="2:3">
      <c r="B51" s="60"/>
      <c r="C51" s="58"/>
    </row>
    <row r="52" spans="2:3">
      <c r="C52" s="58"/>
    </row>
    <row r="53" spans="2:3">
      <c r="C53" s="58"/>
    </row>
    <row r="54" spans="2:3">
      <c r="C54" s="58"/>
    </row>
    <row r="55" spans="2:3">
      <c r="C55" s="58"/>
    </row>
    <row r="56" spans="2:3">
      <c r="C56" s="58"/>
    </row>
    <row r="57" spans="2:3">
      <c r="C57" s="58"/>
    </row>
    <row r="58" spans="2:3">
      <c r="C58" s="58"/>
    </row>
    <row r="59" spans="2:3">
      <c r="C59" s="58"/>
    </row>
    <row r="60" spans="2:3">
      <c r="C60" s="58"/>
    </row>
    <row r="61" spans="2:3">
      <c r="C61" s="58"/>
    </row>
    <row r="62" spans="2:3">
      <c r="C62" s="58"/>
    </row>
    <row r="63" spans="2:3">
      <c r="C63" s="58"/>
    </row>
    <row r="64" spans="2:3">
      <c r="C64" s="58"/>
    </row>
    <row r="65" spans="3:3">
      <c r="C65" s="58"/>
    </row>
    <row r="66" spans="3:3">
      <c r="C66" s="58"/>
    </row>
    <row r="67" spans="3:3">
      <c r="C67" s="58"/>
    </row>
    <row r="68" spans="3:3">
      <c r="C68" s="58"/>
    </row>
    <row r="69" spans="3:3">
      <c r="C69" s="58"/>
    </row>
    <row r="70" spans="3:3">
      <c r="C70" s="58"/>
    </row>
    <row r="71" spans="3:3">
      <c r="C71" s="58"/>
    </row>
    <row r="72" spans="3:3">
      <c r="C72" s="58"/>
    </row>
    <row r="73" spans="3:3">
      <c r="C73" s="58"/>
    </row>
    <row r="74" spans="3:3">
      <c r="C74" s="58"/>
    </row>
    <row r="75" spans="3:3">
      <c r="C75" s="58"/>
    </row>
    <row r="76" spans="3:3">
      <c r="C76" s="58"/>
    </row>
    <row r="77" spans="3:3">
      <c r="C77" s="58"/>
    </row>
    <row r="78" spans="3:3">
      <c r="C78" s="58"/>
    </row>
    <row r="79" spans="3:3">
      <c r="C79" s="58"/>
    </row>
    <row r="80" spans="3:3">
      <c r="C80" s="58"/>
    </row>
    <row r="81" spans="3:3">
      <c r="C81" s="58"/>
    </row>
    <row r="82" spans="3:3">
      <c r="C82" s="58"/>
    </row>
    <row r="83" spans="3:3">
      <c r="C83" s="58"/>
    </row>
    <row r="84" spans="3:3">
      <c r="C84" s="58"/>
    </row>
    <row r="85" spans="3:3">
      <c r="C85" s="58"/>
    </row>
    <row r="86" spans="3:3">
      <c r="C86" s="58"/>
    </row>
    <row r="87" spans="3:3">
      <c r="C87" s="58"/>
    </row>
    <row r="88" spans="3:3">
      <c r="C88" s="58"/>
    </row>
    <row r="89" spans="3:3">
      <c r="C89" s="58"/>
    </row>
    <row r="90" spans="3:3">
      <c r="C90" s="58"/>
    </row>
    <row r="91" spans="3:3">
      <c r="C91" s="58"/>
    </row>
    <row r="92" spans="3:3">
      <c r="C92" s="58"/>
    </row>
    <row r="93" spans="3:3">
      <c r="C93" s="58"/>
    </row>
    <row r="94" spans="3:3">
      <c r="C94" s="58"/>
    </row>
    <row r="95" spans="3:3">
      <c r="C95" s="58"/>
    </row>
    <row r="96" spans="3:3">
      <c r="C96" s="58"/>
    </row>
    <row r="97" spans="3:3">
      <c r="C97" s="58"/>
    </row>
    <row r="98" spans="3:3">
      <c r="C98" s="58"/>
    </row>
    <row r="99" spans="3:3">
      <c r="C99" s="58"/>
    </row>
    <row r="100" spans="3:3">
      <c r="C100" s="58"/>
    </row>
    <row r="101" spans="3:3">
      <c r="C101" s="58"/>
    </row>
    <row r="102" spans="3:3">
      <c r="C102" s="58"/>
    </row>
    <row r="103" spans="3:3">
      <c r="C103" s="58"/>
    </row>
    <row r="104" spans="3:3">
      <c r="C104" s="58"/>
    </row>
    <row r="105" spans="3:3">
      <c r="C105" s="58"/>
    </row>
    <row r="106" spans="3:3">
      <c r="C106" s="58"/>
    </row>
    <row r="107" spans="3:3">
      <c r="C107" s="58"/>
    </row>
    <row r="108" spans="3:3">
      <c r="C108" s="58"/>
    </row>
    <row r="109" spans="3:3">
      <c r="C109" s="58"/>
    </row>
    <row r="110" spans="3:3">
      <c r="C110" s="58"/>
    </row>
    <row r="111" spans="3:3">
      <c r="C111" s="58"/>
    </row>
    <row r="112" spans="3:3">
      <c r="C112" s="58"/>
    </row>
    <row r="113" spans="3:3">
      <c r="C113" s="58"/>
    </row>
    <row r="114" spans="3:3">
      <c r="C114" s="58"/>
    </row>
    <row r="115" spans="3:3">
      <c r="C115" s="58"/>
    </row>
    <row r="116" spans="3:3">
      <c r="C116" s="58"/>
    </row>
    <row r="117" spans="3:3">
      <c r="C117" s="58"/>
    </row>
    <row r="118" spans="3:3">
      <c r="C118" s="58"/>
    </row>
    <row r="119" spans="3:3">
      <c r="C119" s="58"/>
    </row>
    <row r="120" spans="3:3">
      <c r="C120" s="58"/>
    </row>
    <row r="121" spans="3:3">
      <c r="C121" s="58"/>
    </row>
    <row r="122" spans="3:3">
      <c r="C122" s="58"/>
    </row>
    <row r="123" spans="3:3">
      <c r="C123" s="58"/>
    </row>
    <row r="124" spans="3:3">
      <c r="C124" s="58"/>
    </row>
    <row r="125" spans="3:3">
      <c r="C125" s="58"/>
    </row>
    <row r="126" spans="3:3">
      <c r="C126" s="58"/>
    </row>
    <row r="127" spans="3:3">
      <c r="C127" s="58"/>
    </row>
    <row r="128" spans="3:3">
      <c r="C128" s="58"/>
    </row>
    <row r="129" spans="3:3">
      <c r="C129" s="58"/>
    </row>
    <row r="130" spans="3:3">
      <c r="C130" s="58"/>
    </row>
    <row r="131" spans="3:3">
      <c r="C131" s="58"/>
    </row>
    <row r="132" spans="3:3">
      <c r="C132" s="58"/>
    </row>
    <row r="133" spans="3:3">
      <c r="C133" s="58"/>
    </row>
    <row r="134" spans="3:3">
      <c r="C134" s="58"/>
    </row>
    <row r="135" spans="3:3">
      <c r="C135" s="58"/>
    </row>
    <row r="136" spans="3:3">
      <c r="C136" s="58"/>
    </row>
    <row r="137" spans="3:3">
      <c r="C137" s="58"/>
    </row>
    <row r="138" spans="3:3">
      <c r="C138" s="58"/>
    </row>
    <row r="139" spans="3:3">
      <c r="C139" s="58"/>
    </row>
    <row r="140" spans="3:3">
      <c r="C140" s="58"/>
    </row>
    <row r="141" spans="3:3">
      <c r="C141" s="58"/>
    </row>
    <row r="142" spans="3:3">
      <c r="C142" s="58"/>
    </row>
    <row r="143" spans="3:3">
      <c r="C143" s="58"/>
    </row>
    <row r="144" spans="3:3">
      <c r="C144" s="58"/>
    </row>
    <row r="145" spans="3:3">
      <c r="C145" s="58"/>
    </row>
    <row r="146" spans="3:3">
      <c r="C146" s="58"/>
    </row>
    <row r="147" spans="3:3">
      <c r="C147" s="58"/>
    </row>
    <row r="148" spans="3:3">
      <c r="C148" s="58"/>
    </row>
    <row r="149" spans="3:3">
      <c r="C149" s="58"/>
    </row>
    <row r="150" spans="3:3">
      <c r="C150" s="58"/>
    </row>
    <row r="151" spans="3:3">
      <c r="C151" s="58"/>
    </row>
    <row r="152" spans="3:3">
      <c r="C152" s="58"/>
    </row>
    <row r="153" spans="3:3">
      <c r="C153" s="58"/>
    </row>
    <row r="154" spans="3:3">
      <c r="C154" s="58"/>
    </row>
    <row r="155" spans="3:3">
      <c r="C155" s="58"/>
    </row>
    <row r="156" spans="3:3">
      <c r="C156" s="58"/>
    </row>
    <row r="157" spans="3:3">
      <c r="C157" s="58"/>
    </row>
    <row r="158" spans="3:3">
      <c r="C158" s="58"/>
    </row>
    <row r="159" spans="3:3">
      <c r="C159" s="58"/>
    </row>
    <row r="160" spans="3:3">
      <c r="C160" s="58"/>
    </row>
    <row r="161" spans="3:3">
      <c r="C161" s="58"/>
    </row>
    <row r="162" spans="3:3">
      <c r="C162" s="58"/>
    </row>
    <row r="163" spans="3:3">
      <c r="C163" s="58"/>
    </row>
    <row r="164" spans="3:3">
      <c r="C164" s="58"/>
    </row>
    <row r="165" spans="3:3">
      <c r="C165" s="58"/>
    </row>
    <row r="166" spans="3:3">
      <c r="C166" s="58"/>
    </row>
    <row r="167" spans="3:3">
      <c r="C167" s="58"/>
    </row>
    <row r="168" spans="3:3">
      <c r="C168" s="58"/>
    </row>
    <row r="169" spans="3:3">
      <c r="C169" s="58"/>
    </row>
    <row r="170" spans="3:3">
      <c r="C170" s="58"/>
    </row>
    <row r="171" spans="3:3">
      <c r="C171" s="58"/>
    </row>
    <row r="172" spans="3:3">
      <c r="C172" s="58"/>
    </row>
    <row r="173" spans="3:3">
      <c r="C173" s="58"/>
    </row>
    <row r="174" spans="3:3">
      <c r="C174" s="58"/>
    </row>
    <row r="175" spans="3:3">
      <c r="C175" s="58"/>
    </row>
    <row r="176" spans="3:3">
      <c r="C176" s="58"/>
    </row>
    <row r="177" spans="3:3">
      <c r="C177" s="58"/>
    </row>
    <row r="178" spans="3:3">
      <c r="C178" s="58"/>
    </row>
    <row r="179" spans="3:3">
      <c r="C179" s="58"/>
    </row>
    <row r="180" spans="3:3">
      <c r="C180" s="58"/>
    </row>
    <row r="181" spans="3:3">
      <c r="C181" s="58"/>
    </row>
    <row r="182" spans="3:3">
      <c r="C182" s="58"/>
    </row>
    <row r="183" spans="3:3">
      <c r="C183" s="58"/>
    </row>
    <row r="184" spans="3:3">
      <c r="C184" s="58"/>
    </row>
    <row r="185" spans="3:3">
      <c r="C185" s="58"/>
    </row>
    <row r="186" spans="3:3">
      <c r="C186" s="58"/>
    </row>
    <row r="187" spans="3:3">
      <c r="C187" s="58"/>
    </row>
  </sheetData>
  <mergeCells count="3">
    <mergeCell ref="A1:D1"/>
    <mergeCell ref="A2:D2"/>
    <mergeCell ref="A3:D3"/>
  </mergeCells>
  <printOptions horizontalCentered="1" verticalCentered="1"/>
  <pageMargins left="0.7" right="0.7" top="0.75" bottom="0.75" header="0.3" footer="0.3"/>
  <pageSetup scale="78" orientation="portrait" r:id="rId1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B800-000000000000}">
  <sheetPr codeName="Sheet229"/>
  <dimension ref="A1:J62"/>
  <sheetViews>
    <sheetView topLeftCell="A40" zoomScaleNormal="100" zoomScaleSheetLayoutView="75" workbookViewId="0">
      <selection activeCell="N30" sqref="N30"/>
    </sheetView>
  </sheetViews>
  <sheetFormatPr defaultColWidth="9.140625" defaultRowHeight="14.45"/>
  <cols>
    <col min="1" max="1" width="47.42578125" style="33" customWidth="1"/>
    <col min="2" max="2" width="27.85546875" style="33" customWidth="1"/>
    <col min="3" max="3" width="9" style="33" customWidth="1"/>
    <col min="4" max="4" width="12.42578125" style="33" customWidth="1"/>
    <col min="5" max="5" width="11.7109375" style="33" bestFit="1" customWidth="1"/>
    <col min="6" max="16384" width="9.140625" style="33"/>
  </cols>
  <sheetData>
    <row r="1" spans="1:10" ht="20.100000000000001">
      <c r="A1" s="381" t="s">
        <v>231</v>
      </c>
      <c r="B1" s="381"/>
      <c r="C1" s="381"/>
      <c r="D1" s="381"/>
      <c r="E1" s="367"/>
    </row>
    <row r="2" spans="1:10" ht="20.100000000000001">
      <c r="A2" s="381" t="s">
        <v>252</v>
      </c>
      <c r="B2" s="381"/>
      <c r="C2" s="381"/>
      <c r="D2" s="381"/>
      <c r="E2" s="367"/>
    </row>
    <row r="3" spans="1:10" ht="15.6">
      <c r="A3" s="390">
        <f ca="1">TODAY()</f>
        <v>45832</v>
      </c>
      <c r="B3" s="390"/>
      <c r="C3" s="390"/>
      <c r="D3" s="390"/>
      <c r="E3" s="367"/>
    </row>
    <row r="4" spans="1:10" s="34" customFormat="1" ht="15.95">
      <c r="A4" s="367"/>
      <c r="B4" s="367"/>
      <c r="C4" s="367"/>
      <c r="D4" s="219"/>
    </row>
    <row r="5" spans="1:10" s="34" customFormat="1" ht="15.95">
      <c r="A5" s="367"/>
      <c r="B5" s="367"/>
      <c r="C5" s="367"/>
      <c r="D5" s="219"/>
    </row>
    <row r="6" spans="1:10" s="34" customFormat="1" ht="15.95">
      <c r="A6" s="219"/>
      <c r="B6" s="219"/>
      <c r="C6" s="219"/>
      <c r="D6" s="219"/>
    </row>
    <row r="7" spans="1:10" s="34" customFormat="1" ht="15.95">
      <c r="A7" s="36" t="s">
        <v>232</v>
      </c>
      <c r="B7" s="85" t="e">
        <f>#REF!</f>
        <v>#REF!</v>
      </c>
      <c r="C7" s="219"/>
      <c r="D7" s="219"/>
    </row>
    <row r="8" spans="1:10" s="34" customFormat="1" ht="15.95" hidden="1">
      <c r="A8" s="219" t="s">
        <v>208</v>
      </c>
      <c r="B8" s="41" t="e">
        <f>'NEO JUN 2019 (2)'!#REF!</f>
        <v>#REF!</v>
      </c>
      <c r="C8" s="219"/>
      <c r="D8" s="219"/>
    </row>
    <row r="9" spans="1:10" s="34" customFormat="1" ht="15.95">
      <c r="A9" s="219" t="s">
        <v>210</v>
      </c>
      <c r="B9" s="86" t="e">
        <f>#REF!</f>
        <v>#REF!</v>
      </c>
      <c r="C9" s="219"/>
      <c r="D9" s="219"/>
    </row>
    <row r="10" spans="1:10" s="34" customFormat="1" ht="15.95">
      <c r="A10" s="219" t="s">
        <v>212</v>
      </c>
      <c r="B10" s="99">
        <v>31</v>
      </c>
      <c r="C10" s="219"/>
      <c r="D10" s="219"/>
    </row>
    <row r="11" spans="1:10" s="34" customFormat="1" ht="15.95" hidden="1">
      <c r="A11" s="219" t="s">
        <v>213</v>
      </c>
      <c r="B11" s="220"/>
      <c r="C11" s="219" t="s">
        <v>211</v>
      </c>
      <c r="D11" s="219"/>
    </row>
    <row r="12" spans="1:10" s="34" customFormat="1" ht="15.95" hidden="1">
      <c r="A12" s="219"/>
      <c r="B12" s="219"/>
      <c r="C12" s="219"/>
      <c r="D12" s="219"/>
    </row>
    <row r="13" spans="1:10" s="34" customFormat="1" ht="15.95" hidden="1">
      <c r="A13" s="46" t="s">
        <v>214</v>
      </c>
      <c r="B13" s="221"/>
      <c r="C13" s="219"/>
      <c r="D13" s="219"/>
    </row>
    <row r="14" spans="1:10" s="34" customFormat="1" ht="15.95" hidden="1">
      <c r="A14" s="222" t="s">
        <v>215</v>
      </c>
      <c r="B14" s="232" t="e">
        <f>#REF!</f>
        <v>#REF!</v>
      </c>
      <c r="C14" s="219" t="s">
        <v>209</v>
      </c>
      <c r="D14" s="219"/>
    </row>
    <row r="15" spans="1:10" s="34" customFormat="1" ht="15.95" hidden="1">
      <c r="A15" s="222" t="s">
        <v>216</v>
      </c>
      <c r="B15" s="233" t="e">
        <f>#REF!</f>
        <v>#REF!</v>
      </c>
      <c r="C15" s="219" t="s">
        <v>209</v>
      </c>
      <c r="D15" s="219"/>
      <c r="I15" s="61"/>
      <c r="J15" s="61"/>
    </row>
    <row r="16" spans="1:10" s="34" customFormat="1" ht="15.95" hidden="1">
      <c r="A16" s="222" t="s">
        <v>217</v>
      </c>
      <c r="B16" s="225" t="e">
        <f>B15*B14</f>
        <v>#REF!</v>
      </c>
      <c r="C16" s="219"/>
      <c r="D16" s="219"/>
      <c r="I16" s="62"/>
      <c r="J16" s="61"/>
    </row>
    <row r="17" spans="1:10" s="34" customFormat="1" ht="15.95" hidden="1">
      <c r="A17" s="222"/>
      <c r="B17" s="225"/>
      <c r="C17" s="219"/>
      <c r="D17" s="219"/>
      <c r="I17" s="62"/>
      <c r="J17" s="61"/>
    </row>
    <row r="18" spans="1:10" s="34" customFormat="1" ht="15.95" hidden="1">
      <c r="A18" s="222" t="s">
        <v>215</v>
      </c>
      <c r="B18" s="232" t="e">
        <f>#REF!</f>
        <v>#REF!</v>
      </c>
      <c r="C18" s="219"/>
      <c r="D18" s="219"/>
      <c r="I18" s="62"/>
      <c r="J18" s="61"/>
    </row>
    <row r="19" spans="1:10" s="34" customFormat="1" ht="15.95" hidden="1">
      <c r="A19" s="222" t="s">
        <v>216</v>
      </c>
      <c r="B19" s="233" t="e">
        <f>#REF!</f>
        <v>#REF!</v>
      </c>
      <c r="C19" s="219"/>
      <c r="D19" s="219"/>
      <c r="I19" s="62"/>
      <c r="J19" s="61"/>
    </row>
    <row r="20" spans="1:10" s="34" customFormat="1" ht="15.95" hidden="1">
      <c r="A20" s="222" t="s">
        <v>217</v>
      </c>
      <c r="B20" s="225" t="e">
        <f>B19*B18</f>
        <v>#REF!</v>
      </c>
      <c r="C20" s="219"/>
      <c r="D20" s="219"/>
      <c r="I20" s="62"/>
      <c r="J20" s="61"/>
    </row>
    <row r="21" spans="1:10" s="34" customFormat="1" ht="15.95" hidden="1">
      <c r="A21" s="222"/>
      <c r="B21" s="47"/>
      <c r="C21" s="219"/>
      <c r="D21" s="219"/>
      <c r="I21" s="62"/>
      <c r="J21" s="61"/>
    </row>
    <row r="22" spans="1:10" s="34" customFormat="1" ht="15.95">
      <c r="A22" s="227"/>
      <c r="B22" s="225"/>
      <c r="C22" s="225"/>
      <c r="D22" s="219"/>
      <c r="J22" s="61"/>
    </row>
    <row r="23" spans="1:10" s="34" customFormat="1" ht="15.95">
      <c r="A23" s="46" t="s">
        <v>233</v>
      </c>
      <c r="B23" s="225"/>
      <c r="C23" s="219"/>
      <c r="D23" s="219"/>
      <c r="J23" s="61"/>
    </row>
    <row r="24" spans="1:10" s="34" customFormat="1" ht="15.95">
      <c r="A24" s="222" t="s">
        <v>234</v>
      </c>
      <c r="B24" s="101" t="e">
        <f>#REF!</f>
        <v>#REF!</v>
      </c>
      <c r="C24" s="219"/>
      <c r="E24" s="62"/>
      <c r="J24" s="61"/>
    </row>
    <row r="25" spans="1:10" s="34" customFormat="1" ht="15.95">
      <c r="A25" s="222" t="s">
        <v>235</v>
      </c>
      <c r="B25" s="234" t="e">
        <f>#REF!</f>
        <v>#REF!</v>
      </c>
      <c r="C25" s="219"/>
      <c r="D25" s="219"/>
      <c r="J25" s="61"/>
    </row>
    <row r="26" spans="1:10" s="34" customFormat="1" ht="15.95">
      <c r="A26" s="222" t="s">
        <v>222</v>
      </c>
      <c r="B26" s="225" t="e">
        <f>B24*B25</f>
        <v>#REF!</v>
      </c>
      <c r="C26" s="219"/>
      <c r="D26" s="219"/>
      <c r="E26" s="62"/>
      <c r="J26" s="61"/>
    </row>
    <row r="27" spans="1:10" s="34" customFormat="1" ht="15.95">
      <c r="A27" s="222" t="s">
        <v>236</v>
      </c>
      <c r="B27" s="235">
        <v>0.01</v>
      </c>
      <c r="C27" s="219"/>
      <c r="D27" s="219"/>
      <c r="J27" s="61"/>
    </row>
    <row r="28" spans="1:10" s="34" customFormat="1" ht="15.95">
      <c r="A28" s="222" t="s">
        <v>237</v>
      </c>
      <c r="B28" s="235" t="e">
        <f>B27*B24</f>
        <v>#REF!</v>
      </c>
      <c r="C28" s="219"/>
      <c r="D28" s="219"/>
      <c r="J28" s="61"/>
    </row>
    <row r="29" spans="1:10" s="34" customFormat="1" ht="15.95">
      <c r="A29" s="48"/>
      <c r="B29" s="229"/>
      <c r="C29" s="219"/>
      <c r="D29" s="219"/>
    </row>
    <row r="30" spans="1:10" s="34" customFormat="1" ht="15.95">
      <c r="A30" s="219"/>
      <c r="B30" s="225"/>
      <c r="C30" s="219"/>
      <c r="D30" s="219"/>
    </row>
    <row r="31" spans="1:10" s="34" customFormat="1" ht="15.95">
      <c r="A31" s="48" t="s">
        <v>223</v>
      </c>
      <c r="B31" s="47" t="e">
        <f>(+B26-B28)</f>
        <v>#REF!</v>
      </c>
      <c r="C31" s="219"/>
      <c r="D31" s="219"/>
      <c r="I31" s="61"/>
    </row>
    <row r="32" spans="1:10" s="34" customFormat="1" ht="15.95">
      <c r="A32" s="49"/>
      <c r="B32" s="236"/>
      <c r="C32" s="225"/>
      <c r="D32" s="219"/>
      <c r="I32" s="61"/>
    </row>
    <row r="33" spans="1:4" s="34" customFormat="1" ht="15.95">
      <c r="A33" s="49"/>
      <c r="B33" s="225"/>
      <c r="C33" s="219"/>
      <c r="D33" s="219"/>
    </row>
    <row r="34" spans="1:4" s="34" customFormat="1" ht="15.95">
      <c r="A34" s="49" t="s">
        <v>224</v>
      </c>
      <c r="B34" s="230" t="e">
        <f>B7+47</f>
        <v>#REF!</v>
      </c>
      <c r="C34" s="219"/>
      <c r="D34" s="219"/>
    </row>
    <row r="35" spans="1:4" s="34" customFormat="1" ht="15.95">
      <c r="A35" s="49"/>
      <c r="B35" s="230"/>
      <c r="C35" s="219"/>
      <c r="D35" s="219"/>
    </row>
    <row r="36" spans="1:4" s="34" customFormat="1" ht="15.95">
      <c r="A36" s="49"/>
      <c r="B36" s="230"/>
      <c r="C36" s="219"/>
      <c r="D36" s="219"/>
    </row>
    <row r="37" spans="1:4" s="34" customFormat="1" ht="15.95">
      <c r="A37" s="219"/>
      <c r="B37" s="225"/>
      <c r="C37" s="219"/>
      <c r="D37" s="219"/>
    </row>
    <row r="38" spans="1:4" s="34" customFormat="1" ht="15.95">
      <c r="A38" s="48"/>
      <c r="B38" s="237"/>
      <c r="C38" s="219"/>
      <c r="D38" s="231"/>
    </row>
    <row r="39" spans="1:4" s="34" customFormat="1" ht="15.95">
      <c r="A39" s="219"/>
      <c r="B39" s="54" t="s">
        <v>225</v>
      </c>
      <c r="C39" s="219"/>
      <c r="D39" s="219"/>
    </row>
    <row r="40" spans="1:4" s="34" customFormat="1" ht="15.95">
      <c r="A40" s="219"/>
      <c r="B40" s="54"/>
      <c r="C40" s="219"/>
      <c r="D40" s="219"/>
    </row>
    <row r="41" spans="1:4" s="34" customFormat="1" ht="15.95">
      <c r="A41" s="219"/>
      <c r="B41" s="54"/>
      <c r="C41" s="219"/>
      <c r="D41" s="219"/>
    </row>
    <row r="42" spans="1:4" s="34" customFormat="1" ht="15.95">
      <c r="A42" s="219"/>
      <c r="B42" s="54"/>
      <c r="C42" s="219"/>
      <c r="D42" s="219"/>
    </row>
    <row r="43" spans="1:4" s="34" customFormat="1" ht="15.95">
      <c r="A43" s="219"/>
      <c r="B43" s="219" t="s">
        <v>240</v>
      </c>
      <c r="C43" s="219"/>
      <c r="D43" s="219"/>
    </row>
    <row r="44" spans="1:4" s="34" customFormat="1" ht="15.95">
      <c r="A44" s="219"/>
      <c r="B44" s="219" t="s">
        <v>250</v>
      </c>
      <c r="C44" s="219"/>
      <c r="D44" s="219"/>
    </row>
    <row r="45" spans="1:4" s="34" customFormat="1" ht="15.95">
      <c r="A45" s="219"/>
      <c r="B45" s="219" t="s">
        <v>230</v>
      </c>
      <c r="C45" s="39"/>
      <c r="D45" s="219"/>
    </row>
    <row r="46" spans="1:4" s="34" customFormat="1" ht="15.95">
      <c r="A46" s="219"/>
      <c r="B46" s="219"/>
      <c r="C46" s="39"/>
      <c r="D46" s="219"/>
    </row>
    <row r="47" spans="1:4" s="34" customFormat="1" ht="15.95">
      <c r="A47" s="219"/>
      <c r="B47" s="219"/>
      <c r="C47" s="39"/>
      <c r="D47" s="219"/>
    </row>
    <row r="48" spans="1:4" s="34" customFormat="1" ht="15.95">
      <c r="A48" s="219"/>
      <c r="B48" s="55" t="s">
        <v>228</v>
      </c>
      <c r="C48" s="39"/>
      <c r="D48" s="219"/>
    </row>
    <row r="49" spans="1:4" s="34" customFormat="1" ht="15.95">
      <c r="A49" s="219"/>
      <c r="B49" s="219"/>
      <c r="C49" s="39"/>
      <c r="D49" s="219"/>
    </row>
    <row r="50" spans="1:4" s="34" customFormat="1" ht="15.95">
      <c r="A50" s="219"/>
      <c r="B50" s="219"/>
      <c r="C50" s="39"/>
      <c r="D50" s="219"/>
    </row>
    <row r="51" spans="1:4" s="34" customFormat="1" ht="15.95">
      <c r="A51" s="219"/>
      <c r="B51" s="219"/>
      <c r="C51" s="39"/>
      <c r="D51" s="219"/>
    </row>
    <row r="52" spans="1:4" s="34" customFormat="1" ht="15.95">
      <c r="A52" s="219"/>
      <c r="B52" s="219" t="s">
        <v>294</v>
      </c>
      <c r="C52" s="39"/>
      <c r="D52" s="219"/>
    </row>
    <row r="53" spans="1:4" s="34" customFormat="1" ht="15.95">
      <c r="A53" s="219"/>
      <c r="B53" s="219" t="s">
        <v>295</v>
      </c>
      <c r="C53" s="39"/>
      <c r="D53" s="219"/>
    </row>
    <row r="54" spans="1:4" s="34" customFormat="1" ht="15.95">
      <c r="A54" s="219"/>
      <c r="B54" s="219" t="s">
        <v>244</v>
      </c>
      <c r="C54" s="39"/>
      <c r="D54" s="219"/>
    </row>
    <row r="55" spans="1:4" ht="15.6">
      <c r="B55" s="219"/>
      <c r="C55" s="58"/>
    </row>
    <row r="56" spans="1:4" ht="15.6">
      <c r="A56" s="57"/>
      <c r="B56" s="219"/>
    </row>
    <row r="59" spans="1:4">
      <c r="B59" s="59"/>
    </row>
    <row r="60" spans="1:4">
      <c r="B60" s="60"/>
    </row>
    <row r="61" spans="1:4">
      <c r="B61" s="60"/>
    </row>
    <row r="62" spans="1:4">
      <c r="B62" s="60"/>
    </row>
  </sheetData>
  <mergeCells count="3">
    <mergeCell ref="A1:D1"/>
    <mergeCell ref="A2:D2"/>
    <mergeCell ref="A3:D3"/>
  </mergeCells>
  <printOptions horizontalCentered="1" verticalCentered="1"/>
  <pageMargins left="0.7" right="0.7" top="0.75" bottom="0.75" header="0.3" footer="0.3"/>
  <pageSetup scale="90" orientation="portrait" r:id="rId1"/>
  <colBreaks count="1" manualBreakCount="1">
    <brk id="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14">
    <tabColor rgb="FF008000"/>
    <pageSetUpPr fitToPage="1"/>
  </sheetPr>
  <dimension ref="A1:W58"/>
  <sheetViews>
    <sheetView zoomScale="90" zoomScaleNormal="90" workbookViewId="0">
      <pane xSplit="1" ySplit="3" topLeftCell="F45" activePane="bottomRight" state="frozen"/>
      <selection pane="bottomRight" activeCell="K13" sqref="K13"/>
      <selection pane="bottomLeft" activeCell="E37" sqref="E37"/>
      <selection pane="topRight" activeCell="E37" sqref="E37"/>
    </sheetView>
  </sheetViews>
  <sheetFormatPr defaultColWidth="11.42578125" defaultRowHeight="14.45"/>
  <cols>
    <col min="1" max="1" width="21.85546875" style="15" customWidth="1"/>
    <col min="2" max="2" width="11.7109375" style="15" customWidth="1"/>
    <col min="3" max="3" width="13.85546875" style="17" customWidth="1"/>
    <col min="4" max="4" width="19.5703125" style="17" bestFit="1" customWidth="1"/>
    <col min="5" max="6" width="17.42578125" style="10" bestFit="1" customWidth="1"/>
    <col min="7" max="7" width="15.42578125" style="10" bestFit="1" customWidth="1"/>
    <col min="8" max="8" width="17.42578125" style="10" bestFit="1" customWidth="1"/>
    <col min="9" max="9" width="16.42578125" style="10" bestFit="1" customWidth="1"/>
    <col min="10" max="10" width="16.140625" style="10" bestFit="1" customWidth="1"/>
    <col min="11" max="11" width="18.85546875" style="10" bestFit="1" customWidth="1"/>
    <col min="12" max="12" width="20.28515625" style="10" bestFit="1" customWidth="1"/>
    <col min="13" max="13" width="17" style="10" bestFit="1" customWidth="1"/>
    <col min="14" max="14" width="15.28515625" style="8" bestFit="1" customWidth="1"/>
    <col min="15" max="15" width="14" style="8" bestFit="1" customWidth="1"/>
    <col min="16" max="16" width="16" style="8" bestFit="1" customWidth="1"/>
    <col min="17" max="17" width="17.42578125" style="8" bestFit="1" customWidth="1"/>
    <col min="18" max="18" width="14.7109375" style="8" bestFit="1" customWidth="1"/>
    <col min="19" max="19" width="16" style="8" bestFit="1" customWidth="1"/>
    <col min="20" max="20" width="11.42578125" style="8"/>
    <col min="21" max="21" width="26.28515625" style="8" customWidth="1"/>
    <col min="22" max="16384" width="11.42578125" style="8"/>
  </cols>
  <sheetData>
    <row r="1" spans="1:22" ht="15" thickBot="1">
      <c r="B1" s="16"/>
      <c r="E1" s="328"/>
      <c r="F1" s="328"/>
      <c r="G1" s="328"/>
      <c r="H1" s="328"/>
      <c r="I1" s="328"/>
      <c r="J1" s="328"/>
      <c r="K1" s="328"/>
      <c r="L1" s="328"/>
      <c r="M1" s="328"/>
      <c r="N1" s="329"/>
      <c r="O1" s="329"/>
      <c r="P1" s="329"/>
      <c r="Q1" s="329"/>
      <c r="R1" s="329"/>
      <c r="S1" s="329"/>
      <c r="T1" s="329"/>
      <c r="U1" s="329"/>
      <c r="V1" s="329"/>
    </row>
    <row r="2" spans="1:22" ht="21.6" thickBot="1">
      <c r="A2" s="7" t="s">
        <v>164</v>
      </c>
      <c r="B2" s="18"/>
      <c r="C2" s="19"/>
      <c r="D2" s="20"/>
      <c r="E2" s="329"/>
      <c r="F2" s="325">
        <v>45627</v>
      </c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</row>
    <row r="3" spans="1:22" ht="29.45" thickBot="1">
      <c r="A3" s="146" t="s">
        <v>165</v>
      </c>
      <c r="B3" s="147" t="s">
        <v>166</v>
      </c>
      <c r="C3" s="147" t="s">
        <v>167</v>
      </c>
      <c r="D3" s="148" t="s">
        <v>168</v>
      </c>
      <c r="E3" s="149" t="s">
        <v>169</v>
      </c>
      <c r="F3" s="25" t="s">
        <v>170</v>
      </c>
      <c r="G3" s="149" t="s">
        <v>171</v>
      </c>
      <c r="H3" s="149" t="s">
        <v>172</v>
      </c>
      <c r="I3" s="149" t="s">
        <v>173</v>
      </c>
      <c r="J3" s="149" t="s">
        <v>174</v>
      </c>
      <c r="K3" s="149" t="s">
        <v>175</v>
      </c>
      <c r="L3" s="149" t="s">
        <v>176</v>
      </c>
      <c r="M3" s="149" t="s">
        <v>177</v>
      </c>
      <c r="N3" s="149" t="s">
        <v>21</v>
      </c>
      <c r="O3" s="329"/>
      <c r="P3" s="329"/>
      <c r="Q3" s="329"/>
      <c r="R3" s="329"/>
      <c r="S3" s="329"/>
      <c r="T3" s="329"/>
      <c r="U3" s="329"/>
      <c r="V3" s="329"/>
    </row>
    <row r="4" spans="1:22">
      <c r="A4" s="9">
        <v>103</v>
      </c>
      <c r="B4" s="317">
        <v>1078</v>
      </c>
      <c r="C4" s="317">
        <v>3583</v>
      </c>
      <c r="D4" s="317">
        <v>874589</v>
      </c>
      <c r="E4" s="318">
        <v>208552.97</v>
      </c>
      <c r="F4" s="318">
        <v>50593.67</v>
      </c>
      <c r="G4" s="318">
        <v>0</v>
      </c>
      <c r="H4" s="318">
        <v>112181.54</v>
      </c>
      <c r="I4" s="318">
        <v>31432.2</v>
      </c>
      <c r="J4" s="318">
        <v>3252.71</v>
      </c>
      <c r="K4" s="318">
        <v>9471.73</v>
      </c>
      <c r="L4" s="318">
        <v>800.95</v>
      </c>
      <c r="M4" s="318">
        <v>66.22</v>
      </c>
      <c r="N4" s="318">
        <v>753.95</v>
      </c>
      <c r="O4" s="331"/>
      <c r="P4" s="331"/>
      <c r="Q4" s="331"/>
      <c r="R4" s="331"/>
      <c r="S4" s="331"/>
      <c r="T4" s="331"/>
      <c r="U4" s="331"/>
      <c r="V4" s="331"/>
    </row>
    <row r="5" spans="1:22">
      <c r="A5" s="9">
        <v>104</v>
      </c>
      <c r="B5" s="317">
        <v>3123</v>
      </c>
      <c r="C5" s="317">
        <v>13390</v>
      </c>
      <c r="D5" s="317">
        <v>684935</v>
      </c>
      <c r="E5" s="319">
        <v>169702.58</v>
      </c>
      <c r="F5" s="319">
        <v>46179.69</v>
      </c>
      <c r="G5" s="319">
        <v>0</v>
      </c>
      <c r="H5" s="319">
        <v>87610.49</v>
      </c>
      <c r="I5" s="319">
        <v>24634.639999999999</v>
      </c>
      <c r="J5" s="319">
        <v>2613.48</v>
      </c>
      <c r="K5" s="319">
        <v>7462.43</v>
      </c>
      <c r="L5" s="319">
        <v>627.58000000000004</v>
      </c>
      <c r="M5" s="319">
        <v>0</v>
      </c>
      <c r="N5" s="319">
        <v>574.27</v>
      </c>
      <c r="O5" s="331"/>
      <c r="P5" s="331"/>
      <c r="Q5" s="331"/>
      <c r="R5" s="331"/>
      <c r="S5" s="331"/>
      <c r="T5" s="331"/>
      <c r="U5" s="331"/>
      <c r="V5" s="331"/>
    </row>
    <row r="6" spans="1:22">
      <c r="A6" s="9">
        <v>105</v>
      </c>
      <c r="B6" s="317">
        <v>7707</v>
      </c>
      <c r="C6" s="317">
        <v>16198</v>
      </c>
      <c r="D6" s="317">
        <v>2408078</v>
      </c>
      <c r="E6" s="319">
        <v>586959.18999999994</v>
      </c>
      <c r="F6" s="319">
        <v>152448.65</v>
      </c>
      <c r="G6" s="319">
        <v>0</v>
      </c>
      <c r="H6" s="319">
        <v>308321.08</v>
      </c>
      <c r="I6" s="319">
        <v>86748.04</v>
      </c>
      <c r="J6" s="319">
        <v>9053.6</v>
      </c>
      <c r="K6" s="319">
        <v>26129.8</v>
      </c>
      <c r="L6" s="319">
        <v>2205.73</v>
      </c>
      <c r="M6" s="319">
        <v>0</v>
      </c>
      <c r="N6" s="319">
        <v>2052.29</v>
      </c>
      <c r="O6" s="331"/>
      <c r="P6" s="331"/>
      <c r="Q6" s="331"/>
      <c r="R6" s="331"/>
      <c r="S6" s="331"/>
      <c r="T6" s="331"/>
      <c r="U6" s="331"/>
      <c r="V6" s="331"/>
    </row>
    <row r="7" spans="1:22">
      <c r="A7" s="9">
        <v>106</v>
      </c>
      <c r="B7" s="317">
        <v>34915</v>
      </c>
      <c r="C7" s="317">
        <v>109360</v>
      </c>
      <c r="D7" s="317">
        <v>19704760</v>
      </c>
      <c r="E7" s="319">
        <v>4719519.21</v>
      </c>
      <c r="F7" s="319">
        <v>1163385.3700000001</v>
      </c>
      <c r="G7" s="319">
        <v>0</v>
      </c>
      <c r="H7" s="319">
        <v>2523922.7799999998</v>
      </c>
      <c r="I7" s="319">
        <v>709631.13</v>
      </c>
      <c r="J7" s="319">
        <v>73996.23</v>
      </c>
      <c r="K7" s="319">
        <v>213740.73</v>
      </c>
      <c r="L7" s="319">
        <v>18042.5</v>
      </c>
      <c r="M7" s="319">
        <v>0</v>
      </c>
      <c r="N7" s="319">
        <v>16800.47</v>
      </c>
      <c r="O7" s="331"/>
      <c r="P7" s="331"/>
      <c r="Q7" s="331"/>
      <c r="R7" s="331"/>
      <c r="S7" s="331"/>
      <c r="T7" s="331"/>
      <c r="U7" s="331"/>
      <c r="V7" s="331"/>
    </row>
    <row r="8" spans="1:22">
      <c r="A8" s="9">
        <v>107</v>
      </c>
      <c r="B8" s="317">
        <v>3770</v>
      </c>
      <c r="C8" s="317">
        <v>8116</v>
      </c>
      <c r="D8" s="317">
        <v>3170411</v>
      </c>
      <c r="E8" s="319">
        <v>754804.67</v>
      </c>
      <c r="F8" s="319">
        <v>182725.78</v>
      </c>
      <c r="G8" s="319">
        <v>0</v>
      </c>
      <c r="H8" s="319">
        <v>405933.04</v>
      </c>
      <c r="I8" s="319">
        <v>114240.79</v>
      </c>
      <c r="J8" s="319">
        <v>11901.12</v>
      </c>
      <c r="K8" s="319">
        <v>34388.379999999997</v>
      </c>
      <c r="L8" s="319">
        <v>2905.52</v>
      </c>
      <c r="M8" s="319">
        <v>0</v>
      </c>
      <c r="N8" s="319">
        <v>2710.04</v>
      </c>
      <c r="O8" s="331"/>
      <c r="P8" s="331"/>
      <c r="Q8" s="331"/>
      <c r="R8" s="331"/>
      <c r="S8" s="331"/>
      <c r="T8" s="331"/>
      <c r="U8" s="331"/>
      <c r="V8" s="331"/>
    </row>
    <row r="9" spans="1:22">
      <c r="A9" s="9">
        <v>109</v>
      </c>
      <c r="B9" s="317">
        <v>96964</v>
      </c>
      <c r="C9" s="317">
        <v>383609</v>
      </c>
      <c r="D9" s="317">
        <v>19411288</v>
      </c>
      <c r="E9" s="319">
        <v>4792818.75</v>
      </c>
      <c r="F9" s="319">
        <v>1325416.6100000001</v>
      </c>
      <c r="G9" s="319">
        <v>-7.38</v>
      </c>
      <c r="H9" s="319">
        <v>2461379.5299999998</v>
      </c>
      <c r="I9" s="319">
        <v>692167.39</v>
      </c>
      <c r="J9" s="319">
        <v>71864.88</v>
      </c>
      <c r="K9" s="319">
        <v>208146.67</v>
      </c>
      <c r="L9" s="319">
        <v>17355.72</v>
      </c>
      <c r="M9" s="319">
        <v>67.739999999999995</v>
      </c>
      <c r="N9" s="319">
        <v>16427.59</v>
      </c>
      <c r="O9" s="331"/>
      <c r="P9" s="331"/>
      <c r="Q9" s="331"/>
      <c r="R9" s="331"/>
      <c r="S9" s="331"/>
      <c r="T9" s="331"/>
      <c r="U9" s="331"/>
      <c r="V9" s="331"/>
    </row>
    <row r="10" spans="1:22">
      <c r="A10" s="9">
        <v>110</v>
      </c>
      <c r="B10" s="317">
        <v>32909</v>
      </c>
      <c r="C10" s="317">
        <v>104868</v>
      </c>
      <c r="D10" s="317">
        <v>21149784</v>
      </c>
      <c r="E10" s="319">
        <v>4873372.59</v>
      </c>
      <c r="F10" s="319">
        <v>1227853.56</v>
      </c>
      <c r="G10" s="319">
        <v>0</v>
      </c>
      <c r="H10" s="319">
        <v>2587263.62</v>
      </c>
      <c r="I10" s="319">
        <v>728891.54</v>
      </c>
      <c r="J10" s="319">
        <v>75482.77</v>
      </c>
      <c r="K10" s="319">
        <v>218580.36</v>
      </c>
      <c r="L10" s="319">
        <v>18005.38</v>
      </c>
      <c r="M10" s="319">
        <v>0</v>
      </c>
      <c r="N10" s="319">
        <v>17295.36</v>
      </c>
      <c r="O10" s="331"/>
      <c r="P10" s="331"/>
      <c r="Q10" s="331"/>
      <c r="R10" s="331"/>
      <c r="S10" s="331"/>
      <c r="T10" s="331"/>
      <c r="U10" s="331"/>
      <c r="V10" s="331"/>
    </row>
    <row r="11" spans="1:22">
      <c r="A11" s="11">
        <v>111</v>
      </c>
      <c r="B11" s="317">
        <v>235869</v>
      </c>
      <c r="C11" s="317">
        <v>175668</v>
      </c>
      <c r="D11" s="317">
        <v>37839282</v>
      </c>
      <c r="E11" s="319">
        <v>7985528.46</v>
      </c>
      <c r="F11" s="319">
        <v>1954669.96</v>
      </c>
      <c r="G11" s="319">
        <v>0</v>
      </c>
      <c r="H11" s="319">
        <v>4279668.1500000004</v>
      </c>
      <c r="I11" s="319">
        <v>1203736.17</v>
      </c>
      <c r="J11" s="319">
        <v>125685.88</v>
      </c>
      <c r="K11" s="319">
        <v>362661.08</v>
      </c>
      <c r="L11" s="319">
        <v>30606.7</v>
      </c>
      <c r="M11" s="319">
        <v>0</v>
      </c>
      <c r="N11" s="319">
        <v>28500.52</v>
      </c>
      <c r="O11" s="331"/>
      <c r="P11" s="331"/>
      <c r="Q11" s="331"/>
      <c r="R11" s="331"/>
      <c r="S11" s="331"/>
      <c r="T11" s="331"/>
      <c r="U11" s="331"/>
      <c r="V11" s="331"/>
    </row>
    <row r="12" spans="1:22">
      <c r="A12" s="9">
        <v>112</v>
      </c>
      <c r="B12" s="317">
        <v>968244</v>
      </c>
      <c r="C12" s="317">
        <v>4424643</v>
      </c>
      <c r="D12" s="317">
        <v>460958285</v>
      </c>
      <c r="E12" s="319">
        <v>103466274.92</v>
      </c>
      <c r="F12" s="319">
        <v>26925614.34</v>
      </c>
      <c r="G12" s="319">
        <v>-371.72</v>
      </c>
      <c r="H12" s="319">
        <v>54317972.869999997</v>
      </c>
      <c r="I12" s="319">
        <v>15276792.279999999</v>
      </c>
      <c r="J12" s="319">
        <v>1594098.26</v>
      </c>
      <c r="K12" s="319">
        <v>4601893.6900000004</v>
      </c>
      <c r="L12" s="319">
        <v>388435.86</v>
      </c>
      <c r="M12" s="319">
        <v>-80.180000000000007</v>
      </c>
      <c r="N12" s="319">
        <v>361919.52</v>
      </c>
      <c r="O12" s="331"/>
      <c r="P12" s="331"/>
      <c r="Q12" s="331"/>
      <c r="R12" s="331"/>
      <c r="S12" s="331"/>
      <c r="T12" s="331"/>
      <c r="U12" s="331"/>
      <c r="V12" s="331"/>
    </row>
    <row r="13" spans="1:22">
      <c r="A13" s="11" t="s">
        <v>178</v>
      </c>
      <c r="B13" s="317">
        <v>0</v>
      </c>
      <c r="C13" s="317">
        <v>0</v>
      </c>
      <c r="D13" s="317">
        <v>0</v>
      </c>
      <c r="E13" s="319">
        <v>0</v>
      </c>
      <c r="F13" s="320"/>
      <c r="G13" s="327"/>
      <c r="H13" s="327"/>
      <c r="I13" s="327"/>
      <c r="J13" s="327"/>
      <c r="K13" s="327"/>
      <c r="L13" s="327"/>
      <c r="M13" s="327"/>
      <c r="N13" s="327"/>
      <c r="O13" s="331"/>
      <c r="P13" s="331"/>
      <c r="Q13" s="331"/>
      <c r="R13" s="331"/>
      <c r="S13" s="331"/>
      <c r="T13" s="331"/>
      <c r="U13" s="331"/>
      <c r="V13" s="331"/>
    </row>
    <row r="14" spans="1:22">
      <c r="A14" s="150" t="s">
        <v>2</v>
      </c>
      <c r="B14" s="151">
        <f>SUM(B4:B13)</f>
        <v>1384579</v>
      </c>
      <c r="C14" s="151">
        <f>SUM(C4:C13)</f>
        <v>5239435</v>
      </c>
      <c r="D14" s="151">
        <f>SUM(D4:D13)</f>
        <v>566201412</v>
      </c>
      <c r="E14" s="152">
        <f>SUM(E4:E13)</f>
        <v>127557533.34</v>
      </c>
      <c r="F14" s="152">
        <f t="shared" ref="F14:M14" si="0">SUM(F4:F13)</f>
        <v>33028887.630000003</v>
      </c>
      <c r="G14" s="152">
        <f t="shared" si="0"/>
        <v>-379.1</v>
      </c>
      <c r="H14" s="152">
        <f t="shared" si="0"/>
        <v>67084253.099999994</v>
      </c>
      <c r="I14" s="152">
        <f t="shared" si="0"/>
        <v>18868274.18</v>
      </c>
      <c r="J14" s="152">
        <f t="shared" si="0"/>
        <v>1967948.93</v>
      </c>
      <c r="K14" s="152">
        <f t="shared" si="0"/>
        <v>5682474.8700000001</v>
      </c>
      <c r="L14" s="152">
        <f t="shared" si="0"/>
        <v>478985.94</v>
      </c>
      <c r="M14" s="152">
        <f t="shared" si="0"/>
        <v>53.779999999999973</v>
      </c>
      <c r="N14" s="152">
        <f>SUM(N4:N13)</f>
        <v>447034.01</v>
      </c>
      <c r="O14" s="331"/>
      <c r="P14" s="331"/>
      <c r="Q14" s="331"/>
      <c r="R14" s="331"/>
      <c r="S14" s="331"/>
      <c r="T14" s="331"/>
      <c r="U14" s="331"/>
      <c r="V14" s="331"/>
    </row>
    <row r="15" spans="1:22" ht="22.5" customHeight="1">
      <c r="A15" s="9" t="s">
        <v>179</v>
      </c>
      <c r="B15" s="17"/>
      <c r="C15" s="17" t="s">
        <v>6</v>
      </c>
      <c r="E15" s="17"/>
      <c r="F15" s="17"/>
      <c r="G15" s="333"/>
      <c r="H15" s="333"/>
      <c r="I15" s="333"/>
      <c r="J15" s="333"/>
      <c r="K15" s="333"/>
      <c r="L15" s="333"/>
      <c r="M15" s="333"/>
      <c r="N15" s="333"/>
      <c r="O15" s="329"/>
      <c r="P15" s="329"/>
      <c r="Q15" s="329"/>
      <c r="R15" s="329"/>
      <c r="S15" s="329"/>
      <c r="T15" s="329"/>
      <c r="U15" s="329"/>
      <c r="V15" s="329"/>
    </row>
    <row r="16" spans="1:22" ht="21.75" customHeight="1">
      <c r="A16" s="11" t="s">
        <v>180</v>
      </c>
      <c r="B16" s="317">
        <v>1</v>
      </c>
      <c r="C16" s="317">
        <v>4</v>
      </c>
      <c r="D16" s="317">
        <v>15</v>
      </c>
      <c r="E16" s="321">
        <v>4.21</v>
      </c>
      <c r="F16" s="321">
        <v>1.51</v>
      </c>
      <c r="G16" s="318">
        <v>0</v>
      </c>
      <c r="H16" s="321">
        <v>1.92</v>
      </c>
      <c r="I16" s="321">
        <v>0.54</v>
      </c>
      <c r="J16" s="321">
        <v>0.06</v>
      </c>
      <c r="K16" s="321">
        <v>0.16</v>
      </c>
      <c r="L16" s="321">
        <v>0.01</v>
      </c>
      <c r="M16" s="318">
        <v>0</v>
      </c>
      <c r="N16" s="321">
        <v>0.01</v>
      </c>
      <c r="O16" s="331"/>
      <c r="P16" s="331"/>
      <c r="Q16" s="331"/>
      <c r="R16" s="331"/>
      <c r="S16" s="331"/>
      <c r="T16" s="331"/>
      <c r="U16" s="331"/>
      <c r="V16" s="331"/>
    </row>
    <row r="17" spans="1:22">
      <c r="A17" s="11" t="s">
        <v>181</v>
      </c>
      <c r="B17" s="317">
        <v>10</v>
      </c>
      <c r="C17" s="317">
        <v>96</v>
      </c>
      <c r="D17" s="317">
        <v>442604</v>
      </c>
      <c r="E17" s="319">
        <v>117506.12</v>
      </c>
      <c r="F17" s="319">
        <v>37640.61</v>
      </c>
      <c r="G17" s="319">
        <v>0</v>
      </c>
      <c r="H17" s="319">
        <v>56675.76</v>
      </c>
      <c r="I17" s="319">
        <v>15943.83</v>
      </c>
      <c r="J17" s="319">
        <v>1662.08</v>
      </c>
      <c r="K17" s="319">
        <v>4800.91</v>
      </c>
      <c r="L17" s="319">
        <v>405.35</v>
      </c>
      <c r="M17" s="319">
        <v>0</v>
      </c>
      <c r="N17" s="319">
        <v>377.58</v>
      </c>
      <c r="O17" s="331"/>
      <c r="P17" s="331"/>
      <c r="Q17" s="331"/>
      <c r="R17" s="331"/>
      <c r="S17" s="331"/>
      <c r="T17" s="331"/>
      <c r="U17" s="331"/>
      <c r="V17" s="331"/>
    </row>
    <row r="18" spans="1:22">
      <c r="A18" s="11" t="s">
        <v>182</v>
      </c>
      <c r="B18" s="317">
        <v>1</v>
      </c>
      <c r="C18" s="317">
        <v>4</v>
      </c>
      <c r="D18" s="317">
        <v>403104</v>
      </c>
      <c r="E18" s="319">
        <v>106816.35</v>
      </c>
      <c r="F18" s="319">
        <v>34078.25</v>
      </c>
      <c r="G18" s="319">
        <v>0</v>
      </c>
      <c r="H18" s="319">
        <v>51617.87</v>
      </c>
      <c r="I18" s="319">
        <v>14521.01</v>
      </c>
      <c r="J18" s="319">
        <v>1513.66</v>
      </c>
      <c r="K18" s="319">
        <v>4372.4799999999996</v>
      </c>
      <c r="L18" s="319">
        <v>369.24</v>
      </c>
      <c r="M18" s="319">
        <v>0</v>
      </c>
      <c r="N18" s="319">
        <v>343.84</v>
      </c>
      <c r="O18" s="331"/>
      <c r="P18" s="331"/>
      <c r="Q18" s="331"/>
      <c r="R18" s="331"/>
      <c r="S18" s="331"/>
      <c r="T18" s="331"/>
      <c r="U18" s="331"/>
      <c r="V18" s="331"/>
    </row>
    <row r="19" spans="1:22">
      <c r="A19" s="11" t="s">
        <v>183</v>
      </c>
      <c r="B19" s="317">
        <v>37</v>
      </c>
      <c r="C19" s="317">
        <v>8</v>
      </c>
      <c r="D19" s="317">
        <v>425965</v>
      </c>
      <c r="E19" s="319">
        <v>112893.02</v>
      </c>
      <c r="F19" s="319">
        <v>36029.79</v>
      </c>
      <c r="G19" s="319">
        <v>0</v>
      </c>
      <c r="H19" s="319">
        <v>54545.24</v>
      </c>
      <c r="I19" s="319">
        <v>15344.55</v>
      </c>
      <c r="J19" s="319">
        <v>1599.48</v>
      </c>
      <c r="K19" s="319">
        <v>4620.4399999999996</v>
      </c>
      <c r="L19" s="319">
        <v>390.17</v>
      </c>
      <c r="M19" s="319">
        <v>0</v>
      </c>
      <c r="N19" s="319">
        <v>363.35</v>
      </c>
      <c r="O19" s="331"/>
      <c r="P19" s="331"/>
      <c r="Q19" s="331"/>
      <c r="R19" s="331"/>
      <c r="S19" s="331"/>
      <c r="T19" s="331"/>
      <c r="U19" s="331"/>
      <c r="V19" s="331"/>
    </row>
    <row r="20" spans="1:22">
      <c r="A20" s="11" t="s">
        <v>184</v>
      </c>
      <c r="B20" s="317">
        <v>945</v>
      </c>
      <c r="C20" s="317">
        <v>1820</v>
      </c>
      <c r="D20" s="317">
        <v>13890</v>
      </c>
      <c r="E20" s="319">
        <v>7937.76</v>
      </c>
      <c r="F20" s="319">
        <v>5420.55</v>
      </c>
      <c r="G20" s="319">
        <v>0</v>
      </c>
      <c r="H20" s="319">
        <v>1789.43</v>
      </c>
      <c r="I20" s="319">
        <v>500.93</v>
      </c>
      <c r="J20" s="319">
        <v>54.35</v>
      </c>
      <c r="K20" s="319">
        <v>161.75</v>
      </c>
      <c r="L20" s="319">
        <v>0</v>
      </c>
      <c r="M20" s="319">
        <v>0</v>
      </c>
      <c r="N20" s="319">
        <v>10.75</v>
      </c>
      <c r="O20" s="331"/>
      <c r="P20" s="331"/>
      <c r="Q20" s="331"/>
      <c r="R20" s="331"/>
      <c r="S20" s="331"/>
      <c r="T20" s="331"/>
      <c r="U20" s="331"/>
      <c r="V20" s="331"/>
    </row>
    <row r="21" spans="1:22">
      <c r="A21" s="11">
        <v>211</v>
      </c>
      <c r="B21" s="317">
        <v>113092</v>
      </c>
      <c r="C21" s="317">
        <v>354725</v>
      </c>
      <c r="D21" s="317">
        <v>184455804</v>
      </c>
      <c r="E21" s="319">
        <v>43329772.560000002</v>
      </c>
      <c r="F21" s="319">
        <v>14337746.970000001</v>
      </c>
      <c r="G21" s="319">
        <v>127.41</v>
      </c>
      <c r="H21" s="319">
        <v>20593969.73</v>
      </c>
      <c r="I21" s="319">
        <v>5792359.5800000001</v>
      </c>
      <c r="J21" s="319">
        <v>599650.04</v>
      </c>
      <c r="K21" s="319">
        <v>1739939.37</v>
      </c>
      <c r="L21" s="319">
        <v>147071.44</v>
      </c>
      <c r="M21" s="319">
        <v>-38.479999999999997</v>
      </c>
      <c r="N21" s="319">
        <v>118946.5</v>
      </c>
      <c r="O21" s="331"/>
      <c r="P21" s="331"/>
      <c r="Q21" s="331"/>
      <c r="R21" s="331"/>
      <c r="S21" s="331"/>
      <c r="T21" s="331"/>
      <c r="U21" s="331"/>
      <c r="V21" s="331"/>
    </row>
    <row r="22" spans="1:22">
      <c r="A22" s="11">
        <v>212</v>
      </c>
      <c r="B22" s="317">
        <v>10582</v>
      </c>
      <c r="C22" s="317">
        <v>37178</v>
      </c>
      <c r="D22" s="317">
        <v>310596945</v>
      </c>
      <c r="E22" s="319">
        <v>81764725.200000003</v>
      </c>
      <c r="F22" s="319">
        <v>25840599.920000002</v>
      </c>
      <c r="G22" s="319">
        <v>-5774.01</v>
      </c>
      <c r="H22" s="319">
        <v>39701597.380000003</v>
      </c>
      <c r="I22" s="319">
        <v>11155831.130000001</v>
      </c>
      <c r="J22" s="319">
        <v>1157995.67</v>
      </c>
      <c r="K22" s="319">
        <v>3360040.61</v>
      </c>
      <c r="L22" s="319">
        <v>284461.98</v>
      </c>
      <c r="M22" s="319">
        <v>1959.26</v>
      </c>
      <c r="N22" s="319">
        <v>268013.26</v>
      </c>
      <c r="O22" s="331"/>
      <c r="P22" s="331"/>
      <c r="Q22" s="331"/>
      <c r="R22" s="331"/>
      <c r="S22" s="331"/>
      <c r="T22" s="331"/>
      <c r="U22" s="331"/>
      <c r="V22" s="331"/>
    </row>
    <row r="23" spans="1:22">
      <c r="A23" s="12" t="s">
        <v>185</v>
      </c>
      <c r="B23" s="317">
        <v>398</v>
      </c>
      <c r="C23" s="317">
        <v>1288</v>
      </c>
      <c r="D23" s="317">
        <v>147361089</v>
      </c>
      <c r="E23" s="319">
        <v>35258823.469999999</v>
      </c>
      <c r="F23" s="319">
        <v>8754206.2599999998</v>
      </c>
      <c r="G23" s="319">
        <v>0</v>
      </c>
      <c r="H23" s="319">
        <v>18808420.359999999</v>
      </c>
      <c r="I23" s="319">
        <v>5291205.3899999997</v>
      </c>
      <c r="J23" s="319">
        <v>551739.75</v>
      </c>
      <c r="K23" s="319">
        <v>1593445.76</v>
      </c>
      <c r="L23" s="319">
        <v>134555.98000000001</v>
      </c>
      <c r="M23" s="319">
        <v>0</v>
      </c>
      <c r="N23" s="319">
        <v>125249.97</v>
      </c>
      <c r="O23" s="331"/>
      <c r="P23" s="331"/>
      <c r="Q23" s="331"/>
      <c r="R23" s="331"/>
      <c r="S23" s="331"/>
      <c r="T23" s="331"/>
      <c r="U23" s="331"/>
      <c r="V23" s="331"/>
    </row>
    <row r="24" spans="1:22">
      <c r="A24" s="9">
        <v>862</v>
      </c>
      <c r="B24" s="317">
        <v>1</v>
      </c>
      <c r="C24" s="317">
        <v>3</v>
      </c>
      <c r="D24" s="317">
        <v>518100</v>
      </c>
      <c r="E24" s="319">
        <v>124990.16</v>
      </c>
      <c r="F24" s="319">
        <v>31501.599999999999</v>
      </c>
      <c r="G24" s="319">
        <v>0</v>
      </c>
      <c r="H24" s="319">
        <v>66343.22</v>
      </c>
      <c r="I24" s="319">
        <v>18663.52</v>
      </c>
      <c r="J24" s="319">
        <v>1945.47</v>
      </c>
      <c r="K24" s="319">
        <v>5619.83</v>
      </c>
      <c r="L24" s="319">
        <v>474.58</v>
      </c>
      <c r="M24" s="319">
        <v>0</v>
      </c>
      <c r="N24" s="319">
        <v>441.94</v>
      </c>
      <c r="O24" s="331"/>
      <c r="P24" s="331"/>
      <c r="Q24" s="331"/>
      <c r="R24" s="331"/>
      <c r="S24" s="331"/>
      <c r="T24" s="331"/>
      <c r="U24" s="331"/>
      <c r="V24" s="331"/>
    </row>
    <row r="25" spans="1:22">
      <c r="A25" s="11" t="s">
        <v>178</v>
      </c>
      <c r="B25" s="317">
        <v>0</v>
      </c>
      <c r="C25" s="317">
        <v>0</v>
      </c>
      <c r="D25" s="317">
        <v>0</v>
      </c>
      <c r="E25" s="319">
        <v>0</v>
      </c>
      <c r="F25" s="320"/>
      <c r="G25" s="327"/>
      <c r="H25" s="327"/>
      <c r="I25" s="327"/>
      <c r="J25" s="327"/>
      <c r="K25" s="327"/>
      <c r="L25" s="327"/>
      <c r="M25" s="327"/>
      <c r="N25" s="327"/>
      <c r="O25" s="331"/>
      <c r="P25" s="331"/>
      <c r="Q25" s="331"/>
      <c r="R25" s="331"/>
      <c r="S25" s="331"/>
      <c r="T25" s="331"/>
      <c r="U25" s="331"/>
      <c r="V25" s="331"/>
    </row>
    <row r="26" spans="1:22">
      <c r="A26" s="150" t="s">
        <v>2</v>
      </c>
      <c r="B26" s="151">
        <f>SUM(B16:B25)</f>
        <v>125067</v>
      </c>
      <c r="C26" s="151">
        <f>SUM(C16:C25)</f>
        <v>395126</v>
      </c>
      <c r="D26" s="151">
        <f>SUM(D16:D25)</f>
        <v>644217516</v>
      </c>
      <c r="E26" s="152">
        <f>SUM(E16:E25)</f>
        <v>160823468.84999999</v>
      </c>
      <c r="F26" s="152">
        <f t="shared" ref="F26:M26" si="1">SUM(F16:F25)</f>
        <v>49077225.460000001</v>
      </c>
      <c r="G26" s="152">
        <f t="shared" si="1"/>
        <v>-5646.6</v>
      </c>
      <c r="H26" s="152">
        <f t="shared" si="1"/>
        <v>79334960.909999996</v>
      </c>
      <c r="I26" s="152">
        <f t="shared" si="1"/>
        <v>22304370.48</v>
      </c>
      <c r="J26" s="152">
        <f t="shared" si="1"/>
        <v>2316160.56</v>
      </c>
      <c r="K26" s="152">
        <f t="shared" si="1"/>
        <v>6713001.3099999996</v>
      </c>
      <c r="L26" s="152">
        <f t="shared" si="1"/>
        <v>567728.74999999988</v>
      </c>
      <c r="M26" s="152">
        <f t="shared" si="1"/>
        <v>1920.78</v>
      </c>
      <c r="N26" s="152">
        <f>SUM(N16:N25)</f>
        <v>513747.20000000001</v>
      </c>
      <c r="O26" s="331"/>
      <c r="P26" s="331"/>
      <c r="Q26" s="331"/>
      <c r="R26" s="331"/>
      <c r="S26" s="331"/>
      <c r="T26" s="331"/>
      <c r="U26" s="331"/>
      <c r="V26" s="331"/>
    </row>
    <row r="27" spans="1:22">
      <c r="A27" s="9" t="s">
        <v>186</v>
      </c>
      <c r="B27" s="17"/>
      <c r="E27" s="17"/>
      <c r="F27" s="17"/>
      <c r="G27" s="333"/>
      <c r="H27" s="333"/>
      <c r="I27" s="333"/>
      <c r="J27" s="333"/>
      <c r="K27" s="333"/>
      <c r="L27" s="333"/>
      <c r="M27" s="333"/>
      <c r="N27" s="333"/>
      <c r="O27" s="329"/>
      <c r="P27" s="329"/>
      <c r="Q27" s="329"/>
      <c r="R27" s="329"/>
      <c r="S27" s="329"/>
      <c r="T27" s="329"/>
      <c r="U27" s="329"/>
      <c r="V27" s="329"/>
    </row>
    <row r="28" spans="1:22">
      <c r="A28" s="9">
        <v>311</v>
      </c>
      <c r="B28" s="317">
        <v>115</v>
      </c>
      <c r="C28" s="317">
        <v>429</v>
      </c>
      <c r="D28" s="317">
        <v>385395</v>
      </c>
      <c r="E28" s="326">
        <v>99597.9</v>
      </c>
      <c r="F28" s="326">
        <v>32216.52</v>
      </c>
      <c r="G28" s="326">
        <v>0</v>
      </c>
      <c r="H28" s="326">
        <v>47781.06</v>
      </c>
      <c r="I28" s="326">
        <v>13449.03</v>
      </c>
      <c r="J28" s="326">
        <v>1423.1</v>
      </c>
      <c r="K28" s="326">
        <v>4071.28</v>
      </c>
      <c r="L28" s="326">
        <v>343.13</v>
      </c>
      <c r="M28" s="326">
        <v>0</v>
      </c>
      <c r="N28" s="326">
        <v>313.77999999999997</v>
      </c>
      <c r="O28" s="331"/>
      <c r="P28" s="331"/>
      <c r="Q28" s="331"/>
      <c r="R28" s="331"/>
      <c r="S28" s="331"/>
      <c r="T28" s="331"/>
      <c r="U28" s="331"/>
      <c r="V28" s="331"/>
    </row>
    <row r="29" spans="1:22">
      <c r="A29" s="9">
        <v>312</v>
      </c>
      <c r="B29" s="317">
        <v>230</v>
      </c>
      <c r="C29" s="317">
        <v>753</v>
      </c>
      <c r="D29" s="317">
        <v>8084332</v>
      </c>
      <c r="E29" s="319">
        <v>2148308.1800000002</v>
      </c>
      <c r="F29" s="319">
        <v>702701.18</v>
      </c>
      <c r="G29" s="319">
        <v>0</v>
      </c>
      <c r="H29" s="319">
        <v>1025860.7</v>
      </c>
      <c r="I29" s="319">
        <v>288592.57</v>
      </c>
      <c r="J29" s="319">
        <v>30082.55</v>
      </c>
      <c r="K29" s="319">
        <v>86899.12</v>
      </c>
      <c r="L29" s="319">
        <v>7338.32</v>
      </c>
      <c r="M29" s="319">
        <v>0</v>
      </c>
      <c r="N29" s="319">
        <v>6833.74</v>
      </c>
      <c r="O29" s="331"/>
      <c r="P29" s="331"/>
      <c r="Q29" s="331"/>
      <c r="R29" s="331"/>
      <c r="S29" s="331"/>
      <c r="T29" s="331"/>
      <c r="U29" s="331"/>
      <c r="V29" s="331"/>
    </row>
    <row r="30" spans="1:22">
      <c r="A30" s="9">
        <v>313</v>
      </c>
      <c r="B30" s="317">
        <v>216</v>
      </c>
      <c r="C30" s="317">
        <v>767</v>
      </c>
      <c r="D30" s="317">
        <v>89445380</v>
      </c>
      <c r="E30" s="319">
        <v>21314142.27</v>
      </c>
      <c r="F30" s="319">
        <v>5220259.9000000004</v>
      </c>
      <c r="G30" s="319">
        <v>0</v>
      </c>
      <c r="H30" s="319">
        <v>11420863.390000001</v>
      </c>
      <c r="I30" s="319">
        <v>3212889.89</v>
      </c>
      <c r="J30" s="319">
        <v>334908.39</v>
      </c>
      <c r="K30" s="319">
        <v>967443.56</v>
      </c>
      <c r="L30" s="319">
        <v>81698.05</v>
      </c>
      <c r="M30" s="319">
        <v>0</v>
      </c>
      <c r="N30" s="319">
        <v>76079.09</v>
      </c>
      <c r="O30" s="331"/>
      <c r="P30" s="331"/>
      <c r="Q30" s="331"/>
      <c r="R30" s="331"/>
      <c r="S30" s="331"/>
      <c r="T30" s="331"/>
      <c r="U30" s="331"/>
      <c r="V30" s="331"/>
    </row>
    <row r="31" spans="1:22">
      <c r="A31" s="12" t="s">
        <v>187</v>
      </c>
      <c r="B31" s="317">
        <v>1</v>
      </c>
      <c r="C31" s="317">
        <v>4</v>
      </c>
      <c r="D31" s="317">
        <v>6618791</v>
      </c>
      <c r="E31" s="319">
        <v>1514624.71</v>
      </c>
      <c r="F31" s="319">
        <v>320296.96000000002</v>
      </c>
      <c r="G31" s="319">
        <v>0</v>
      </c>
      <c r="H31" s="319">
        <v>847542.81</v>
      </c>
      <c r="I31" s="319">
        <v>238428.71</v>
      </c>
      <c r="J31" s="319">
        <v>24853.56</v>
      </c>
      <c r="K31" s="319">
        <v>71794.03</v>
      </c>
      <c r="L31" s="319">
        <v>6062.81</v>
      </c>
      <c r="M31" s="319">
        <v>0</v>
      </c>
      <c r="N31" s="319">
        <v>5645.83</v>
      </c>
      <c r="O31" s="331"/>
      <c r="P31" s="331"/>
      <c r="Q31" s="331"/>
      <c r="R31" s="331"/>
      <c r="S31" s="331"/>
      <c r="T31" s="331"/>
      <c r="U31" s="331"/>
      <c r="V31" s="331"/>
    </row>
    <row r="32" spans="1:22">
      <c r="A32" s="9">
        <v>343</v>
      </c>
      <c r="B32" s="317">
        <v>2</v>
      </c>
      <c r="C32" s="317">
        <v>5</v>
      </c>
      <c r="D32" s="317">
        <v>541712</v>
      </c>
      <c r="E32" s="319">
        <v>199536.96</v>
      </c>
      <c r="F32" s="319">
        <v>101787.74</v>
      </c>
      <c r="G32" s="319">
        <v>0</v>
      </c>
      <c r="H32" s="319">
        <v>69366.759999999995</v>
      </c>
      <c r="I32" s="319">
        <v>19514.09</v>
      </c>
      <c r="J32" s="319">
        <v>2034.13</v>
      </c>
      <c r="K32" s="319">
        <v>5875.95</v>
      </c>
      <c r="L32" s="319">
        <v>496.21</v>
      </c>
      <c r="M32" s="319">
        <v>0</v>
      </c>
      <c r="N32" s="319">
        <v>462.08</v>
      </c>
      <c r="O32" s="331"/>
      <c r="P32" s="331"/>
      <c r="Q32" s="331"/>
      <c r="R32" s="331"/>
      <c r="S32" s="331"/>
      <c r="T32" s="331"/>
      <c r="U32" s="331"/>
      <c r="V32" s="331"/>
    </row>
    <row r="33" spans="1:22">
      <c r="A33" s="9">
        <v>363</v>
      </c>
      <c r="B33" s="317">
        <v>14</v>
      </c>
      <c r="C33" s="317">
        <v>64</v>
      </c>
      <c r="D33" s="317">
        <v>31485535</v>
      </c>
      <c r="E33" s="319">
        <v>7264567.2199999997</v>
      </c>
      <c r="F33" s="319">
        <v>1583159.83</v>
      </c>
      <c r="G33" s="319">
        <v>0</v>
      </c>
      <c r="H33" s="319">
        <v>4031754.25</v>
      </c>
      <c r="I33" s="319">
        <v>1134203.4099999999</v>
      </c>
      <c r="J33" s="319">
        <v>118228.2</v>
      </c>
      <c r="K33" s="319">
        <v>341523.6</v>
      </c>
      <c r="L33" s="319">
        <v>28840.75</v>
      </c>
      <c r="M33" s="319">
        <v>0</v>
      </c>
      <c r="N33" s="319">
        <v>26857.18</v>
      </c>
      <c r="O33" s="331"/>
      <c r="P33" s="331"/>
      <c r="Q33" s="331"/>
      <c r="R33" s="331"/>
      <c r="S33" s="331"/>
      <c r="T33" s="331"/>
      <c r="U33" s="331"/>
      <c r="V33" s="331"/>
    </row>
    <row r="34" spans="1:22">
      <c r="A34" s="9">
        <v>963</v>
      </c>
      <c r="B34" s="317">
        <v>2</v>
      </c>
      <c r="C34" s="317">
        <v>6</v>
      </c>
      <c r="D34" s="317">
        <v>1011562</v>
      </c>
      <c r="E34" s="319">
        <v>250044.27</v>
      </c>
      <c r="F34" s="319">
        <v>67512.98</v>
      </c>
      <c r="G34" s="319">
        <v>0</v>
      </c>
      <c r="H34" s="319">
        <v>129531.52</v>
      </c>
      <c r="I34" s="319">
        <v>36439.5</v>
      </c>
      <c r="J34" s="319">
        <v>3798.41</v>
      </c>
      <c r="K34" s="319">
        <v>10972.41</v>
      </c>
      <c r="L34" s="319">
        <v>926.59</v>
      </c>
      <c r="M34" s="319">
        <v>0</v>
      </c>
      <c r="N34" s="319">
        <v>862.86</v>
      </c>
      <c r="O34" s="331"/>
      <c r="P34" s="331"/>
      <c r="Q34" s="331"/>
      <c r="R34" s="331"/>
      <c r="S34" s="331"/>
      <c r="T34" s="331"/>
      <c r="U34" s="331"/>
      <c r="V34" s="331"/>
    </row>
    <row r="35" spans="1:22">
      <c r="A35" s="150" t="s">
        <v>2</v>
      </c>
      <c r="B35" s="151">
        <f t="shared" ref="B35:M35" si="2">SUM(B28:B34)</f>
        <v>580</v>
      </c>
      <c r="C35" s="151">
        <f t="shared" si="2"/>
        <v>2028</v>
      </c>
      <c r="D35" s="151">
        <f t="shared" si="2"/>
        <v>137572707</v>
      </c>
      <c r="E35" s="152">
        <f t="shared" si="2"/>
        <v>32790821.510000002</v>
      </c>
      <c r="F35" s="152">
        <f t="shared" si="2"/>
        <v>8027935.1100000013</v>
      </c>
      <c r="G35" s="152">
        <f t="shared" si="2"/>
        <v>0</v>
      </c>
      <c r="H35" s="152">
        <f t="shared" si="2"/>
        <v>17572700.489999998</v>
      </c>
      <c r="I35" s="152">
        <f t="shared" si="2"/>
        <v>4943517.2</v>
      </c>
      <c r="J35" s="152">
        <f t="shared" si="2"/>
        <v>515328.34</v>
      </c>
      <c r="K35" s="152">
        <f t="shared" si="2"/>
        <v>1488579.95</v>
      </c>
      <c r="L35" s="152">
        <f t="shared" si="2"/>
        <v>125705.86</v>
      </c>
      <c r="M35" s="152">
        <f t="shared" si="2"/>
        <v>0</v>
      </c>
      <c r="N35" s="152">
        <f>SUM(N28:N34)</f>
        <v>117054.56000000001</v>
      </c>
      <c r="O35" s="331"/>
      <c r="P35" s="331"/>
      <c r="Q35" s="331"/>
      <c r="R35" s="331"/>
      <c r="S35" s="331"/>
      <c r="T35" s="331"/>
      <c r="U35" s="331"/>
      <c r="V35" s="331"/>
    </row>
    <row r="36" spans="1:22">
      <c r="A36" s="9" t="s">
        <v>188</v>
      </c>
      <c r="B36" s="17"/>
      <c r="D36" s="21"/>
      <c r="E36" s="17"/>
      <c r="F36" s="17"/>
      <c r="G36" s="333"/>
      <c r="H36" s="333"/>
      <c r="I36" s="333"/>
      <c r="J36" s="333"/>
      <c r="K36" s="333"/>
      <c r="L36" s="333"/>
      <c r="M36" s="333"/>
      <c r="N36" s="333"/>
      <c r="O36" s="329"/>
      <c r="P36" s="329"/>
      <c r="Q36" s="329"/>
      <c r="R36" s="329"/>
      <c r="S36" s="329"/>
      <c r="T36" s="329"/>
      <c r="U36" s="329"/>
      <c r="V36" s="329"/>
    </row>
    <row r="37" spans="1:22" ht="16.5">
      <c r="A37" s="13" t="s">
        <v>189</v>
      </c>
      <c r="B37" s="317">
        <v>155</v>
      </c>
      <c r="C37" s="317">
        <v>769</v>
      </c>
      <c r="D37" s="317">
        <v>35558790</v>
      </c>
      <c r="E37" s="321">
        <v>13479172.52</v>
      </c>
      <c r="F37" s="321">
        <v>7062805.9000000004</v>
      </c>
      <c r="G37" s="318">
        <v>0</v>
      </c>
      <c r="H37" s="321">
        <v>4553310.75</v>
      </c>
      <c r="I37" s="321">
        <v>1280926.22</v>
      </c>
      <c r="J37" s="321">
        <v>133522.81</v>
      </c>
      <c r="K37" s="321">
        <v>385703.62</v>
      </c>
      <c r="L37" s="321">
        <v>32571.83</v>
      </c>
      <c r="M37" s="318">
        <v>0</v>
      </c>
      <c r="N37" s="321">
        <v>30331.39</v>
      </c>
      <c r="O37" s="331"/>
      <c r="P37" s="331"/>
      <c r="Q37" s="331"/>
      <c r="R37" s="331"/>
      <c r="S37" s="331"/>
      <c r="T37" s="331"/>
      <c r="U37" s="331"/>
      <c r="V37" s="331"/>
    </row>
    <row r="38" spans="1:22" ht="16.5">
      <c r="A38" s="13" t="s">
        <v>190</v>
      </c>
      <c r="B38" s="317">
        <v>1</v>
      </c>
      <c r="C38" s="317">
        <v>6</v>
      </c>
      <c r="D38" s="317">
        <v>3042</v>
      </c>
      <c r="E38" s="319">
        <v>744.18</v>
      </c>
      <c r="F38" s="319">
        <v>195.26</v>
      </c>
      <c r="G38" s="319">
        <v>0</v>
      </c>
      <c r="H38" s="319">
        <v>389.53</v>
      </c>
      <c r="I38" s="319">
        <v>109.58</v>
      </c>
      <c r="J38" s="319">
        <v>11.42</v>
      </c>
      <c r="K38" s="319">
        <v>33</v>
      </c>
      <c r="L38" s="319">
        <v>2.79</v>
      </c>
      <c r="M38" s="319">
        <v>0</v>
      </c>
      <c r="N38" s="319">
        <v>2.6</v>
      </c>
      <c r="O38" s="331"/>
      <c r="P38" s="331"/>
      <c r="Q38" s="331"/>
      <c r="R38" s="331"/>
      <c r="S38" s="331"/>
      <c r="T38" s="331"/>
      <c r="U38" s="331"/>
      <c r="V38" s="331"/>
    </row>
    <row r="39" spans="1:22" ht="16.5">
      <c r="A39" s="13" t="s">
        <v>191</v>
      </c>
      <c r="B39" s="317">
        <v>2</v>
      </c>
      <c r="C39" s="317">
        <v>12</v>
      </c>
      <c r="D39" s="317">
        <v>2695</v>
      </c>
      <c r="E39" s="319">
        <v>556.32000000000005</v>
      </c>
      <c r="F39" s="319">
        <v>70</v>
      </c>
      <c r="G39" s="319">
        <v>0</v>
      </c>
      <c r="H39" s="319">
        <v>345.1</v>
      </c>
      <c r="I39" s="319">
        <v>97.07</v>
      </c>
      <c r="J39" s="319">
        <v>10.119999999999999</v>
      </c>
      <c r="K39" s="319">
        <v>29.25</v>
      </c>
      <c r="L39" s="319">
        <v>2.4700000000000002</v>
      </c>
      <c r="M39" s="319">
        <v>0</v>
      </c>
      <c r="N39" s="319">
        <v>2.31</v>
      </c>
      <c r="O39" s="331"/>
      <c r="P39" s="331"/>
      <c r="Q39" s="331"/>
      <c r="R39" s="331"/>
      <c r="S39" s="331"/>
      <c r="T39" s="331"/>
      <c r="U39" s="331"/>
      <c r="V39" s="331"/>
    </row>
    <row r="40" spans="1:22">
      <c r="A40" s="9">
        <v>414</v>
      </c>
      <c r="B40" s="317">
        <v>23</v>
      </c>
      <c r="C40" s="317">
        <v>108</v>
      </c>
      <c r="D40" s="317">
        <v>298135</v>
      </c>
      <c r="E40" s="319">
        <v>96252.51</v>
      </c>
      <c r="F40" s="319">
        <v>42455.26</v>
      </c>
      <c r="G40" s="319">
        <v>0</v>
      </c>
      <c r="H40" s="319">
        <v>38176.71</v>
      </c>
      <c r="I40" s="319">
        <v>10739.78</v>
      </c>
      <c r="J40" s="319">
        <v>1119.49</v>
      </c>
      <c r="K40" s="319">
        <v>3233.88</v>
      </c>
      <c r="L40" s="319">
        <v>273.08</v>
      </c>
      <c r="M40" s="319">
        <v>0</v>
      </c>
      <c r="N40" s="319">
        <v>254.31</v>
      </c>
      <c r="O40" s="331"/>
      <c r="P40" s="331"/>
      <c r="Q40" s="331"/>
      <c r="R40" s="331"/>
      <c r="S40" s="331"/>
      <c r="T40" s="331"/>
      <c r="U40" s="331"/>
      <c r="V40" s="331"/>
    </row>
    <row r="41" spans="1:22">
      <c r="A41" s="9">
        <v>421</v>
      </c>
      <c r="B41" s="317">
        <v>235</v>
      </c>
      <c r="C41" s="317">
        <v>727</v>
      </c>
      <c r="D41" s="317">
        <v>265839</v>
      </c>
      <c r="E41" s="319">
        <v>69804.539999999994</v>
      </c>
      <c r="F41" s="319">
        <v>21835.02</v>
      </c>
      <c r="G41" s="319">
        <v>0</v>
      </c>
      <c r="H41" s="319">
        <v>34041.08</v>
      </c>
      <c r="I41" s="319">
        <v>9576.35</v>
      </c>
      <c r="J41" s="319">
        <v>998.23</v>
      </c>
      <c r="K41" s="319">
        <v>2883.57</v>
      </c>
      <c r="L41" s="319">
        <v>243.51</v>
      </c>
      <c r="M41" s="319">
        <v>0</v>
      </c>
      <c r="N41" s="319">
        <v>226.78</v>
      </c>
      <c r="O41" s="331"/>
      <c r="P41" s="331"/>
      <c r="Q41" s="331"/>
      <c r="R41" s="331"/>
      <c r="S41" s="331"/>
      <c r="T41" s="331"/>
      <c r="U41" s="331"/>
      <c r="V41" s="331"/>
    </row>
    <row r="42" spans="1:22">
      <c r="A42" s="9">
        <v>422</v>
      </c>
      <c r="B42" s="317">
        <v>79</v>
      </c>
      <c r="C42" s="317">
        <v>290</v>
      </c>
      <c r="D42" s="317">
        <v>93089</v>
      </c>
      <c r="E42" s="319">
        <v>21408.52</v>
      </c>
      <c r="F42" s="319">
        <v>4610.95</v>
      </c>
      <c r="G42" s="319">
        <v>0</v>
      </c>
      <c r="H42" s="319">
        <v>11920.15</v>
      </c>
      <c r="I42" s="319">
        <v>3353.33</v>
      </c>
      <c r="J42" s="319">
        <v>349.58</v>
      </c>
      <c r="K42" s="319">
        <v>1009.77</v>
      </c>
      <c r="L42" s="319">
        <v>85.29</v>
      </c>
      <c r="M42" s="319">
        <v>0</v>
      </c>
      <c r="N42" s="319">
        <v>79.45</v>
      </c>
      <c r="O42" s="331"/>
      <c r="P42" s="331"/>
      <c r="Q42" s="331"/>
      <c r="R42" s="331"/>
      <c r="S42" s="331"/>
      <c r="T42" s="331"/>
      <c r="U42" s="331"/>
      <c r="V42" s="331"/>
    </row>
    <row r="43" spans="1:22">
      <c r="A43" s="9">
        <v>423</v>
      </c>
      <c r="B43" s="317">
        <v>678</v>
      </c>
      <c r="C43" s="317">
        <v>1837</v>
      </c>
      <c r="D43" s="317">
        <v>116564</v>
      </c>
      <c r="E43" s="319">
        <v>27891.919999999998</v>
      </c>
      <c r="F43" s="319">
        <v>6939.56</v>
      </c>
      <c r="G43" s="319">
        <v>0</v>
      </c>
      <c r="H43" s="319">
        <v>14871.01</v>
      </c>
      <c r="I43" s="319">
        <v>4183.84</v>
      </c>
      <c r="J43" s="319">
        <v>434.1</v>
      </c>
      <c r="K43" s="319">
        <v>1257.6099999999999</v>
      </c>
      <c r="L43" s="319">
        <v>106.17</v>
      </c>
      <c r="M43" s="319">
        <v>0</v>
      </c>
      <c r="N43" s="319">
        <v>99.63</v>
      </c>
      <c r="O43" s="331"/>
      <c r="P43" s="331"/>
      <c r="Q43" s="331"/>
      <c r="R43" s="331"/>
      <c r="S43" s="331"/>
      <c r="T43" s="331"/>
      <c r="U43" s="331"/>
      <c r="V43" s="331"/>
    </row>
    <row r="44" spans="1:22">
      <c r="A44" s="9">
        <v>424</v>
      </c>
      <c r="B44" s="317">
        <v>1023</v>
      </c>
      <c r="C44" s="317">
        <v>3824</v>
      </c>
      <c r="D44" s="317">
        <v>1027925</v>
      </c>
      <c r="E44" s="319">
        <v>235035.17</v>
      </c>
      <c r="F44" s="319">
        <v>51668.639999999999</v>
      </c>
      <c r="G44" s="319">
        <v>0</v>
      </c>
      <c r="H44" s="319">
        <v>129592.69</v>
      </c>
      <c r="I44" s="319">
        <v>37904.080000000002</v>
      </c>
      <c r="J44" s="319">
        <v>3257.7</v>
      </c>
      <c r="K44" s="319">
        <v>10588.77</v>
      </c>
      <c r="L44" s="319">
        <v>956.41</v>
      </c>
      <c r="M44" s="319">
        <v>0</v>
      </c>
      <c r="N44" s="319">
        <v>1066.8800000000001</v>
      </c>
      <c r="O44" s="331"/>
      <c r="P44" s="331"/>
      <c r="Q44" s="331"/>
      <c r="R44" s="331"/>
      <c r="S44" s="331"/>
      <c r="T44" s="331"/>
      <c r="U44" s="331"/>
      <c r="V44" s="331"/>
    </row>
    <row r="45" spans="1:22" ht="16.5">
      <c r="A45" s="11" t="s">
        <v>192</v>
      </c>
      <c r="B45" s="322">
        <v>0</v>
      </c>
      <c r="C45" s="322">
        <v>4914</v>
      </c>
      <c r="D45" s="317">
        <v>122622</v>
      </c>
      <c r="E45" s="319">
        <v>40005.53</v>
      </c>
      <c r="F45" s="319">
        <v>17732.77</v>
      </c>
      <c r="G45" s="319">
        <v>0</v>
      </c>
      <c r="H45" s="319">
        <v>15800.64</v>
      </c>
      <c r="I45" s="319">
        <v>4443.3599999999997</v>
      </c>
      <c r="J45" s="319">
        <v>469.61</v>
      </c>
      <c r="K45" s="319">
        <v>1339.91</v>
      </c>
      <c r="L45" s="319">
        <v>114.05</v>
      </c>
      <c r="M45" s="319">
        <v>0</v>
      </c>
      <c r="N45" s="319">
        <v>105.19</v>
      </c>
      <c r="O45" s="331"/>
      <c r="P45" s="331"/>
      <c r="Q45" s="331"/>
      <c r="R45" s="331"/>
      <c r="S45" s="331"/>
      <c r="T45" s="331"/>
      <c r="U45" s="331"/>
      <c r="V45" s="331"/>
    </row>
    <row r="46" spans="1:22">
      <c r="A46" s="150" t="s">
        <v>2</v>
      </c>
      <c r="B46" s="151">
        <f>SUM(B37:B45)</f>
        <v>2196</v>
      </c>
      <c r="C46" s="151">
        <f>SUM(C37:C45)</f>
        <v>12487</v>
      </c>
      <c r="D46" s="153">
        <f>SUM(D37:D45)</f>
        <v>37488701</v>
      </c>
      <c r="E46" s="152">
        <f>SUM(E37:E45)</f>
        <v>13970871.209999997</v>
      </c>
      <c r="F46" s="152">
        <f t="shared" ref="F46:M46" si="3">SUM(F37:F45)</f>
        <v>7208313.3599999985</v>
      </c>
      <c r="G46" s="152">
        <f t="shared" si="3"/>
        <v>0</v>
      </c>
      <c r="H46" s="152">
        <f t="shared" si="3"/>
        <v>4798447.66</v>
      </c>
      <c r="I46" s="152">
        <f t="shared" si="3"/>
        <v>1351333.6100000006</v>
      </c>
      <c r="J46" s="152">
        <f t="shared" si="3"/>
        <v>140173.06</v>
      </c>
      <c r="K46" s="152">
        <f t="shared" si="3"/>
        <v>406079.38</v>
      </c>
      <c r="L46" s="152">
        <f t="shared" si="3"/>
        <v>34355.600000000013</v>
      </c>
      <c r="M46" s="152">
        <f t="shared" si="3"/>
        <v>0</v>
      </c>
      <c r="N46" s="152">
        <f>SUM(N37:N45)</f>
        <v>32168.54</v>
      </c>
      <c r="O46" s="331"/>
      <c r="P46" s="331"/>
      <c r="Q46" s="331"/>
      <c r="R46" s="331"/>
      <c r="S46" s="331"/>
      <c r="T46" s="331"/>
      <c r="U46" s="331"/>
      <c r="V46" s="331"/>
    </row>
    <row r="47" spans="1:22">
      <c r="A47" s="154" t="s">
        <v>193</v>
      </c>
      <c r="B47" s="155"/>
      <c r="C47" s="155"/>
      <c r="D47" s="156"/>
      <c r="E47" s="155"/>
      <c r="F47" s="155"/>
      <c r="G47" s="336"/>
      <c r="H47" s="336"/>
      <c r="I47" s="336"/>
      <c r="J47" s="336"/>
      <c r="K47" s="336"/>
      <c r="L47" s="336"/>
      <c r="M47" s="336"/>
      <c r="N47" s="336"/>
      <c r="O47" s="329"/>
      <c r="P47" s="329"/>
      <c r="Q47" s="329"/>
      <c r="R47" s="329"/>
      <c r="S47" s="329"/>
      <c r="T47" s="329"/>
      <c r="U47" s="329"/>
      <c r="V47" s="329"/>
    </row>
    <row r="48" spans="1:22">
      <c r="A48" s="9">
        <v>513</v>
      </c>
      <c r="B48" s="323">
        <v>2</v>
      </c>
      <c r="C48" s="323">
        <v>6</v>
      </c>
      <c r="D48" s="317">
        <v>2996796</v>
      </c>
      <c r="E48" s="321">
        <v>696123.33</v>
      </c>
      <c r="F48" s="321">
        <v>155366.47</v>
      </c>
      <c r="G48" s="330">
        <v>0</v>
      </c>
      <c r="H48" s="334">
        <v>383742.71999999997</v>
      </c>
      <c r="I48" s="334">
        <v>107953.59</v>
      </c>
      <c r="J48" s="334">
        <v>11252.97</v>
      </c>
      <c r="K48" s="334">
        <v>32506.25</v>
      </c>
      <c r="L48" s="334">
        <v>2745.07</v>
      </c>
      <c r="M48" s="330">
        <v>0</v>
      </c>
      <c r="N48" s="334">
        <v>2556.2600000000002</v>
      </c>
      <c r="O48" s="331"/>
      <c r="P48" s="331"/>
      <c r="Q48" s="331"/>
      <c r="R48" s="331"/>
      <c r="S48" s="331"/>
      <c r="T48" s="331"/>
      <c r="U48" s="331"/>
      <c r="V48" s="331"/>
    </row>
    <row r="49" spans="1:23">
      <c r="A49" s="154" t="s">
        <v>194</v>
      </c>
      <c r="B49" s="155"/>
      <c r="C49" s="155"/>
      <c r="D49" s="156"/>
      <c r="E49" s="155"/>
      <c r="F49" s="155"/>
      <c r="G49" s="336"/>
      <c r="H49" s="336"/>
      <c r="I49" s="336"/>
      <c r="J49" s="336"/>
      <c r="K49" s="336"/>
      <c r="L49" s="336"/>
      <c r="M49" s="336"/>
      <c r="N49" s="336"/>
      <c r="O49" s="329"/>
      <c r="P49" s="329"/>
      <c r="Q49" s="329"/>
      <c r="R49" s="329"/>
      <c r="S49" s="329"/>
      <c r="T49" s="329"/>
      <c r="U49" s="329"/>
      <c r="V49" s="329"/>
      <c r="W49" s="329"/>
    </row>
    <row r="50" spans="1:23">
      <c r="A50" s="157">
        <v>711</v>
      </c>
      <c r="B50" s="323">
        <v>1080</v>
      </c>
      <c r="C50" s="323">
        <v>4434</v>
      </c>
      <c r="D50" s="317">
        <v>1784439</v>
      </c>
      <c r="E50" s="321">
        <v>457866.83</v>
      </c>
      <c r="F50" s="321">
        <v>151337.84</v>
      </c>
      <c r="G50" s="330">
        <v>0</v>
      </c>
      <c r="H50" s="334">
        <v>217454.48</v>
      </c>
      <c r="I50" s="334">
        <v>61226.05</v>
      </c>
      <c r="J50" s="334">
        <v>6400.53</v>
      </c>
      <c r="K50" s="334">
        <v>18447.02</v>
      </c>
      <c r="L50" s="334">
        <v>1557.09</v>
      </c>
      <c r="M50" s="330">
        <v>0</v>
      </c>
      <c r="N50" s="334">
        <v>1443.82</v>
      </c>
      <c r="O50" s="331"/>
      <c r="P50" s="331"/>
      <c r="Q50" s="331"/>
      <c r="R50" s="331"/>
      <c r="S50" s="331"/>
      <c r="T50" s="331"/>
      <c r="U50" s="331"/>
      <c r="V50" s="331"/>
      <c r="W50" s="329"/>
    </row>
    <row r="51" spans="1:23" s="22" customFormat="1" ht="15" thickBot="1">
      <c r="A51" s="154"/>
      <c r="B51" s="159"/>
      <c r="C51" s="159"/>
      <c r="D51" s="159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337"/>
      <c r="P51" s="337"/>
      <c r="Q51" s="337"/>
      <c r="R51" s="337"/>
      <c r="S51" s="337"/>
      <c r="T51" s="338"/>
      <c r="U51" s="338"/>
      <c r="V51" s="338"/>
      <c r="W51" s="338"/>
    </row>
    <row r="52" spans="1:23" ht="15" thickBot="1">
      <c r="A52" s="158" t="s">
        <v>195</v>
      </c>
      <c r="B52" s="159">
        <f t="shared" ref="B52:M52" si="4">B14+B26+B35+B46+B48+B50</f>
        <v>1513504</v>
      </c>
      <c r="C52" s="159">
        <f t="shared" si="4"/>
        <v>5653516</v>
      </c>
      <c r="D52" s="159">
        <f t="shared" si="4"/>
        <v>1390261571</v>
      </c>
      <c r="E52" s="160">
        <f t="shared" si="4"/>
        <v>336296685.06999993</v>
      </c>
      <c r="F52" s="160">
        <f t="shared" si="4"/>
        <v>97649065.870000005</v>
      </c>
      <c r="G52" s="160">
        <f t="shared" si="4"/>
        <v>-6025.7000000000007</v>
      </c>
      <c r="H52" s="160">
        <f t="shared" si="4"/>
        <v>169391559.35999998</v>
      </c>
      <c r="I52" s="160">
        <f t="shared" si="4"/>
        <v>47636675.109999999</v>
      </c>
      <c r="J52" s="160">
        <f t="shared" si="4"/>
        <v>4957264.3899999997</v>
      </c>
      <c r="K52" s="160">
        <f t="shared" si="4"/>
        <v>14341088.779999999</v>
      </c>
      <c r="L52" s="160">
        <f t="shared" si="4"/>
        <v>1211078.3100000003</v>
      </c>
      <c r="M52" s="160">
        <f t="shared" si="4"/>
        <v>1974.56</v>
      </c>
      <c r="N52" s="160">
        <f>N14+N26+N35+N46+N48+N50</f>
        <v>1114004.3900000001</v>
      </c>
      <c r="O52" s="331"/>
      <c r="P52" s="331"/>
      <c r="Q52" s="331"/>
      <c r="R52" s="331"/>
      <c r="S52" s="331"/>
      <c r="T52" s="331"/>
      <c r="U52" s="331"/>
      <c r="V52" s="331"/>
      <c r="W52" s="329"/>
    </row>
    <row r="53" spans="1:23" ht="16.5">
      <c r="A53" s="14" t="s">
        <v>196</v>
      </c>
      <c r="B53" s="14"/>
      <c r="E53" s="328"/>
      <c r="F53" s="329"/>
      <c r="G53" s="329"/>
      <c r="H53" s="329"/>
      <c r="I53" s="329"/>
      <c r="J53" s="329"/>
      <c r="K53" s="329"/>
      <c r="L53" s="329"/>
      <c r="M53" s="329"/>
      <c r="N53" s="329"/>
      <c r="O53" s="329"/>
      <c r="P53" s="329"/>
      <c r="Q53" s="329"/>
      <c r="R53" s="329"/>
      <c r="S53" s="329"/>
      <c r="T53" s="329"/>
      <c r="U53" s="329"/>
      <c r="V53" s="329"/>
      <c r="W53" s="329"/>
    </row>
    <row r="54" spans="1:23" ht="16.5">
      <c r="A54" s="14"/>
      <c r="E54" s="23"/>
      <c r="F54" s="17"/>
      <c r="G54" s="333"/>
      <c r="H54" s="333"/>
      <c r="I54" s="333"/>
      <c r="J54" s="333"/>
      <c r="K54" s="333"/>
      <c r="L54" s="333"/>
      <c r="M54" s="333"/>
      <c r="N54" s="329"/>
      <c r="O54" s="329"/>
      <c r="P54" s="329"/>
      <c r="Q54" s="329"/>
      <c r="R54" s="329"/>
      <c r="S54" s="329"/>
      <c r="T54" s="329"/>
      <c r="U54" s="329"/>
      <c r="V54" s="329"/>
      <c r="W54" s="329"/>
    </row>
    <row r="58" spans="1:23" s="17" customFormat="1">
      <c r="A58" s="15"/>
      <c r="B58" s="24"/>
      <c r="E58" s="328"/>
      <c r="F58" s="328"/>
      <c r="G58" s="328"/>
      <c r="H58" s="328"/>
      <c r="I58" s="328"/>
      <c r="J58" s="328"/>
      <c r="K58" s="328"/>
      <c r="L58" s="328"/>
      <c r="M58" s="328"/>
      <c r="N58" s="329"/>
      <c r="O58" s="329"/>
      <c r="P58" s="329"/>
      <c r="Q58" s="329"/>
      <c r="R58" s="329"/>
      <c r="S58" s="329"/>
      <c r="T58" s="329"/>
      <c r="U58" s="329"/>
      <c r="V58" s="329"/>
      <c r="W58" s="329"/>
    </row>
  </sheetData>
  <printOptions horizontalCentered="1"/>
  <pageMargins left="0.2" right="0.2" top="0.75" bottom="0.75" header="0.3" footer="0.3"/>
  <pageSetup scale="50" orientation="landscape" r:id="rId1"/>
  <headerFooter>
    <oddFooter>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15">
    <tabColor rgb="FF008000"/>
    <pageSetUpPr fitToPage="1"/>
  </sheetPr>
  <dimension ref="A1:W58"/>
  <sheetViews>
    <sheetView zoomScale="90" zoomScaleNormal="90" workbookViewId="0">
      <pane xSplit="1" ySplit="3" topLeftCell="E46" activePane="bottomRight" state="frozen"/>
      <selection pane="bottomRight" activeCell="G38" sqref="G38"/>
      <selection pane="bottomLeft" activeCell="E37" sqref="E37"/>
      <selection pane="topRight" activeCell="E37" sqref="E37"/>
    </sheetView>
  </sheetViews>
  <sheetFormatPr defaultColWidth="11.42578125" defaultRowHeight="14.45"/>
  <cols>
    <col min="1" max="1" width="21.85546875" style="15" customWidth="1"/>
    <col min="2" max="2" width="11.7109375" style="15" customWidth="1"/>
    <col min="3" max="3" width="13.85546875" style="17" customWidth="1"/>
    <col min="4" max="4" width="19.5703125" style="17" bestFit="1" customWidth="1"/>
    <col min="5" max="6" width="17.42578125" style="10" bestFit="1" customWidth="1"/>
    <col min="7" max="7" width="15.42578125" style="10" bestFit="1" customWidth="1"/>
    <col min="8" max="8" width="17.42578125" style="10" bestFit="1" customWidth="1"/>
    <col min="9" max="9" width="16.42578125" style="10" bestFit="1" customWidth="1"/>
    <col min="10" max="10" width="16.140625" style="10" bestFit="1" customWidth="1"/>
    <col min="11" max="11" width="18.85546875" style="10" bestFit="1" customWidth="1"/>
    <col min="12" max="12" width="20.28515625" style="10" bestFit="1" customWidth="1"/>
    <col min="13" max="13" width="17" style="10" bestFit="1" customWidth="1"/>
    <col min="14" max="14" width="15.28515625" style="8" bestFit="1" customWidth="1"/>
    <col min="15" max="15" width="14" style="8" bestFit="1" customWidth="1"/>
    <col min="16" max="16" width="16" style="8" bestFit="1" customWidth="1"/>
    <col min="17" max="17" width="17.42578125" style="8" bestFit="1" customWidth="1"/>
    <col min="18" max="18" width="14.7109375" style="8" bestFit="1" customWidth="1"/>
    <col min="19" max="19" width="16" style="8" bestFit="1" customWidth="1"/>
    <col min="20" max="20" width="11.42578125" style="8"/>
    <col min="21" max="21" width="26.28515625" style="8" customWidth="1"/>
    <col min="22" max="16384" width="11.42578125" style="8"/>
  </cols>
  <sheetData>
    <row r="1" spans="1:22" ht="15" thickBot="1">
      <c r="B1" s="16"/>
      <c r="E1" s="328"/>
      <c r="F1" s="328"/>
      <c r="G1" s="328"/>
      <c r="H1" s="328"/>
      <c r="I1" s="328"/>
      <c r="J1" s="328"/>
      <c r="K1" s="328"/>
      <c r="L1" s="328"/>
      <c r="M1" s="328"/>
      <c r="N1" s="329"/>
      <c r="O1" s="329"/>
      <c r="P1" s="329"/>
      <c r="Q1" s="329"/>
      <c r="R1" s="329"/>
      <c r="S1" s="329"/>
      <c r="T1" s="329"/>
      <c r="U1" s="329"/>
      <c r="V1" s="329"/>
    </row>
    <row r="2" spans="1:22" ht="21.6" thickBot="1">
      <c r="A2" s="7" t="s">
        <v>164</v>
      </c>
      <c r="B2" s="18"/>
      <c r="C2" s="19"/>
      <c r="D2" s="20"/>
      <c r="E2" s="329"/>
      <c r="F2" s="325">
        <v>45658</v>
      </c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</row>
    <row r="3" spans="1:22" ht="29.45" thickBot="1">
      <c r="A3" s="146" t="s">
        <v>165</v>
      </c>
      <c r="B3" s="147" t="s">
        <v>166</v>
      </c>
      <c r="C3" s="147" t="s">
        <v>167</v>
      </c>
      <c r="D3" s="148" t="s">
        <v>168</v>
      </c>
      <c r="E3" s="149" t="s">
        <v>169</v>
      </c>
      <c r="F3" s="25" t="s">
        <v>170</v>
      </c>
      <c r="G3" s="149" t="s">
        <v>171</v>
      </c>
      <c r="H3" s="149" t="s">
        <v>172</v>
      </c>
      <c r="I3" s="149" t="s">
        <v>173</v>
      </c>
      <c r="J3" s="149" t="s">
        <v>174</v>
      </c>
      <c r="K3" s="149" t="s">
        <v>175</v>
      </c>
      <c r="L3" s="149" t="s">
        <v>176</v>
      </c>
      <c r="M3" s="149" t="s">
        <v>177</v>
      </c>
      <c r="N3" s="149" t="s">
        <v>21</v>
      </c>
      <c r="O3" s="329"/>
      <c r="P3" s="329"/>
      <c r="Q3" s="329"/>
      <c r="R3" s="329"/>
      <c r="S3" s="329"/>
      <c r="T3" s="329"/>
      <c r="U3" s="329"/>
      <c r="V3" s="329"/>
    </row>
    <row r="4" spans="1:22">
      <c r="A4" s="9">
        <v>103</v>
      </c>
      <c r="B4" s="317">
        <v>972</v>
      </c>
      <c r="C4" s="317">
        <v>3386</v>
      </c>
      <c r="D4" s="317">
        <v>736049</v>
      </c>
      <c r="E4" s="318">
        <v>192403.44</v>
      </c>
      <c r="F4" s="318">
        <v>42782.31</v>
      </c>
      <c r="G4" s="318">
        <v>0</v>
      </c>
      <c r="H4" s="318">
        <v>102688.27</v>
      </c>
      <c r="I4" s="318">
        <v>34831.47</v>
      </c>
      <c r="J4" s="318">
        <v>2794.95</v>
      </c>
      <c r="K4" s="318">
        <v>8011.03</v>
      </c>
      <c r="L4" s="318">
        <v>675.58</v>
      </c>
      <c r="M4" s="318">
        <v>0</v>
      </c>
      <c r="N4" s="318">
        <v>619.83000000000004</v>
      </c>
      <c r="O4" s="331"/>
      <c r="P4" s="331"/>
      <c r="Q4" s="331"/>
      <c r="R4" s="331"/>
      <c r="S4" s="331"/>
      <c r="T4" s="331"/>
      <c r="U4" s="331"/>
      <c r="V4" s="331"/>
    </row>
    <row r="5" spans="1:22">
      <c r="A5" s="9">
        <v>104</v>
      </c>
      <c r="B5" s="317">
        <v>3196</v>
      </c>
      <c r="C5" s="317">
        <v>14089</v>
      </c>
      <c r="D5" s="317">
        <v>670649</v>
      </c>
      <c r="E5" s="319">
        <v>181857.55</v>
      </c>
      <c r="F5" s="319">
        <v>45524</v>
      </c>
      <c r="G5" s="319">
        <v>0</v>
      </c>
      <c r="H5" s="319">
        <v>93656.01</v>
      </c>
      <c r="I5" s="319">
        <v>31719.08</v>
      </c>
      <c r="J5" s="319">
        <v>2507.71</v>
      </c>
      <c r="K5" s="319">
        <v>7262.63</v>
      </c>
      <c r="L5" s="319">
        <v>613.39</v>
      </c>
      <c r="M5" s="319">
        <v>0</v>
      </c>
      <c r="N5" s="319">
        <v>574.73</v>
      </c>
      <c r="O5" s="331"/>
      <c r="P5" s="331"/>
      <c r="Q5" s="331"/>
      <c r="R5" s="331"/>
      <c r="S5" s="331"/>
      <c r="T5" s="331"/>
      <c r="U5" s="331"/>
      <c r="V5" s="331"/>
    </row>
    <row r="6" spans="1:22">
      <c r="A6" s="9">
        <v>105</v>
      </c>
      <c r="B6" s="317">
        <v>7695</v>
      </c>
      <c r="C6" s="317">
        <v>17608</v>
      </c>
      <c r="D6" s="317">
        <v>2259422</v>
      </c>
      <c r="E6" s="319">
        <v>604056.16</v>
      </c>
      <c r="F6" s="319">
        <v>144717.28</v>
      </c>
      <c r="G6" s="319">
        <v>0</v>
      </c>
      <c r="H6" s="319">
        <v>315440.45</v>
      </c>
      <c r="I6" s="319">
        <v>106946.2</v>
      </c>
      <c r="J6" s="319">
        <v>8461.56</v>
      </c>
      <c r="K6" s="319">
        <v>24487.48</v>
      </c>
      <c r="L6" s="319">
        <v>2069.3000000000002</v>
      </c>
      <c r="M6" s="319">
        <v>0</v>
      </c>
      <c r="N6" s="319">
        <v>1933.89</v>
      </c>
      <c r="O6" s="331"/>
      <c r="P6" s="331"/>
      <c r="Q6" s="331"/>
      <c r="R6" s="331"/>
      <c r="S6" s="331"/>
      <c r="T6" s="331"/>
      <c r="U6" s="331"/>
      <c r="V6" s="331"/>
    </row>
    <row r="7" spans="1:22">
      <c r="A7" s="9">
        <v>106</v>
      </c>
      <c r="B7" s="317">
        <v>34955</v>
      </c>
      <c r="C7" s="317">
        <v>113548</v>
      </c>
      <c r="D7" s="317">
        <v>18683608</v>
      </c>
      <c r="E7" s="319">
        <v>4900156.7</v>
      </c>
      <c r="F7" s="319">
        <v>1107342.54</v>
      </c>
      <c r="G7" s="319">
        <v>0</v>
      </c>
      <c r="H7" s="319">
        <v>2605660.09</v>
      </c>
      <c r="I7" s="319">
        <v>881172.78</v>
      </c>
      <c r="J7" s="319">
        <v>70309.16</v>
      </c>
      <c r="K7" s="319">
        <v>202745.1</v>
      </c>
      <c r="L7" s="319">
        <v>17107.71</v>
      </c>
      <c r="M7" s="319">
        <v>-54.62</v>
      </c>
      <c r="N7" s="319">
        <v>15873.94</v>
      </c>
      <c r="O7" s="331"/>
      <c r="P7" s="331"/>
      <c r="Q7" s="331"/>
      <c r="R7" s="331"/>
      <c r="S7" s="331"/>
      <c r="T7" s="331"/>
      <c r="U7" s="331"/>
      <c r="V7" s="331"/>
    </row>
    <row r="8" spans="1:22">
      <c r="A8" s="9">
        <v>107</v>
      </c>
      <c r="B8" s="317">
        <v>3773</v>
      </c>
      <c r="C8" s="317">
        <v>8279</v>
      </c>
      <c r="D8" s="317">
        <v>3029592</v>
      </c>
      <c r="E8" s="319">
        <v>790329.59</v>
      </c>
      <c r="F8" s="319">
        <v>174921.21</v>
      </c>
      <c r="G8" s="319">
        <v>0</v>
      </c>
      <c r="H8" s="319">
        <v>422763.31</v>
      </c>
      <c r="I8" s="319">
        <v>143006.75</v>
      </c>
      <c r="J8" s="319">
        <v>11402.03</v>
      </c>
      <c r="K8" s="319">
        <v>32885.120000000003</v>
      </c>
      <c r="L8" s="319">
        <v>2774.97</v>
      </c>
      <c r="M8" s="319">
        <v>0</v>
      </c>
      <c r="N8" s="319">
        <v>2576.1999999999998</v>
      </c>
      <c r="O8" s="331"/>
      <c r="P8" s="331"/>
      <c r="Q8" s="331"/>
      <c r="R8" s="331"/>
      <c r="S8" s="331"/>
      <c r="T8" s="331"/>
      <c r="U8" s="331"/>
      <c r="V8" s="331"/>
    </row>
    <row r="9" spans="1:22">
      <c r="A9" s="9">
        <v>109</v>
      </c>
      <c r="B9" s="317">
        <v>101028</v>
      </c>
      <c r="C9" s="317">
        <v>399554</v>
      </c>
      <c r="D9" s="317">
        <v>19891162</v>
      </c>
      <c r="E9" s="319">
        <v>5357025.3499999996</v>
      </c>
      <c r="F9" s="319">
        <v>1366032.63</v>
      </c>
      <c r="G9" s="319">
        <v>-24.55</v>
      </c>
      <c r="H9" s="319">
        <v>2742541.18</v>
      </c>
      <c r="I9" s="319">
        <v>927365.93</v>
      </c>
      <c r="J9" s="319">
        <v>73574.34</v>
      </c>
      <c r="K9" s="319">
        <v>212999.46</v>
      </c>
      <c r="L9" s="319">
        <v>17740.09</v>
      </c>
      <c r="M9" s="319">
        <v>17.04</v>
      </c>
      <c r="N9" s="319">
        <v>16779.23</v>
      </c>
      <c r="O9" s="331"/>
      <c r="P9" s="331"/>
      <c r="Q9" s="331"/>
      <c r="R9" s="331"/>
      <c r="S9" s="331"/>
      <c r="T9" s="331"/>
      <c r="U9" s="331"/>
      <c r="V9" s="331"/>
    </row>
    <row r="10" spans="1:22">
      <c r="A10" s="9">
        <v>110</v>
      </c>
      <c r="B10" s="317">
        <v>27766</v>
      </c>
      <c r="C10" s="317">
        <v>89265</v>
      </c>
      <c r="D10" s="317">
        <v>17257901</v>
      </c>
      <c r="E10" s="319">
        <v>4349934.32</v>
      </c>
      <c r="F10" s="319">
        <v>1008060.72</v>
      </c>
      <c r="G10" s="319">
        <v>0</v>
      </c>
      <c r="H10" s="319">
        <v>2296714.15</v>
      </c>
      <c r="I10" s="319">
        <v>776251.79</v>
      </c>
      <c r="J10" s="319">
        <v>61842.64</v>
      </c>
      <c r="K10" s="319">
        <v>178398.35</v>
      </c>
      <c r="L10" s="319">
        <v>14672.39</v>
      </c>
      <c r="M10" s="319">
        <v>18.54</v>
      </c>
      <c r="N10" s="319">
        <v>13975.74</v>
      </c>
      <c r="O10" s="331"/>
      <c r="P10" s="331"/>
      <c r="Q10" s="331"/>
      <c r="R10" s="331"/>
      <c r="S10" s="331"/>
      <c r="T10" s="331"/>
      <c r="U10" s="331"/>
      <c r="V10" s="331"/>
    </row>
    <row r="11" spans="1:22">
      <c r="A11" s="11">
        <v>111</v>
      </c>
      <c r="B11" s="317">
        <v>235926</v>
      </c>
      <c r="C11" s="317">
        <v>147042</v>
      </c>
      <c r="D11" s="317">
        <v>30365034</v>
      </c>
      <c r="E11" s="319">
        <v>6882151.9500000002</v>
      </c>
      <c r="F11" s="319">
        <v>1544133.69</v>
      </c>
      <c r="G11" s="319">
        <v>0</v>
      </c>
      <c r="H11" s="319">
        <v>3667938.98</v>
      </c>
      <c r="I11" s="319">
        <v>1239485.55</v>
      </c>
      <c r="J11" s="319">
        <v>98840.65</v>
      </c>
      <c r="K11" s="319">
        <v>285243.61</v>
      </c>
      <c r="L11" s="319">
        <v>24062.66</v>
      </c>
      <c r="M11" s="319">
        <v>29.54</v>
      </c>
      <c r="N11" s="319">
        <v>22417.27</v>
      </c>
      <c r="O11" s="331"/>
      <c r="P11" s="331"/>
      <c r="Q11" s="331"/>
      <c r="R11" s="331"/>
      <c r="S11" s="331"/>
      <c r="T11" s="331"/>
      <c r="U11" s="331"/>
      <c r="V11" s="331"/>
    </row>
    <row r="12" spans="1:22">
      <c r="A12" s="9">
        <v>112</v>
      </c>
      <c r="B12" s="317">
        <v>969302</v>
      </c>
      <c r="C12" s="317">
        <v>4457434</v>
      </c>
      <c r="D12" s="317">
        <v>423849811</v>
      </c>
      <c r="E12" s="319">
        <v>104158097.98</v>
      </c>
      <c r="F12" s="319">
        <v>25020544.370000001</v>
      </c>
      <c r="G12" s="319">
        <v>-467.61</v>
      </c>
      <c r="H12" s="319">
        <v>54376312.479999997</v>
      </c>
      <c r="I12" s="319">
        <v>18374292.57</v>
      </c>
      <c r="J12" s="319">
        <v>1465738.95</v>
      </c>
      <c r="K12" s="319">
        <v>4231556.79</v>
      </c>
      <c r="L12" s="319">
        <v>357241.19</v>
      </c>
      <c r="M12" s="319">
        <v>9.39</v>
      </c>
      <c r="N12" s="319">
        <v>332869.84999999998</v>
      </c>
      <c r="O12" s="331"/>
      <c r="P12" s="331"/>
      <c r="Q12" s="331"/>
      <c r="R12" s="331"/>
      <c r="S12" s="331"/>
      <c r="T12" s="331"/>
      <c r="U12" s="331"/>
      <c r="V12" s="331"/>
    </row>
    <row r="13" spans="1:22">
      <c r="A13" s="11" t="s">
        <v>178</v>
      </c>
      <c r="B13" s="317" t="s">
        <v>198</v>
      </c>
      <c r="C13" s="317" t="s">
        <v>198</v>
      </c>
      <c r="D13" s="317" t="s">
        <v>198</v>
      </c>
      <c r="E13" s="319" t="s">
        <v>198</v>
      </c>
      <c r="F13" s="320"/>
      <c r="G13" s="327"/>
      <c r="H13" s="327"/>
      <c r="I13" s="327"/>
      <c r="J13" s="327"/>
      <c r="K13" s="327"/>
      <c r="L13" s="327"/>
      <c r="M13" s="327"/>
      <c r="N13" s="327"/>
      <c r="O13" s="331"/>
      <c r="P13" s="331"/>
      <c r="Q13" s="331"/>
      <c r="R13" s="331"/>
      <c r="S13" s="331"/>
      <c r="T13" s="331"/>
      <c r="U13" s="331"/>
      <c r="V13" s="331"/>
    </row>
    <row r="14" spans="1:22">
      <c r="A14" s="150" t="s">
        <v>2</v>
      </c>
      <c r="B14" s="151">
        <f>SUM(B4:B13)</f>
        <v>1384613</v>
      </c>
      <c r="C14" s="151">
        <f>SUM(C4:C13)</f>
        <v>5250205</v>
      </c>
      <c r="D14" s="151">
        <f>SUM(D4:D13)</f>
        <v>516743228</v>
      </c>
      <c r="E14" s="152">
        <f>SUM(E4:E13)</f>
        <v>127416013.04000001</v>
      </c>
      <c r="F14" s="152">
        <f t="shared" ref="F14:M14" si="0">SUM(F4:F13)</f>
        <v>30454058.75</v>
      </c>
      <c r="G14" s="152">
        <f t="shared" si="0"/>
        <v>-492.16</v>
      </c>
      <c r="H14" s="152">
        <f t="shared" si="0"/>
        <v>66623714.920000002</v>
      </c>
      <c r="I14" s="152">
        <f t="shared" si="0"/>
        <v>22515072.120000001</v>
      </c>
      <c r="J14" s="152">
        <f t="shared" si="0"/>
        <v>1795471.99</v>
      </c>
      <c r="K14" s="152">
        <f t="shared" si="0"/>
        <v>5183589.57</v>
      </c>
      <c r="L14" s="152">
        <f t="shared" si="0"/>
        <v>436957.28</v>
      </c>
      <c r="M14" s="152">
        <f t="shared" si="0"/>
        <v>19.89</v>
      </c>
      <c r="N14" s="152">
        <f>SUM(N4:N13)</f>
        <v>407620.68</v>
      </c>
      <c r="O14" s="331"/>
      <c r="P14" s="331"/>
      <c r="Q14" s="331"/>
      <c r="R14" s="331"/>
      <c r="S14" s="331"/>
      <c r="T14" s="331"/>
      <c r="U14" s="331"/>
      <c r="V14" s="331"/>
    </row>
    <row r="15" spans="1:22" ht="22.5" customHeight="1">
      <c r="A15" s="9" t="s">
        <v>179</v>
      </c>
      <c r="B15" s="17"/>
      <c r="C15" s="17" t="s">
        <v>6</v>
      </c>
      <c r="E15" s="17"/>
      <c r="F15" s="17"/>
      <c r="G15" s="333"/>
      <c r="H15" s="333"/>
      <c r="I15" s="333"/>
      <c r="J15" s="333"/>
      <c r="K15" s="333"/>
      <c r="L15" s="333"/>
      <c r="M15" s="333"/>
      <c r="N15" s="333"/>
      <c r="O15" s="329"/>
      <c r="P15" s="329"/>
      <c r="Q15" s="329"/>
      <c r="R15" s="329"/>
      <c r="S15" s="329"/>
      <c r="T15" s="329"/>
      <c r="U15" s="329"/>
      <c r="V15" s="329"/>
    </row>
    <row r="16" spans="1:22" ht="21.75" customHeight="1">
      <c r="A16" s="11" t="s">
        <v>180</v>
      </c>
      <c r="B16" s="317">
        <v>1</v>
      </c>
      <c r="C16" s="317">
        <v>4</v>
      </c>
      <c r="D16" s="317">
        <v>15</v>
      </c>
      <c r="E16" s="321">
        <v>4.55</v>
      </c>
      <c r="F16" s="321">
        <v>1.51</v>
      </c>
      <c r="G16" s="318">
        <v>0</v>
      </c>
      <c r="H16" s="321">
        <v>2.09</v>
      </c>
      <c r="I16" s="321">
        <v>0.71</v>
      </c>
      <c r="J16" s="321">
        <v>0.06</v>
      </c>
      <c r="K16" s="321">
        <v>0.16</v>
      </c>
      <c r="L16" s="321">
        <v>0.01</v>
      </c>
      <c r="M16" s="318" t="s">
        <v>204</v>
      </c>
      <c r="N16" s="321">
        <v>0.01</v>
      </c>
      <c r="O16" s="331"/>
      <c r="P16" s="331"/>
      <c r="Q16" s="331"/>
      <c r="R16" s="331"/>
      <c r="S16" s="331"/>
      <c r="T16" s="331"/>
      <c r="U16" s="331"/>
      <c r="V16" s="331"/>
    </row>
    <row r="17" spans="1:22">
      <c r="A17" s="11" t="s">
        <v>181</v>
      </c>
      <c r="B17" s="317">
        <v>10</v>
      </c>
      <c r="C17" s="317">
        <v>96</v>
      </c>
      <c r="D17" s="317">
        <v>442604</v>
      </c>
      <c r="E17" s="319">
        <v>127500.76</v>
      </c>
      <c r="F17" s="319">
        <v>37640.61</v>
      </c>
      <c r="G17" s="319">
        <v>0</v>
      </c>
      <c r="H17" s="319">
        <v>61735.28</v>
      </c>
      <c r="I17" s="319">
        <v>20878.95</v>
      </c>
      <c r="J17" s="319">
        <v>1662.08</v>
      </c>
      <c r="K17" s="319">
        <v>4800.91</v>
      </c>
      <c r="L17" s="319">
        <v>405.35</v>
      </c>
      <c r="M17" s="319">
        <v>0</v>
      </c>
      <c r="N17" s="319">
        <v>377.58</v>
      </c>
      <c r="O17" s="331"/>
      <c r="P17" s="331"/>
      <c r="Q17" s="331"/>
      <c r="R17" s="331"/>
      <c r="S17" s="331"/>
      <c r="T17" s="331"/>
      <c r="U17" s="331"/>
      <c r="V17" s="331"/>
    </row>
    <row r="18" spans="1:22">
      <c r="A18" s="11" t="s">
        <v>182</v>
      </c>
      <c r="B18" s="317">
        <v>1</v>
      </c>
      <c r="C18" s="317">
        <v>4</v>
      </c>
      <c r="D18" s="317">
        <v>403104</v>
      </c>
      <c r="E18" s="319">
        <v>115918.86</v>
      </c>
      <c r="F18" s="319">
        <v>34078.25</v>
      </c>
      <c r="G18" s="319">
        <v>0</v>
      </c>
      <c r="H18" s="319">
        <v>56225.760000000002</v>
      </c>
      <c r="I18" s="319">
        <v>19015.63</v>
      </c>
      <c r="J18" s="319">
        <v>1513.66</v>
      </c>
      <c r="K18" s="319">
        <v>4372.4799999999996</v>
      </c>
      <c r="L18" s="319">
        <v>369.24</v>
      </c>
      <c r="M18" s="319">
        <v>0</v>
      </c>
      <c r="N18" s="319">
        <v>343.84</v>
      </c>
      <c r="O18" s="331"/>
      <c r="P18" s="331"/>
      <c r="Q18" s="331"/>
      <c r="R18" s="331"/>
      <c r="S18" s="331"/>
      <c r="T18" s="331"/>
      <c r="U18" s="331"/>
      <c r="V18" s="331"/>
    </row>
    <row r="19" spans="1:22">
      <c r="A19" s="11" t="s">
        <v>183</v>
      </c>
      <c r="B19" s="317">
        <v>37</v>
      </c>
      <c r="C19" s="317">
        <v>8</v>
      </c>
      <c r="D19" s="317">
        <v>425965</v>
      </c>
      <c r="E19" s="319">
        <v>122511.7</v>
      </c>
      <c r="F19" s="319">
        <v>36029.79</v>
      </c>
      <c r="G19" s="319">
        <v>0</v>
      </c>
      <c r="H19" s="319">
        <v>59414.44</v>
      </c>
      <c r="I19" s="319">
        <v>20094.03</v>
      </c>
      <c r="J19" s="319">
        <v>1599.48</v>
      </c>
      <c r="K19" s="319">
        <v>4620.4399999999996</v>
      </c>
      <c r="L19" s="319">
        <v>390.17</v>
      </c>
      <c r="M19" s="319">
        <v>0</v>
      </c>
      <c r="N19" s="319">
        <v>363.35</v>
      </c>
      <c r="O19" s="331"/>
      <c r="P19" s="331"/>
      <c r="Q19" s="331"/>
      <c r="R19" s="331"/>
      <c r="S19" s="331"/>
      <c r="T19" s="331"/>
      <c r="U19" s="331"/>
      <c r="V19" s="331"/>
    </row>
    <row r="20" spans="1:22">
      <c r="A20" s="11" t="s">
        <v>184</v>
      </c>
      <c r="B20" s="317">
        <v>945</v>
      </c>
      <c r="C20" s="317">
        <v>1820</v>
      </c>
      <c r="D20" s="317">
        <v>13890</v>
      </c>
      <c r="E20" s="319">
        <v>8248.7000000000007</v>
      </c>
      <c r="F20" s="319">
        <v>5420.55</v>
      </c>
      <c r="G20" s="319">
        <v>0</v>
      </c>
      <c r="H20" s="319">
        <v>1946.46</v>
      </c>
      <c r="I20" s="319">
        <v>654.84</v>
      </c>
      <c r="J20" s="319">
        <v>54.35</v>
      </c>
      <c r="K20" s="319">
        <v>161.75</v>
      </c>
      <c r="L20" s="319" t="s">
        <v>198</v>
      </c>
      <c r="M20" s="319">
        <v>0</v>
      </c>
      <c r="N20" s="319">
        <v>10.75</v>
      </c>
      <c r="O20" s="331"/>
      <c r="P20" s="331"/>
      <c r="Q20" s="331"/>
      <c r="R20" s="331"/>
      <c r="S20" s="331"/>
      <c r="T20" s="331"/>
      <c r="U20" s="331"/>
      <c r="V20" s="331"/>
    </row>
    <row r="21" spans="1:22">
      <c r="A21" s="11">
        <v>211</v>
      </c>
      <c r="B21" s="317">
        <v>112979</v>
      </c>
      <c r="C21" s="317">
        <v>353753</v>
      </c>
      <c r="D21" s="317">
        <v>170342671</v>
      </c>
      <c r="E21" s="319">
        <v>43318129.090000004</v>
      </c>
      <c r="F21" s="319">
        <v>13134887.35</v>
      </c>
      <c r="G21" s="319">
        <v>0</v>
      </c>
      <c r="H21" s="319">
        <v>20730818.739999998</v>
      </c>
      <c r="I21" s="319">
        <v>7047883.8099999996</v>
      </c>
      <c r="J21" s="319">
        <v>553793.56000000006</v>
      </c>
      <c r="K21" s="319">
        <v>1605200.21</v>
      </c>
      <c r="L21" s="319">
        <v>135702.6</v>
      </c>
      <c r="M21" s="319">
        <v>451.33</v>
      </c>
      <c r="N21" s="319">
        <v>109391.49</v>
      </c>
      <c r="O21" s="331"/>
      <c r="P21" s="331"/>
      <c r="Q21" s="331"/>
      <c r="R21" s="331"/>
      <c r="S21" s="331"/>
      <c r="T21" s="331"/>
      <c r="U21" s="331"/>
      <c r="V21" s="331"/>
    </row>
    <row r="22" spans="1:22">
      <c r="A22" s="11">
        <v>212</v>
      </c>
      <c r="B22" s="317">
        <v>10585</v>
      </c>
      <c r="C22" s="317">
        <v>42793</v>
      </c>
      <c r="D22" s="317">
        <v>280664486</v>
      </c>
      <c r="E22" s="319">
        <v>82752462.689999998</v>
      </c>
      <c r="F22" s="319">
        <v>25556117.57</v>
      </c>
      <c r="G22" s="319">
        <v>0</v>
      </c>
      <c r="H22" s="319">
        <v>39207234.93</v>
      </c>
      <c r="I22" s="319">
        <v>13414249.029999999</v>
      </c>
      <c r="J22" s="319">
        <v>1046242.6</v>
      </c>
      <c r="K22" s="319">
        <v>3031202.33</v>
      </c>
      <c r="L22" s="319">
        <v>256688.44</v>
      </c>
      <c r="M22" s="319">
        <v>0</v>
      </c>
      <c r="N22" s="319">
        <v>240727.79</v>
      </c>
      <c r="O22" s="331"/>
      <c r="P22" s="331"/>
      <c r="Q22" s="331"/>
      <c r="R22" s="331"/>
      <c r="S22" s="331"/>
      <c r="T22" s="331"/>
      <c r="U22" s="331"/>
      <c r="V22" s="331"/>
    </row>
    <row r="23" spans="1:22">
      <c r="A23" s="12" t="s">
        <v>185</v>
      </c>
      <c r="B23" s="317">
        <v>400</v>
      </c>
      <c r="C23" s="317">
        <v>1596</v>
      </c>
      <c r="D23" s="317">
        <v>145080083</v>
      </c>
      <c r="E23" s="319">
        <v>36734620.359999999</v>
      </c>
      <c r="F23" s="319">
        <v>7346358.5700000003</v>
      </c>
      <c r="G23" s="319">
        <v>0</v>
      </c>
      <c r="H23" s="319">
        <v>20149509.949999999</v>
      </c>
      <c r="I23" s="319">
        <v>6869208.7300000004</v>
      </c>
      <c r="J23" s="319">
        <v>542656.35</v>
      </c>
      <c r="K23" s="319">
        <v>1570087.4</v>
      </c>
      <c r="L23" s="319">
        <v>132742.82999999999</v>
      </c>
      <c r="M23" s="319">
        <v>0</v>
      </c>
      <c r="N23" s="319">
        <v>124056.53</v>
      </c>
      <c r="O23" s="331"/>
      <c r="P23" s="331"/>
      <c r="Q23" s="331"/>
      <c r="R23" s="331"/>
      <c r="S23" s="331"/>
      <c r="T23" s="331"/>
      <c r="U23" s="331"/>
      <c r="V23" s="331"/>
    </row>
    <row r="24" spans="1:22">
      <c r="A24" s="9">
        <v>862</v>
      </c>
      <c r="B24" s="317">
        <v>1</v>
      </c>
      <c r="C24" s="317">
        <v>3</v>
      </c>
      <c r="D24" s="317">
        <v>495000</v>
      </c>
      <c r="E24" s="319">
        <v>130986.35</v>
      </c>
      <c r="F24" s="319">
        <v>30488.46</v>
      </c>
      <c r="G24" s="319">
        <v>0</v>
      </c>
      <c r="H24" s="319">
        <v>69043.59</v>
      </c>
      <c r="I24" s="319">
        <v>23350.639999999999</v>
      </c>
      <c r="J24" s="319">
        <v>1858.73</v>
      </c>
      <c r="K24" s="319">
        <v>5369.27</v>
      </c>
      <c r="L24" s="319">
        <v>453.42</v>
      </c>
      <c r="M24" s="319">
        <v>0</v>
      </c>
      <c r="N24" s="319">
        <v>422.24</v>
      </c>
      <c r="O24" s="331"/>
      <c r="P24" s="331"/>
      <c r="Q24" s="331"/>
      <c r="R24" s="331"/>
      <c r="S24" s="331"/>
      <c r="T24" s="331"/>
      <c r="U24" s="331"/>
      <c r="V24" s="331"/>
    </row>
    <row r="25" spans="1:22">
      <c r="A25" s="11" t="s">
        <v>178</v>
      </c>
      <c r="B25" s="317">
        <v>0</v>
      </c>
      <c r="C25" s="317">
        <v>0</v>
      </c>
      <c r="D25" s="317">
        <v>0</v>
      </c>
      <c r="E25" s="319">
        <v>0</v>
      </c>
      <c r="F25" s="320"/>
      <c r="G25" s="327"/>
      <c r="H25" s="327"/>
      <c r="I25" s="327"/>
      <c r="J25" s="327"/>
      <c r="K25" s="327"/>
      <c r="L25" s="327"/>
      <c r="M25" s="327"/>
      <c r="N25" s="327"/>
      <c r="O25" s="331"/>
      <c r="P25" s="331"/>
      <c r="Q25" s="331"/>
      <c r="R25" s="331"/>
      <c r="S25" s="331"/>
      <c r="T25" s="331"/>
      <c r="U25" s="331"/>
      <c r="V25" s="331"/>
    </row>
    <row r="26" spans="1:22">
      <c r="A26" s="150" t="s">
        <v>2</v>
      </c>
      <c r="B26" s="151">
        <f>SUM(B16:B25)</f>
        <v>124959</v>
      </c>
      <c r="C26" s="151">
        <f>SUM(C16:C25)</f>
        <v>400077</v>
      </c>
      <c r="D26" s="151">
        <f>SUM(D16:D25)</f>
        <v>597867818</v>
      </c>
      <c r="E26" s="152">
        <f>SUM(E16:E25)</f>
        <v>163310383.05999997</v>
      </c>
      <c r="F26" s="152">
        <f t="shared" ref="F26:M26" si="1">SUM(F16:F25)</f>
        <v>46181022.660000004</v>
      </c>
      <c r="G26" s="152">
        <f t="shared" si="1"/>
        <v>0</v>
      </c>
      <c r="H26" s="152">
        <f t="shared" si="1"/>
        <v>80335931.24000001</v>
      </c>
      <c r="I26" s="152">
        <f t="shared" si="1"/>
        <v>27415336.370000001</v>
      </c>
      <c r="J26" s="152">
        <f t="shared" si="1"/>
        <v>2149380.87</v>
      </c>
      <c r="K26" s="152">
        <f t="shared" si="1"/>
        <v>6225814.9499999993</v>
      </c>
      <c r="L26" s="152">
        <f t="shared" si="1"/>
        <v>526752.06000000006</v>
      </c>
      <c r="M26" s="152">
        <f t="shared" si="1"/>
        <v>451.33</v>
      </c>
      <c r="N26" s="152">
        <f>SUM(N16:N25)</f>
        <v>475693.57999999996</v>
      </c>
      <c r="O26" s="331"/>
      <c r="P26" s="331"/>
      <c r="Q26" s="331"/>
      <c r="R26" s="331"/>
      <c r="S26" s="331"/>
      <c r="T26" s="331"/>
      <c r="U26" s="331"/>
      <c r="V26" s="331"/>
    </row>
    <row r="27" spans="1:22">
      <c r="A27" s="9" t="s">
        <v>186</v>
      </c>
      <c r="B27" s="17"/>
      <c r="E27" s="17"/>
      <c r="F27" s="17"/>
      <c r="G27" s="333"/>
      <c r="H27" s="333"/>
      <c r="I27" s="333"/>
      <c r="J27" s="333"/>
      <c r="K27" s="333"/>
      <c r="L27" s="333"/>
      <c r="M27" s="333"/>
      <c r="N27" s="333"/>
      <c r="O27" s="329"/>
      <c r="P27" s="329"/>
      <c r="Q27" s="329"/>
      <c r="R27" s="329"/>
      <c r="S27" s="329"/>
      <c r="T27" s="329"/>
      <c r="U27" s="329"/>
      <c r="V27" s="329"/>
    </row>
    <row r="28" spans="1:22">
      <c r="A28" s="9">
        <v>311</v>
      </c>
      <c r="B28" s="317">
        <v>115</v>
      </c>
      <c r="C28" s="317">
        <v>375</v>
      </c>
      <c r="D28" s="317">
        <v>252823</v>
      </c>
      <c r="E28" s="326">
        <v>72419.789999999994</v>
      </c>
      <c r="F28" s="326">
        <v>21431.47</v>
      </c>
      <c r="G28" s="326">
        <v>0</v>
      </c>
      <c r="H28" s="326">
        <v>34877.33</v>
      </c>
      <c r="I28" s="326">
        <v>12067.65</v>
      </c>
      <c r="J28" s="326">
        <v>927.43</v>
      </c>
      <c r="K28" s="326">
        <v>2679.04</v>
      </c>
      <c r="L28" s="326">
        <v>226.22</v>
      </c>
      <c r="M28" s="326">
        <v>0</v>
      </c>
      <c r="N28" s="326">
        <v>210.65</v>
      </c>
      <c r="O28" s="331"/>
      <c r="P28" s="331"/>
      <c r="Q28" s="331"/>
      <c r="R28" s="331"/>
      <c r="S28" s="331"/>
      <c r="T28" s="331"/>
      <c r="U28" s="331"/>
      <c r="V28" s="331"/>
    </row>
    <row r="29" spans="1:22">
      <c r="A29" s="9">
        <v>312</v>
      </c>
      <c r="B29" s="317">
        <v>231</v>
      </c>
      <c r="C29" s="317">
        <v>882</v>
      </c>
      <c r="D29" s="317">
        <v>980368</v>
      </c>
      <c r="E29" s="319">
        <v>760927.67</v>
      </c>
      <c r="F29" s="319">
        <v>431143.36</v>
      </c>
      <c r="G29" s="319">
        <v>0</v>
      </c>
      <c r="H29" s="319">
        <v>200526.27</v>
      </c>
      <c r="I29" s="319">
        <v>114406.45</v>
      </c>
      <c r="J29" s="319">
        <v>3376.17</v>
      </c>
      <c r="K29" s="319">
        <v>9851.2000000000007</v>
      </c>
      <c r="L29" s="319">
        <v>833.59</v>
      </c>
      <c r="M29" s="319">
        <v>0</v>
      </c>
      <c r="N29" s="319">
        <v>790.63</v>
      </c>
      <c r="O29" s="331"/>
      <c r="P29" s="331"/>
      <c r="Q29" s="331"/>
      <c r="R29" s="331"/>
      <c r="S29" s="331"/>
      <c r="T29" s="331"/>
      <c r="U29" s="331"/>
      <c r="V29" s="331"/>
    </row>
    <row r="30" spans="1:22">
      <c r="A30" s="9">
        <v>313</v>
      </c>
      <c r="B30" s="317">
        <v>216</v>
      </c>
      <c r="C30" s="317">
        <v>830</v>
      </c>
      <c r="D30" s="317">
        <v>74141733</v>
      </c>
      <c r="E30" s="319">
        <v>19811924.559999999</v>
      </c>
      <c r="F30" s="319">
        <v>4702728.83</v>
      </c>
      <c r="G30" s="319">
        <v>0</v>
      </c>
      <c r="H30" s="319">
        <v>10364706.939999999</v>
      </c>
      <c r="I30" s="319">
        <v>3533091.55</v>
      </c>
      <c r="J30" s="319">
        <v>277856.96000000002</v>
      </c>
      <c r="K30" s="319">
        <v>802640.31</v>
      </c>
      <c r="L30" s="319">
        <v>67780.95</v>
      </c>
      <c r="M30" s="319">
        <v>0</v>
      </c>
      <c r="N30" s="319">
        <v>63119.02</v>
      </c>
      <c r="O30" s="331"/>
      <c r="P30" s="331"/>
      <c r="Q30" s="331"/>
      <c r="R30" s="331"/>
      <c r="S30" s="331"/>
      <c r="T30" s="331"/>
      <c r="U30" s="331"/>
      <c r="V30" s="331"/>
    </row>
    <row r="31" spans="1:22">
      <c r="A31" s="12" t="s">
        <v>187</v>
      </c>
      <c r="B31" s="317">
        <v>1</v>
      </c>
      <c r="C31" s="317">
        <v>4</v>
      </c>
      <c r="D31" s="317">
        <v>4633447</v>
      </c>
      <c r="E31" s="319">
        <v>1231895.53</v>
      </c>
      <c r="F31" s="319">
        <v>291185.32</v>
      </c>
      <c r="G31" s="319">
        <v>0</v>
      </c>
      <c r="H31" s="319">
        <v>646282.44999999995</v>
      </c>
      <c r="I31" s="319">
        <v>218573.6</v>
      </c>
      <c r="J31" s="319">
        <v>17398.59</v>
      </c>
      <c r="K31" s="319">
        <v>50259</v>
      </c>
      <c r="L31" s="319">
        <v>4244.24</v>
      </c>
      <c r="M31" s="319">
        <v>0</v>
      </c>
      <c r="N31" s="319">
        <v>3952.33</v>
      </c>
      <c r="O31" s="331"/>
      <c r="P31" s="331"/>
      <c r="Q31" s="331"/>
      <c r="R31" s="331"/>
      <c r="S31" s="331"/>
      <c r="T31" s="331"/>
      <c r="U31" s="331"/>
      <c r="V31" s="331"/>
    </row>
    <row r="32" spans="1:22">
      <c r="A32" s="9">
        <v>343</v>
      </c>
      <c r="B32" s="317">
        <v>2</v>
      </c>
      <c r="C32" s="317">
        <v>5</v>
      </c>
      <c r="D32" s="317">
        <v>463517</v>
      </c>
      <c r="E32" s="319">
        <v>295754.78999999998</v>
      </c>
      <c r="F32" s="319">
        <v>201648.78</v>
      </c>
      <c r="G32" s="319">
        <v>0</v>
      </c>
      <c r="H32" s="319">
        <v>64652.28</v>
      </c>
      <c r="I32" s="319">
        <v>21865.49</v>
      </c>
      <c r="J32" s="319">
        <v>1740.51</v>
      </c>
      <c r="K32" s="319">
        <v>5027.7700000000004</v>
      </c>
      <c r="L32" s="319">
        <v>424.58</v>
      </c>
      <c r="M32" s="319">
        <v>0</v>
      </c>
      <c r="N32" s="319">
        <v>395.38</v>
      </c>
      <c r="O32" s="331"/>
      <c r="P32" s="331"/>
      <c r="Q32" s="331"/>
      <c r="R32" s="331"/>
      <c r="S32" s="331"/>
      <c r="T32" s="331"/>
      <c r="U32" s="331"/>
      <c r="V32" s="331"/>
    </row>
    <row r="33" spans="1:22">
      <c r="A33" s="9">
        <v>363</v>
      </c>
      <c r="B33" s="317">
        <v>14</v>
      </c>
      <c r="C33" s="317">
        <v>56</v>
      </c>
      <c r="D33" s="317">
        <v>24339774</v>
      </c>
      <c r="E33" s="319">
        <v>6286297.8700000001</v>
      </c>
      <c r="F33" s="319">
        <v>1344690.89</v>
      </c>
      <c r="G33" s="319">
        <v>0</v>
      </c>
      <c r="H33" s="319">
        <v>3394960.35</v>
      </c>
      <c r="I33" s="319">
        <v>1148180.1599999999</v>
      </c>
      <c r="J33" s="319">
        <v>91395.85</v>
      </c>
      <c r="K33" s="319">
        <v>264013.53999999998</v>
      </c>
      <c r="L33" s="319">
        <v>22295.25</v>
      </c>
      <c r="M33" s="319">
        <v>0</v>
      </c>
      <c r="N33" s="319">
        <v>20761.830000000002</v>
      </c>
      <c r="O33" s="331"/>
      <c r="P33" s="331"/>
      <c r="Q33" s="331"/>
      <c r="R33" s="331"/>
      <c r="S33" s="331"/>
      <c r="T33" s="331"/>
      <c r="U33" s="331"/>
      <c r="V33" s="331"/>
    </row>
    <row r="34" spans="1:22">
      <c r="A34" s="9">
        <v>963</v>
      </c>
      <c r="B34" s="317">
        <v>2</v>
      </c>
      <c r="C34" s="317">
        <v>6</v>
      </c>
      <c r="D34" s="317">
        <v>887477</v>
      </c>
      <c r="E34" s="319">
        <v>227414.57</v>
      </c>
      <c r="F34" s="319">
        <v>47233.67</v>
      </c>
      <c r="G34" s="319">
        <v>0</v>
      </c>
      <c r="H34" s="319">
        <v>123787.06</v>
      </c>
      <c r="I34" s="319">
        <v>41864.949999999997</v>
      </c>
      <c r="J34" s="319">
        <v>3332.48</v>
      </c>
      <c r="K34" s="319">
        <v>9626.4599999999991</v>
      </c>
      <c r="L34" s="319">
        <v>812.93</v>
      </c>
      <c r="M34" s="319">
        <v>0</v>
      </c>
      <c r="N34" s="319">
        <v>757.02</v>
      </c>
      <c r="O34" s="331"/>
      <c r="P34" s="331"/>
      <c r="Q34" s="331"/>
      <c r="R34" s="331"/>
      <c r="S34" s="331"/>
      <c r="T34" s="331"/>
      <c r="U34" s="331"/>
      <c r="V34" s="331"/>
    </row>
    <row r="35" spans="1:22">
      <c r="A35" s="150" t="s">
        <v>2</v>
      </c>
      <c r="B35" s="151">
        <f t="shared" ref="B35:M35" si="2">SUM(B28:B34)</f>
        <v>581</v>
      </c>
      <c r="C35" s="151">
        <f t="shared" si="2"/>
        <v>2158</v>
      </c>
      <c r="D35" s="151">
        <f t="shared" si="2"/>
        <v>105699139</v>
      </c>
      <c r="E35" s="152">
        <f t="shared" si="2"/>
        <v>28686634.780000001</v>
      </c>
      <c r="F35" s="152">
        <f t="shared" si="2"/>
        <v>7040062.3200000003</v>
      </c>
      <c r="G35" s="152">
        <f t="shared" si="2"/>
        <v>0</v>
      </c>
      <c r="H35" s="152">
        <f t="shared" si="2"/>
        <v>14829792.679999998</v>
      </c>
      <c r="I35" s="152">
        <f t="shared" si="2"/>
        <v>5090049.8500000006</v>
      </c>
      <c r="J35" s="152">
        <f t="shared" si="2"/>
        <v>396027.99</v>
      </c>
      <c r="K35" s="152">
        <f t="shared" si="2"/>
        <v>1144097.32</v>
      </c>
      <c r="L35" s="152">
        <f t="shared" si="2"/>
        <v>96617.76</v>
      </c>
      <c r="M35" s="152">
        <f t="shared" si="2"/>
        <v>0</v>
      </c>
      <c r="N35" s="152">
        <f>SUM(N28:N34)</f>
        <v>89986.86</v>
      </c>
      <c r="O35" s="331"/>
      <c r="P35" s="331"/>
      <c r="Q35" s="331"/>
      <c r="R35" s="331"/>
      <c r="S35" s="331"/>
      <c r="T35" s="331"/>
      <c r="U35" s="331"/>
      <c r="V35" s="331"/>
    </row>
    <row r="36" spans="1:22">
      <c r="A36" s="9" t="s">
        <v>188</v>
      </c>
      <c r="B36" s="17"/>
      <c r="D36" s="21"/>
      <c r="E36" s="17"/>
      <c r="F36" s="17"/>
      <c r="G36" s="333"/>
      <c r="H36" s="333"/>
      <c r="I36" s="333"/>
      <c r="J36" s="333"/>
      <c r="K36" s="333"/>
      <c r="L36" s="333"/>
      <c r="M36" s="333"/>
      <c r="N36" s="333"/>
      <c r="O36" s="329"/>
      <c r="P36" s="329"/>
      <c r="Q36" s="329"/>
      <c r="R36" s="329"/>
      <c r="S36" s="329"/>
      <c r="T36" s="329"/>
      <c r="U36" s="329"/>
      <c r="V36" s="329"/>
    </row>
    <row r="37" spans="1:22" ht="16.5">
      <c r="A37" s="13" t="s">
        <v>189</v>
      </c>
      <c r="B37" s="317">
        <v>155</v>
      </c>
      <c r="C37" s="317">
        <v>709</v>
      </c>
      <c r="D37" s="317">
        <v>23788734</v>
      </c>
      <c r="E37" s="321">
        <v>9786444.9399999995</v>
      </c>
      <c r="F37" s="321">
        <v>4956669.41</v>
      </c>
      <c r="G37" s="318">
        <v>0</v>
      </c>
      <c r="H37" s="321">
        <v>3318130.49</v>
      </c>
      <c r="I37" s="321">
        <v>1122196.3700000001</v>
      </c>
      <c r="J37" s="321">
        <v>89327.360000000001</v>
      </c>
      <c r="K37" s="321">
        <v>258038.58</v>
      </c>
      <c r="L37" s="321">
        <v>21790.81</v>
      </c>
      <c r="M37" s="318">
        <v>0</v>
      </c>
      <c r="N37" s="321">
        <v>20291.919999999998</v>
      </c>
      <c r="O37" s="331"/>
      <c r="P37" s="331"/>
      <c r="Q37" s="331"/>
      <c r="R37" s="331"/>
      <c r="S37" s="331"/>
      <c r="T37" s="331"/>
      <c r="U37" s="331"/>
      <c r="V37" s="331"/>
    </row>
    <row r="38" spans="1:22" ht="16.5">
      <c r="A38" s="13" t="s">
        <v>190</v>
      </c>
      <c r="B38" s="317">
        <v>1</v>
      </c>
      <c r="C38" s="317">
        <v>6</v>
      </c>
      <c r="D38" s="317">
        <v>3042</v>
      </c>
      <c r="E38" s="319">
        <v>812.87</v>
      </c>
      <c r="F38" s="319">
        <v>195.26</v>
      </c>
      <c r="G38" s="319">
        <v>0</v>
      </c>
      <c r="H38" s="319">
        <v>424.3</v>
      </c>
      <c r="I38" s="319">
        <v>143.5</v>
      </c>
      <c r="J38" s="319">
        <v>11.42</v>
      </c>
      <c r="K38" s="319">
        <v>33</v>
      </c>
      <c r="L38" s="319">
        <v>2.79</v>
      </c>
      <c r="M38" s="319">
        <v>0</v>
      </c>
      <c r="N38" s="319">
        <v>2.6</v>
      </c>
      <c r="O38" s="331"/>
      <c r="P38" s="331"/>
      <c r="Q38" s="331"/>
      <c r="R38" s="331"/>
      <c r="S38" s="331"/>
      <c r="T38" s="331"/>
      <c r="U38" s="331"/>
      <c r="V38" s="331"/>
    </row>
    <row r="39" spans="1:22" ht="16.5">
      <c r="A39" s="13" t="s">
        <v>191</v>
      </c>
      <c r="B39" s="317">
        <v>2</v>
      </c>
      <c r="C39" s="317">
        <v>12</v>
      </c>
      <c r="D39" s="317">
        <v>2695</v>
      </c>
      <c r="E39" s="319">
        <v>617.16999999999996</v>
      </c>
      <c r="F39" s="319">
        <v>70</v>
      </c>
      <c r="G39" s="319">
        <v>0</v>
      </c>
      <c r="H39" s="319">
        <v>375.9</v>
      </c>
      <c r="I39" s="319">
        <v>127.12</v>
      </c>
      <c r="J39" s="319">
        <v>10.119999999999999</v>
      </c>
      <c r="K39" s="319">
        <v>29.25</v>
      </c>
      <c r="L39" s="319">
        <v>2.4700000000000002</v>
      </c>
      <c r="M39" s="319">
        <v>0</v>
      </c>
      <c r="N39" s="319">
        <v>2.31</v>
      </c>
      <c r="O39" s="331"/>
      <c r="P39" s="331"/>
      <c r="Q39" s="331"/>
      <c r="R39" s="331"/>
      <c r="S39" s="331"/>
      <c r="T39" s="331"/>
      <c r="U39" s="331"/>
      <c r="V39" s="331"/>
    </row>
    <row r="40" spans="1:22">
      <c r="A40" s="9">
        <v>414</v>
      </c>
      <c r="B40" s="317">
        <v>23</v>
      </c>
      <c r="C40" s="317">
        <v>129</v>
      </c>
      <c r="D40" s="317">
        <v>335355</v>
      </c>
      <c r="E40" s="319">
        <v>111227.05</v>
      </c>
      <c r="F40" s="319">
        <v>43130.45</v>
      </c>
      <c r="G40" s="319">
        <v>0</v>
      </c>
      <c r="H40" s="319">
        <v>46781.38</v>
      </c>
      <c r="I40" s="319">
        <v>15825.11</v>
      </c>
      <c r="J40" s="319">
        <v>1259.25</v>
      </c>
      <c r="K40" s="319">
        <v>3637.58</v>
      </c>
      <c r="L40" s="319">
        <v>307.22000000000003</v>
      </c>
      <c r="M40" s="319">
        <v>0</v>
      </c>
      <c r="N40" s="319">
        <v>286.06</v>
      </c>
      <c r="O40" s="331"/>
      <c r="P40" s="331"/>
      <c r="Q40" s="331"/>
      <c r="R40" s="331"/>
      <c r="S40" s="331"/>
      <c r="T40" s="331"/>
      <c r="U40" s="331"/>
      <c r="V40" s="331"/>
    </row>
    <row r="41" spans="1:22">
      <c r="A41" s="9">
        <v>421</v>
      </c>
      <c r="B41" s="317">
        <v>235</v>
      </c>
      <c r="C41" s="317">
        <v>818</v>
      </c>
      <c r="D41" s="317">
        <v>179002</v>
      </c>
      <c r="E41" s="319">
        <v>52441.440000000002</v>
      </c>
      <c r="F41" s="319">
        <v>15079.33</v>
      </c>
      <c r="G41" s="319">
        <v>0</v>
      </c>
      <c r="H41" s="319">
        <v>25498.67</v>
      </c>
      <c r="I41" s="319">
        <v>8942.7900000000009</v>
      </c>
      <c r="J41" s="319">
        <v>666.14</v>
      </c>
      <c r="K41" s="319">
        <v>1936.45</v>
      </c>
      <c r="L41" s="319">
        <v>163.83000000000001</v>
      </c>
      <c r="M41" s="319">
        <v>0</v>
      </c>
      <c r="N41" s="319">
        <v>154.22999999999999</v>
      </c>
      <c r="O41" s="331"/>
      <c r="P41" s="331"/>
      <c r="Q41" s="331"/>
      <c r="R41" s="331"/>
      <c r="S41" s="331"/>
      <c r="T41" s="331"/>
      <c r="U41" s="331"/>
      <c r="V41" s="331"/>
    </row>
    <row r="42" spans="1:22">
      <c r="A42" s="9">
        <v>422</v>
      </c>
      <c r="B42" s="317">
        <v>79</v>
      </c>
      <c r="C42" s="317">
        <v>309</v>
      </c>
      <c r="D42" s="317">
        <v>110968</v>
      </c>
      <c r="E42" s="319">
        <v>27951.61</v>
      </c>
      <c r="F42" s="319">
        <v>5420.71</v>
      </c>
      <c r="G42" s="319">
        <v>0</v>
      </c>
      <c r="H42" s="319">
        <v>15478.85</v>
      </c>
      <c r="I42" s="319">
        <v>5235.47</v>
      </c>
      <c r="J42" s="319">
        <v>416.69</v>
      </c>
      <c r="K42" s="319">
        <v>1203.6600000000001</v>
      </c>
      <c r="L42" s="319">
        <v>101.63</v>
      </c>
      <c r="M42" s="319">
        <v>0</v>
      </c>
      <c r="N42" s="319">
        <v>94.6</v>
      </c>
      <c r="O42" s="331"/>
      <c r="P42" s="331"/>
      <c r="Q42" s="331"/>
      <c r="R42" s="331"/>
      <c r="S42" s="331"/>
      <c r="T42" s="331"/>
      <c r="U42" s="331"/>
      <c r="V42" s="331"/>
    </row>
    <row r="43" spans="1:22">
      <c r="A43" s="9">
        <v>423</v>
      </c>
      <c r="B43" s="317">
        <v>678</v>
      </c>
      <c r="C43" s="317">
        <v>1951</v>
      </c>
      <c r="D43" s="317">
        <v>77332</v>
      </c>
      <c r="E43" s="319">
        <v>21040.83</v>
      </c>
      <c r="F43" s="319">
        <v>4613.8500000000004</v>
      </c>
      <c r="G43" s="319">
        <v>0</v>
      </c>
      <c r="H43" s="319">
        <v>11148.31</v>
      </c>
      <c r="I43" s="319">
        <v>4024.45</v>
      </c>
      <c r="J43" s="319">
        <v>285.74</v>
      </c>
      <c r="K43" s="319">
        <v>831.72</v>
      </c>
      <c r="L43" s="319">
        <v>70.31</v>
      </c>
      <c r="M43" s="319">
        <v>0</v>
      </c>
      <c r="N43" s="319">
        <v>66.45</v>
      </c>
      <c r="O43" s="331"/>
      <c r="P43" s="331"/>
      <c r="Q43" s="331"/>
      <c r="R43" s="331"/>
      <c r="S43" s="331"/>
      <c r="T43" s="331"/>
      <c r="U43" s="331"/>
      <c r="V43" s="331"/>
    </row>
    <row r="44" spans="1:22">
      <c r="A44" s="9">
        <v>424</v>
      </c>
      <c r="B44" s="317">
        <v>1022</v>
      </c>
      <c r="C44" s="317">
        <v>3551</v>
      </c>
      <c r="D44" s="317">
        <v>1220220</v>
      </c>
      <c r="E44" s="319">
        <v>309959.78999999998</v>
      </c>
      <c r="F44" s="319">
        <v>60377.49</v>
      </c>
      <c r="G44" s="319">
        <v>0</v>
      </c>
      <c r="H44" s="319">
        <v>171141.01</v>
      </c>
      <c r="I44" s="319">
        <v>58630.34</v>
      </c>
      <c r="J44" s="319">
        <v>4511.12</v>
      </c>
      <c r="K44" s="319">
        <v>13132.05</v>
      </c>
      <c r="L44" s="319">
        <v>1113.5</v>
      </c>
      <c r="M44" s="319">
        <v>0</v>
      </c>
      <c r="N44" s="319">
        <v>1054.28</v>
      </c>
      <c r="O44" s="331"/>
      <c r="P44" s="331"/>
      <c r="Q44" s="331"/>
      <c r="R44" s="331"/>
      <c r="S44" s="331"/>
      <c r="T44" s="331"/>
      <c r="U44" s="331"/>
      <c r="V44" s="331"/>
    </row>
    <row r="45" spans="1:22" ht="16.5">
      <c r="A45" s="11" t="s">
        <v>192</v>
      </c>
      <c r="B45" s="322" t="s">
        <v>198</v>
      </c>
      <c r="C45" s="322">
        <v>4872</v>
      </c>
      <c r="D45" s="317">
        <v>125540</v>
      </c>
      <c r="E45" s="319">
        <v>43357.23</v>
      </c>
      <c r="F45" s="319">
        <v>18096.73</v>
      </c>
      <c r="G45" s="319">
        <v>0</v>
      </c>
      <c r="H45" s="319">
        <v>17348.150000000001</v>
      </c>
      <c r="I45" s="319">
        <v>5867.83</v>
      </c>
      <c r="J45" s="319">
        <v>472.98</v>
      </c>
      <c r="K45" s="319">
        <v>1350.41</v>
      </c>
      <c r="L45" s="319">
        <v>114.97</v>
      </c>
      <c r="M45" s="319">
        <v>0</v>
      </c>
      <c r="N45" s="319">
        <v>106.16</v>
      </c>
      <c r="O45" s="331"/>
      <c r="P45" s="331"/>
      <c r="Q45" s="331"/>
      <c r="R45" s="331"/>
      <c r="S45" s="331"/>
      <c r="T45" s="331"/>
      <c r="U45" s="331"/>
      <c r="V45" s="331"/>
    </row>
    <row r="46" spans="1:22">
      <c r="A46" s="150" t="s">
        <v>2</v>
      </c>
      <c r="B46" s="151">
        <f>SUM(B37:B45)</f>
        <v>2195</v>
      </c>
      <c r="C46" s="151">
        <f>SUM(C37:C45)</f>
        <v>12357</v>
      </c>
      <c r="D46" s="153">
        <f>SUM(D37:D45)</f>
        <v>25842888</v>
      </c>
      <c r="E46" s="152">
        <f>SUM(E37:E45)</f>
        <v>10353852.929999998</v>
      </c>
      <c r="F46" s="152">
        <f t="shared" ref="F46:M46" si="3">SUM(F37:F45)</f>
        <v>5103653.2300000004</v>
      </c>
      <c r="G46" s="152">
        <f t="shared" si="3"/>
        <v>0</v>
      </c>
      <c r="H46" s="152">
        <f t="shared" si="3"/>
        <v>3606327.06</v>
      </c>
      <c r="I46" s="152">
        <f t="shared" si="3"/>
        <v>1220992.9800000004</v>
      </c>
      <c r="J46" s="152">
        <f t="shared" si="3"/>
        <v>96960.819999999992</v>
      </c>
      <c r="K46" s="152">
        <f t="shared" si="3"/>
        <v>280192.6999999999</v>
      </c>
      <c r="L46" s="152">
        <f t="shared" si="3"/>
        <v>23667.53000000001</v>
      </c>
      <c r="M46" s="152">
        <f t="shared" si="3"/>
        <v>0</v>
      </c>
      <c r="N46" s="152">
        <f>SUM(N37:N45)</f>
        <v>22058.609999999997</v>
      </c>
      <c r="O46" s="331"/>
      <c r="P46" s="331"/>
      <c r="Q46" s="331"/>
      <c r="R46" s="331"/>
      <c r="S46" s="331"/>
      <c r="T46" s="331"/>
      <c r="U46" s="331"/>
      <c r="V46" s="331"/>
    </row>
    <row r="47" spans="1:22">
      <c r="A47" s="154" t="s">
        <v>193</v>
      </c>
      <c r="B47" s="155"/>
      <c r="C47" s="155"/>
      <c r="D47" s="156"/>
      <c r="E47" s="155"/>
      <c r="F47" s="155"/>
      <c r="G47" s="336"/>
      <c r="H47" s="336"/>
      <c r="I47" s="336"/>
      <c r="J47" s="336"/>
      <c r="K47" s="336"/>
      <c r="L47" s="336"/>
      <c r="M47" s="336"/>
      <c r="N47" s="336"/>
      <c r="O47" s="329"/>
      <c r="P47" s="329"/>
      <c r="Q47" s="329"/>
      <c r="R47" s="329"/>
      <c r="S47" s="329"/>
      <c r="T47" s="329"/>
      <c r="U47" s="329"/>
      <c r="V47" s="329"/>
    </row>
    <row r="48" spans="1:22">
      <c r="A48" s="9">
        <v>513</v>
      </c>
      <c r="B48" s="323">
        <v>2</v>
      </c>
      <c r="C48" s="323">
        <v>6</v>
      </c>
      <c r="D48" s="317">
        <v>3049068</v>
      </c>
      <c r="E48" s="321">
        <v>772204.13</v>
      </c>
      <c r="F48" s="321">
        <v>153164.04999999999</v>
      </c>
      <c r="G48" s="330">
        <v>0</v>
      </c>
      <c r="H48" s="334">
        <v>425290.1</v>
      </c>
      <c r="I48" s="334">
        <v>143833.69</v>
      </c>
      <c r="J48" s="334">
        <v>11449.25</v>
      </c>
      <c r="K48" s="334">
        <v>33073.24</v>
      </c>
      <c r="L48" s="334">
        <v>2792.95</v>
      </c>
      <c r="M48" s="330">
        <v>0</v>
      </c>
      <c r="N48" s="334">
        <v>2600.85</v>
      </c>
      <c r="O48" s="331"/>
      <c r="P48" s="331"/>
      <c r="Q48" s="331"/>
      <c r="R48" s="331"/>
      <c r="S48" s="331"/>
      <c r="T48" s="331"/>
      <c r="U48" s="331"/>
      <c r="V48" s="331"/>
    </row>
    <row r="49" spans="1:23">
      <c r="A49" s="154" t="s">
        <v>194</v>
      </c>
      <c r="B49" s="155"/>
      <c r="C49" s="155"/>
      <c r="D49" s="156"/>
      <c r="E49" s="155"/>
      <c r="F49" s="155"/>
      <c r="G49" s="336"/>
      <c r="H49" s="336"/>
      <c r="I49" s="336"/>
      <c r="J49" s="336"/>
      <c r="K49" s="336"/>
      <c r="L49" s="336"/>
      <c r="M49" s="336"/>
      <c r="N49" s="336"/>
      <c r="O49" s="329"/>
      <c r="P49" s="329"/>
      <c r="Q49" s="329"/>
      <c r="R49" s="329"/>
      <c r="S49" s="329"/>
      <c r="T49" s="329"/>
      <c r="U49" s="329"/>
      <c r="V49" s="329"/>
      <c r="W49" s="329"/>
    </row>
    <row r="50" spans="1:23">
      <c r="A50" s="157">
        <v>711</v>
      </c>
      <c r="B50" s="323">
        <v>1080</v>
      </c>
      <c r="C50" s="323">
        <v>4434</v>
      </c>
      <c r="D50" s="317">
        <v>1717909</v>
      </c>
      <c r="E50" s="321">
        <v>485590.19</v>
      </c>
      <c r="F50" s="321">
        <v>147151.71</v>
      </c>
      <c r="G50" s="330">
        <v>0</v>
      </c>
      <c r="H50" s="334">
        <v>233366.24</v>
      </c>
      <c r="I50" s="334">
        <v>77819.899999999994</v>
      </c>
      <c r="J50" s="334">
        <v>6256.73</v>
      </c>
      <c r="K50" s="334">
        <v>18058.740000000002</v>
      </c>
      <c r="L50" s="334">
        <v>1525</v>
      </c>
      <c r="M50" s="330">
        <v>0</v>
      </c>
      <c r="N50" s="334">
        <v>1411.87</v>
      </c>
      <c r="O50" s="331"/>
      <c r="P50" s="331"/>
      <c r="Q50" s="331"/>
      <c r="R50" s="331"/>
      <c r="S50" s="331"/>
      <c r="T50" s="331"/>
      <c r="U50" s="331"/>
      <c r="V50" s="331"/>
      <c r="W50" s="329"/>
    </row>
    <row r="51" spans="1:23" s="22" customFormat="1" ht="15" thickBot="1">
      <c r="A51" s="154"/>
      <c r="B51" s="159"/>
      <c r="C51" s="159"/>
      <c r="D51" s="159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337"/>
      <c r="P51" s="337"/>
      <c r="Q51" s="337"/>
      <c r="R51" s="337"/>
      <c r="S51" s="337"/>
      <c r="T51" s="338"/>
      <c r="U51" s="338"/>
      <c r="V51" s="338"/>
      <c r="W51" s="338"/>
    </row>
    <row r="52" spans="1:23" ht="15" thickBot="1">
      <c r="A52" s="158" t="s">
        <v>195</v>
      </c>
      <c r="B52" s="159">
        <f t="shared" ref="B52:M52" si="4">B14+B26+B35+B46+B48+B50</f>
        <v>1513430</v>
      </c>
      <c r="C52" s="159">
        <f t="shared" si="4"/>
        <v>5669237</v>
      </c>
      <c r="D52" s="159">
        <f t="shared" si="4"/>
        <v>1250920050</v>
      </c>
      <c r="E52" s="160">
        <f t="shared" si="4"/>
        <v>331024678.13</v>
      </c>
      <c r="F52" s="160">
        <f t="shared" si="4"/>
        <v>89079112.719999984</v>
      </c>
      <c r="G52" s="160">
        <f t="shared" si="4"/>
        <v>-492.16</v>
      </c>
      <c r="H52" s="160">
        <f t="shared" si="4"/>
        <v>166054422.24000004</v>
      </c>
      <c r="I52" s="160">
        <f t="shared" si="4"/>
        <v>56463104.910000004</v>
      </c>
      <c r="J52" s="160">
        <f t="shared" si="4"/>
        <v>4455547.6500000013</v>
      </c>
      <c r="K52" s="160">
        <f t="shared" si="4"/>
        <v>12884826.52</v>
      </c>
      <c r="L52" s="160">
        <f t="shared" si="4"/>
        <v>1088312.58</v>
      </c>
      <c r="M52" s="160">
        <f t="shared" si="4"/>
        <v>471.21999999999997</v>
      </c>
      <c r="N52" s="160">
        <f>N14+N26+N35+N46+N48+N50</f>
        <v>999372.45</v>
      </c>
      <c r="O52" s="331"/>
      <c r="P52" s="331"/>
      <c r="Q52" s="331"/>
      <c r="R52" s="331"/>
      <c r="S52" s="331"/>
      <c r="T52" s="331"/>
      <c r="U52" s="331"/>
      <c r="V52" s="331"/>
      <c r="W52" s="329"/>
    </row>
    <row r="53" spans="1:23" ht="16.5">
      <c r="A53" s="14" t="s">
        <v>196</v>
      </c>
      <c r="B53" s="14"/>
      <c r="E53" s="328"/>
      <c r="F53" s="329"/>
      <c r="G53" s="329"/>
      <c r="H53" s="329"/>
      <c r="I53" s="329"/>
      <c r="J53" s="329"/>
      <c r="K53" s="329"/>
      <c r="L53" s="329"/>
      <c r="M53" s="329"/>
      <c r="N53" s="329"/>
      <c r="O53" s="329"/>
      <c r="P53" s="329"/>
      <c r="Q53" s="329"/>
      <c r="R53" s="329"/>
      <c r="S53" s="329"/>
      <c r="T53" s="329"/>
      <c r="U53" s="329"/>
      <c r="V53" s="329"/>
      <c r="W53" s="329"/>
    </row>
    <row r="54" spans="1:23" ht="16.5">
      <c r="A54" s="14"/>
      <c r="E54" s="23"/>
      <c r="F54" s="17"/>
      <c r="G54" s="333"/>
      <c r="H54" s="333"/>
      <c r="I54" s="333"/>
      <c r="J54" s="333"/>
      <c r="K54" s="333"/>
      <c r="L54" s="333"/>
      <c r="M54" s="333"/>
      <c r="N54" s="329"/>
      <c r="O54" s="329"/>
      <c r="P54" s="329"/>
      <c r="Q54" s="329"/>
      <c r="R54" s="329"/>
      <c r="S54" s="329"/>
      <c r="T54" s="329"/>
      <c r="U54" s="329"/>
      <c r="V54" s="329"/>
      <c r="W54" s="329"/>
    </row>
    <row r="58" spans="1:23" s="17" customFormat="1">
      <c r="A58" s="15"/>
      <c r="B58" s="24"/>
      <c r="E58" s="328"/>
      <c r="F58" s="328"/>
      <c r="G58" s="328"/>
      <c r="H58" s="328"/>
      <c r="I58" s="328"/>
      <c r="J58" s="328"/>
      <c r="K58" s="328"/>
      <c r="L58" s="328"/>
      <c r="M58" s="328"/>
      <c r="N58" s="329"/>
      <c r="O58" s="329"/>
      <c r="P58" s="329"/>
      <c r="Q58" s="329"/>
      <c r="R58" s="329"/>
      <c r="S58" s="329"/>
      <c r="T58" s="329"/>
      <c r="U58" s="329"/>
      <c r="V58" s="329"/>
      <c r="W58" s="329"/>
    </row>
  </sheetData>
  <printOptions horizontalCentered="1"/>
  <pageMargins left="0.2" right="0.2" top="0.75" bottom="0.75" header="0.3" footer="0.3"/>
  <pageSetup scale="50" orientation="landscape" r:id="rId1"/>
  <headerFooter>
    <oddFooter>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16">
    <tabColor rgb="FF008000"/>
    <pageSetUpPr fitToPage="1"/>
  </sheetPr>
  <dimension ref="A1:V54"/>
  <sheetViews>
    <sheetView zoomScale="90" zoomScaleNormal="90" workbookViewId="0">
      <pane xSplit="1" ySplit="3" topLeftCell="H46" activePane="bottomRight" state="frozen"/>
      <selection pane="bottomRight" activeCell="M27" sqref="M27"/>
      <selection pane="bottomLeft" activeCell="E37" sqref="E37"/>
      <selection pane="topRight" activeCell="E37" sqref="E37"/>
    </sheetView>
  </sheetViews>
  <sheetFormatPr defaultColWidth="11.42578125" defaultRowHeight="14.45"/>
  <cols>
    <col min="1" max="1" width="21.85546875" style="15" customWidth="1"/>
    <col min="2" max="2" width="11.7109375" style="15" customWidth="1"/>
    <col min="3" max="3" width="13.85546875" style="17" customWidth="1"/>
    <col min="4" max="4" width="19.5703125" style="17" bestFit="1" customWidth="1"/>
    <col min="5" max="5" width="17.42578125" style="10" bestFit="1" customWidth="1"/>
    <col min="6" max="6" width="16.140625" style="10" bestFit="1" customWidth="1"/>
    <col min="7" max="7" width="15.42578125" style="10" bestFit="1" customWidth="1"/>
    <col min="8" max="8" width="17.42578125" style="10" bestFit="1" customWidth="1"/>
    <col min="9" max="9" width="16.42578125" style="10" bestFit="1" customWidth="1"/>
    <col min="10" max="10" width="16.140625" style="10" bestFit="1" customWidth="1"/>
    <col min="11" max="11" width="18.85546875" style="10" bestFit="1" customWidth="1"/>
    <col min="12" max="12" width="20.28515625" style="10" bestFit="1" customWidth="1"/>
    <col min="13" max="13" width="17" style="10" bestFit="1" customWidth="1"/>
    <col min="14" max="14" width="15.28515625" style="8" bestFit="1" customWidth="1"/>
    <col min="15" max="15" width="14" style="8" bestFit="1" customWidth="1"/>
    <col min="16" max="16" width="16" style="8" bestFit="1" customWidth="1"/>
    <col min="17" max="17" width="17.42578125" style="8" bestFit="1" customWidth="1"/>
    <col min="18" max="18" width="14.7109375" style="8" bestFit="1" customWidth="1"/>
    <col min="19" max="19" width="16" style="8" bestFit="1" customWidth="1"/>
    <col min="20" max="20" width="11.42578125" style="8"/>
    <col min="21" max="21" width="26.28515625" style="8" customWidth="1"/>
    <col min="22" max="16384" width="11.42578125" style="8"/>
  </cols>
  <sheetData>
    <row r="1" spans="1:22" ht="15" thickBot="1">
      <c r="B1" s="16"/>
      <c r="E1" s="328"/>
      <c r="F1" s="328"/>
      <c r="G1" s="328"/>
      <c r="H1" s="328"/>
      <c r="I1" s="328"/>
      <c r="J1" s="328"/>
      <c r="K1" s="328"/>
      <c r="L1" s="328"/>
      <c r="M1" s="328"/>
      <c r="N1" s="329"/>
      <c r="O1" s="329"/>
      <c r="P1" s="329"/>
      <c r="Q1" s="329"/>
      <c r="R1" s="329"/>
      <c r="S1" s="329"/>
      <c r="T1" s="329"/>
      <c r="U1" s="329"/>
      <c r="V1" s="329"/>
    </row>
    <row r="2" spans="1:22" ht="21.6" thickBot="1">
      <c r="A2" s="7" t="s">
        <v>164</v>
      </c>
      <c r="B2" s="18"/>
      <c r="C2" s="19"/>
      <c r="D2" s="20"/>
      <c r="E2" s="329"/>
      <c r="F2" s="325">
        <v>45689</v>
      </c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</row>
    <row r="3" spans="1:22" ht="29.45" thickBot="1">
      <c r="A3" s="146" t="s">
        <v>165</v>
      </c>
      <c r="B3" s="147" t="s">
        <v>166</v>
      </c>
      <c r="C3" s="147" t="s">
        <v>167</v>
      </c>
      <c r="D3" s="148" t="s">
        <v>168</v>
      </c>
      <c r="E3" s="149" t="s">
        <v>169</v>
      </c>
      <c r="F3" s="25" t="s">
        <v>170</v>
      </c>
      <c r="G3" s="149" t="s">
        <v>171</v>
      </c>
      <c r="H3" s="149" t="s">
        <v>172</v>
      </c>
      <c r="I3" s="149" t="s">
        <v>173</v>
      </c>
      <c r="J3" s="149" t="s">
        <v>174</v>
      </c>
      <c r="K3" s="149" t="s">
        <v>175</v>
      </c>
      <c r="L3" s="149" t="s">
        <v>176</v>
      </c>
      <c r="M3" s="149" t="s">
        <v>177</v>
      </c>
      <c r="N3" s="149" t="s">
        <v>21</v>
      </c>
      <c r="O3" s="329"/>
      <c r="P3" s="329"/>
      <c r="Q3" s="329"/>
      <c r="R3" s="329"/>
      <c r="S3" s="329"/>
      <c r="T3" s="329"/>
      <c r="U3" s="329"/>
      <c r="V3" s="329"/>
    </row>
    <row r="4" spans="1:22">
      <c r="A4" s="9">
        <v>103</v>
      </c>
      <c r="B4" s="317">
        <v>939</v>
      </c>
      <c r="C4" s="317">
        <v>0</v>
      </c>
      <c r="D4" s="317">
        <v>707132</v>
      </c>
      <c r="E4" s="318">
        <v>184772.74</v>
      </c>
      <c r="F4" s="318">
        <v>41137.14</v>
      </c>
      <c r="G4" s="318">
        <v>0</v>
      </c>
      <c r="H4" s="318">
        <v>98687.8</v>
      </c>
      <c r="I4" s="318">
        <v>33383.53</v>
      </c>
      <c r="J4" s="318">
        <v>2647.85</v>
      </c>
      <c r="K4" s="318">
        <v>7663.59</v>
      </c>
      <c r="L4" s="318">
        <v>647.66</v>
      </c>
      <c r="M4" s="318">
        <v>0</v>
      </c>
      <c r="N4" s="318">
        <v>605.16999999999996</v>
      </c>
      <c r="O4" s="331"/>
      <c r="P4" s="331"/>
      <c r="Q4" s="331"/>
      <c r="R4" s="331"/>
      <c r="S4" s="331"/>
      <c r="T4" s="331"/>
      <c r="U4" s="331"/>
      <c r="V4" s="331"/>
    </row>
    <row r="5" spans="1:22">
      <c r="A5" s="9">
        <v>104</v>
      </c>
      <c r="B5" s="317">
        <v>3197</v>
      </c>
      <c r="C5" s="317">
        <v>0</v>
      </c>
      <c r="D5" s="317">
        <v>673042</v>
      </c>
      <c r="E5" s="319">
        <v>182407.9</v>
      </c>
      <c r="F5" s="319">
        <v>45701.65</v>
      </c>
      <c r="G5" s="319">
        <v>0</v>
      </c>
      <c r="H5" s="319">
        <v>93930.15</v>
      </c>
      <c r="I5" s="319">
        <v>31771.52</v>
      </c>
      <c r="J5" s="319">
        <v>2519.9899999999998</v>
      </c>
      <c r="K5" s="319">
        <v>7292.69</v>
      </c>
      <c r="L5" s="319">
        <v>616.11</v>
      </c>
      <c r="M5" s="319">
        <v>0</v>
      </c>
      <c r="N5" s="319">
        <v>575.79</v>
      </c>
      <c r="O5" s="331"/>
      <c r="P5" s="331"/>
      <c r="Q5" s="331"/>
      <c r="R5" s="331"/>
      <c r="S5" s="331"/>
      <c r="T5" s="331"/>
      <c r="U5" s="331"/>
      <c r="V5" s="331"/>
    </row>
    <row r="6" spans="1:22">
      <c r="A6" s="9">
        <v>105</v>
      </c>
      <c r="B6" s="317">
        <v>7710</v>
      </c>
      <c r="C6" s="317">
        <v>0</v>
      </c>
      <c r="D6" s="317">
        <v>2218981</v>
      </c>
      <c r="E6" s="319">
        <v>592801.30000000005</v>
      </c>
      <c r="F6" s="319">
        <v>142771.43</v>
      </c>
      <c r="G6" s="319">
        <v>0</v>
      </c>
      <c r="H6" s="319">
        <v>309362.45</v>
      </c>
      <c r="I6" s="319">
        <v>104304.92</v>
      </c>
      <c r="J6" s="319">
        <v>8357.5499999999993</v>
      </c>
      <c r="K6" s="319">
        <v>24090.11</v>
      </c>
      <c r="L6" s="319">
        <v>2031.21</v>
      </c>
      <c r="M6" s="319">
        <v>0</v>
      </c>
      <c r="N6" s="319">
        <v>1883.63</v>
      </c>
      <c r="O6" s="331"/>
      <c r="P6" s="331"/>
      <c r="Q6" s="331"/>
      <c r="R6" s="331"/>
      <c r="S6" s="331"/>
      <c r="T6" s="331"/>
      <c r="U6" s="331"/>
      <c r="V6" s="331"/>
    </row>
    <row r="7" spans="1:22">
      <c r="A7" s="9">
        <v>106</v>
      </c>
      <c r="B7" s="317">
        <v>35014</v>
      </c>
      <c r="C7" s="317">
        <v>0</v>
      </c>
      <c r="D7" s="317">
        <v>17725166</v>
      </c>
      <c r="E7" s="319">
        <v>4652619.55</v>
      </c>
      <c r="F7" s="319">
        <v>1055018</v>
      </c>
      <c r="G7" s="319">
        <v>0</v>
      </c>
      <c r="H7" s="319">
        <v>2471826.98</v>
      </c>
      <c r="I7" s="319">
        <v>835480.41</v>
      </c>
      <c r="J7" s="319">
        <v>66625.98</v>
      </c>
      <c r="K7" s="319">
        <v>192325.43</v>
      </c>
      <c r="L7" s="319">
        <v>16236.45</v>
      </c>
      <c r="M7" s="319">
        <v>0</v>
      </c>
      <c r="N7" s="319">
        <v>15106.3</v>
      </c>
      <c r="O7" s="331"/>
      <c r="P7" s="331"/>
      <c r="Q7" s="331"/>
      <c r="R7" s="331"/>
      <c r="S7" s="331"/>
      <c r="T7" s="331"/>
      <c r="U7" s="331"/>
      <c r="V7" s="331"/>
    </row>
    <row r="8" spans="1:22">
      <c r="A8" s="9">
        <v>107</v>
      </c>
      <c r="B8" s="317">
        <v>3780</v>
      </c>
      <c r="C8" s="317">
        <v>0</v>
      </c>
      <c r="D8" s="317">
        <v>2900638</v>
      </c>
      <c r="E8" s="319">
        <v>755678.92</v>
      </c>
      <c r="F8" s="319">
        <v>167869.69</v>
      </c>
      <c r="G8" s="319">
        <v>0</v>
      </c>
      <c r="H8" s="319">
        <v>403905.77</v>
      </c>
      <c r="I8" s="319">
        <v>136323.41</v>
      </c>
      <c r="J8" s="319">
        <v>10948.68</v>
      </c>
      <c r="K8" s="319">
        <v>31512.59</v>
      </c>
      <c r="L8" s="319">
        <v>2659.17</v>
      </c>
      <c r="M8" s="319">
        <v>0</v>
      </c>
      <c r="N8" s="319">
        <v>2459.61</v>
      </c>
      <c r="O8" s="331"/>
      <c r="P8" s="331"/>
      <c r="Q8" s="331"/>
      <c r="R8" s="331"/>
      <c r="S8" s="331"/>
      <c r="T8" s="331"/>
      <c r="U8" s="331"/>
      <c r="V8" s="331"/>
    </row>
    <row r="9" spans="1:22">
      <c r="A9" s="9">
        <v>109</v>
      </c>
      <c r="B9" s="317">
        <v>101730</v>
      </c>
      <c r="C9" s="317">
        <v>0</v>
      </c>
      <c r="D9" s="317">
        <v>19854728</v>
      </c>
      <c r="E9" s="319">
        <v>5356440.5199999996</v>
      </c>
      <c r="F9" s="319">
        <v>1369570.62</v>
      </c>
      <c r="G9" s="319">
        <v>-35.47</v>
      </c>
      <c r="H9" s="319">
        <v>2739928.71</v>
      </c>
      <c r="I9" s="319">
        <v>925791.71</v>
      </c>
      <c r="J9" s="319">
        <v>73722.559999999998</v>
      </c>
      <c r="K9" s="319">
        <v>213007.54</v>
      </c>
      <c r="L9" s="319">
        <v>17724.13</v>
      </c>
      <c r="M9" s="319">
        <v>17.48</v>
      </c>
      <c r="N9" s="319">
        <v>16713.240000000002</v>
      </c>
      <c r="O9" s="331"/>
      <c r="P9" s="331"/>
      <c r="Q9" s="331"/>
      <c r="R9" s="331"/>
      <c r="S9" s="331"/>
      <c r="T9" s="331"/>
      <c r="U9" s="331"/>
      <c r="V9" s="331"/>
    </row>
    <row r="10" spans="1:22">
      <c r="A10" s="9">
        <v>110</v>
      </c>
      <c r="B10" s="317">
        <v>25926</v>
      </c>
      <c r="C10" s="317">
        <v>0</v>
      </c>
      <c r="D10" s="317">
        <v>15547228</v>
      </c>
      <c r="E10" s="319">
        <v>3905696.67</v>
      </c>
      <c r="F10" s="319">
        <v>909909.59</v>
      </c>
      <c r="G10" s="319">
        <v>0</v>
      </c>
      <c r="H10" s="319">
        <v>2058238.64</v>
      </c>
      <c r="I10" s="319">
        <v>696934.81</v>
      </c>
      <c r="J10" s="319">
        <v>55252.09</v>
      </c>
      <c r="K10" s="319">
        <v>159639.26999999999</v>
      </c>
      <c r="L10" s="319">
        <v>13144.36</v>
      </c>
      <c r="M10" s="319">
        <v>0</v>
      </c>
      <c r="N10" s="319">
        <v>12577.91</v>
      </c>
      <c r="O10" s="331"/>
      <c r="P10" s="331"/>
      <c r="Q10" s="331"/>
      <c r="R10" s="331"/>
      <c r="S10" s="331"/>
      <c r="T10" s="331"/>
      <c r="U10" s="331"/>
      <c r="V10" s="331"/>
    </row>
    <row r="11" spans="1:22">
      <c r="A11" s="11">
        <v>111</v>
      </c>
      <c r="B11" s="317">
        <v>236041</v>
      </c>
      <c r="C11" s="317">
        <v>0</v>
      </c>
      <c r="D11" s="317">
        <v>27762031</v>
      </c>
      <c r="E11" s="319">
        <v>6102247.1299999999</v>
      </c>
      <c r="F11" s="319">
        <v>1375062.86</v>
      </c>
      <c r="G11" s="319">
        <v>0</v>
      </c>
      <c r="H11" s="319">
        <v>3247661.51</v>
      </c>
      <c r="I11" s="319">
        <v>1098883.52</v>
      </c>
      <c r="J11" s="319">
        <v>87173.86</v>
      </c>
      <c r="K11" s="319">
        <v>252242.15</v>
      </c>
      <c r="L11" s="319">
        <v>21303.439999999999</v>
      </c>
      <c r="M11" s="319">
        <v>5.23</v>
      </c>
      <c r="N11" s="319">
        <v>19914.560000000001</v>
      </c>
      <c r="O11" s="331"/>
      <c r="P11" s="331"/>
      <c r="Q11" s="331"/>
      <c r="R11" s="331"/>
      <c r="S11" s="331"/>
      <c r="T11" s="331"/>
      <c r="U11" s="331"/>
      <c r="V11" s="331"/>
    </row>
    <row r="12" spans="1:22">
      <c r="A12" s="9">
        <v>112</v>
      </c>
      <c r="B12" s="317">
        <v>970834</v>
      </c>
      <c r="C12" s="317">
        <v>0</v>
      </c>
      <c r="D12" s="317">
        <v>409925362</v>
      </c>
      <c r="E12" s="319">
        <v>99147110.459999993</v>
      </c>
      <c r="F12" s="319">
        <v>23765262.27</v>
      </c>
      <c r="G12" s="319">
        <v>-154.9</v>
      </c>
      <c r="H12" s="319">
        <v>51791981.189999998</v>
      </c>
      <c r="I12" s="319">
        <v>17509378.850000001</v>
      </c>
      <c r="J12" s="319">
        <v>1394691.93</v>
      </c>
      <c r="K12" s="319">
        <v>4028557.96</v>
      </c>
      <c r="L12" s="319">
        <v>340162.3</v>
      </c>
      <c r="M12" s="319">
        <v>33.340000000000003</v>
      </c>
      <c r="N12" s="319">
        <v>317197.52</v>
      </c>
      <c r="O12" s="331"/>
      <c r="P12" s="331"/>
      <c r="Q12" s="331"/>
      <c r="R12" s="331"/>
      <c r="S12" s="331"/>
      <c r="T12" s="331"/>
      <c r="U12" s="331"/>
      <c r="V12" s="331"/>
    </row>
    <row r="13" spans="1:22">
      <c r="A13" s="11" t="s">
        <v>178</v>
      </c>
      <c r="B13" s="317" t="s">
        <v>198</v>
      </c>
      <c r="C13" s="317">
        <v>0</v>
      </c>
      <c r="D13" s="317">
        <v>0</v>
      </c>
      <c r="E13" s="319" t="s">
        <v>198</v>
      </c>
      <c r="F13" s="320"/>
      <c r="G13" s="327"/>
      <c r="H13" s="327"/>
      <c r="I13" s="327"/>
      <c r="J13" s="327"/>
      <c r="K13" s="327"/>
      <c r="L13" s="327"/>
      <c r="M13" s="327"/>
      <c r="N13" s="327"/>
      <c r="O13" s="331"/>
      <c r="P13" s="331"/>
      <c r="Q13" s="331"/>
      <c r="R13" s="331"/>
      <c r="S13" s="331"/>
      <c r="T13" s="331"/>
      <c r="U13" s="331"/>
      <c r="V13" s="331"/>
    </row>
    <row r="14" spans="1:22">
      <c r="A14" s="150" t="s">
        <v>2</v>
      </c>
      <c r="B14" s="151">
        <f>SUM(B4:B13)</f>
        <v>1385171</v>
      </c>
      <c r="C14" s="151">
        <f>SUM(C4:C13)</f>
        <v>0</v>
      </c>
      <c r="D14" s="151">
        <f>SUM(D4:D13)</f>
        <v>497314308</v>
      </c>
      <c r="E14" s="152">
        <f>SUM(E4:E13)</f>
        <v>120879775.19</v>
      </c>
      <c r="F14" s="152">
        <f t="shared" ref="F14:M14" si="0">SUM(F4:F13)</f>
        <v>28872303.25</v>
      </c>
      <c r="G14" s="152">
        <f t="shared" si="0"/>
        <v>-190.37</v>
      </c>
      <c r="H14" s="152">
        <f t="shared" si="0"/>
        <v>63215523.199999996</v>
      </c>
      <c r="I14" s="152">
        <f t="shared" si="0"/>
        <v>21372252.68</v>
      </c>
      <c r="J14" s="152">
        <f t="shared" si="0"/>
        <v>1701940.49</v>
      </c>
      <c r="K14" s="152">
        <f t="shared" si="0"/>
        <v>4916331.33</v>
      </c>
      <c r="L14" s="152">
        <f t="shared" si="0"/>
        <v>414524.82999999996</v>
      </c>
      <c r="M14" s="152">
        <f t="shared" si="0"/>
        <v>56.050000000000004</v>
      </c>
      <c r="N14" s="152">
        <f t="shared" ref="N14" si="1">SUM(N4:N13)</f>
        <v>387033.73000000004</v>
      </c>
      <c r="O14" s="331"/>
      <c r="P14" s="331"/>
      <c r="Q14" s="331"/>
      <c r="R14" s="331"/>
      <c r="S14" s="331"/>
      <c r="T14" s="331"/>
      <c r="U14" s="331"/>
      <c r="V14" s="331"/>
    </row>
    <row r="15" spans="1:22" ht="22.5" customHeight="1">
      <c r="A15" s="9" t="s">
        <v>179</v>
      </c>
      <c r="B15" s="17"/>
      <c r="C15" s="17" t="s">
        <v>6</v>
      </c>
      <c r="E15" s="17"/>
      <c r="F15" s="17"/>
      <c r="G15" s="333"/>
      <c r="H15" s="333"/>
      <c r="I15" s="333"/>
      <c r="J15" s="333"/>
      <c r="K15" s="333"/>
      <c r="L15" s="333"/>
      <c r="M15" s="333"/>
      <c r="N15" s="333"/>
      <c r="O15" s="329"/>
      <c r="P15" s="329"/>
      <c r="Q15" s="329"/>
      <c r="R15" s="329"/>
      <c r="S15" s="329"/>
      <c r="T15" s="329"/>
      <c r="U15" s="329"/>
      <c r="V15" s="329"/>
    </row>
    <row r="16" spans="1:22" ht="21.75" customHeight="1">
      <c r="A16" s="11" t="s">
        <v>180</v>
      </c>
      <c r="B16" s="317">
        <v>1</v>
      </c>
      <c r="C16" s="317">
        <v>0</v>
      </c>
      <c r="D16" s="317">
        <v>15</v>
      </c>
      <c r="E16" s="321">
        <v>4.55</v>
      </c>
      <c r="F16" s="321">
        <v>1.51</v>
      </c>
      <c r="G16" s="318">
        <v>0</v>
      </c>
      <c r="H16" s="321">
        <v>2.09</v>
      </c>
      <c r="I16" s="321">
        <v>0.71</v>
      </c>
      <c r="J16" s="321">
        <v>0.06</v>
      </c>
      <c r="K16" s="321">
        <v>0.16</v>
      </c>
      <c r="L16" s="321">
        <v>0.01</v>
      </c>
      <c r="M16" s="318">
        <v>0</v>
      </c>
      <c r="N16" s="321">
        <v>0.01</v>
      </c>
      <c r="O16" s="331"/>
      <c r="P16" s="331"/>
      <c r="Q16" s="331"/>
      <c r="R16" s="331"/>
      <c r="S16" s="331"/>
      <c r="T16" s="331"/>
      <c r="U16" s="331"/>
      <c r="V16" s="331"/>
    </row>
    <row r="17" spans="1:22">
      <c r="A17" s="11" t="s">
        <v>181</v>
      </c>
      <c r="B17" s="317">
        <v>10</v>
      </c>
      <c r="C17" s="317">
        <v>0</v>
      </c>
      <c r="D17" s="317">
        <v>442604</v>
      </c>
      <c r="E17" s="319">
        <v>127500.76</v>
      </c>
      <c r="F17" s="319">
        <v>37640.61</v>
      </c>
      <c r="G17" s="319">
        <v>0</v>
      </c>
      <c r="H17" s="319">
        <v>61735.28</v>
      </c>
      <c r="I17" s="319">
        <v>20878.95</v>
      </c>
      <c r="J17" s="319">
        <v>1662.08</v>
      </c>
      <c r="K17" s="319">
        <v>4800.91</v>
      </c>
      <c r="L17" s="319">
        <v>405.35</v>
      </c>
      <c r="M17" s="319">
        <v>0</v>
      </c>
      <c r="N17" s="319">
        <v>377.58</v>
      </c>
      <c r="O17" s="331"/>
      <c r="P17" s="331"/>
      <c r="Q17" s="331"/>
      <c r="R17" s="331"/>
      <c r="S17" s="331"/>
      <c r="T17" s="331"/>
      <c r="U17" s="331"/>
      <c r="V17" s="331"/>
    </row>
    <row r="18" spans="1:22">
      <c r="A18" s="11" t="s">
        <v>182</v>
      </c>
      <c r="B18" s="317">
        <v>1</v>
      </c>
      <c r="C18" s="317">
        <v>0</v>
      </c>
      <c r="D18" s="317">
        <v>403104</v>
      </c>
      <c r="E18" s="319">
        <v>115918.86</v>
      </c>
      <c r="F18" s="319">
        <v>34078.25</v>
      </c>
      <c r="G18" s="319">
        <v>0</v>
      </c>
      <c r="H18" s="319">
        <v>56225.760000000002</v>
      </c>
      <c r="I18" s="319">
        <v>19015.63</v>
      </c>
      <c r="J18" s="319">
        <v>1513.66</v>
      </c>
      <c r="K18" s="319">
        <v>4372.4799999999996</v>
      </c>
      <c r="L18" s="319">
        <v>369.24</v>
      </c>
      <c r="M18" s="319">
        <v>0</v>
      </c>
      <c r="N18" s="319">
        <v>343.84</v>
      </c>
      <c r="O18" s="331"/>
      <c r="P18" s="331"/>
      <c r="Q18" s="331"/>
      <c r="R18" s="331"/>
      <c r="S18" s="331"/>
      <c r="T18" s="331"/>
      <c r="U18" s="331"/>
      <c r="V18" s="331"/>
    </row>
    <row r="19" spans="1:22">
      <c r="A19" s="11" t="s">
        <v>183</v>
      </c>
      <c r="B19" s="317">
        <v>37</v>
      </c>
      <c r="C19" s="317">
        <v>0</v>
      </c>
      <c r="D19" s="317">
        <v>425965</v>
      </c>
      <c r="E19" s="319">
        <v>122511.7</v>
      </c>
      <c r="F19" s="319">
        <v>36029.79</v>
      </c>
      <c r="G19" s="319">
        <v>0</v>
      </c>
      <c r="H19" s="319">
        <v>59414.44</v>
      </c>
      <c r="I19" s="319">
        <v>20094.03</v>
      </c>
      <c r="J19" s="319">
        <v>1599.48</v>
      </c>
      <c r="K19" s="319">
        <v>4620.4399999999996</v>
      </c>
      <c r="L19" s="319">
        <v>390.17</v>
      </c>
      <c r="M19" s="319">
        <v>0</v>
      </c>
      <c r="N19" s="319">
        <v>363.35</v>
      </c>
      <c r="O19" s="331"/>
      <c r="P19" s="331"/>
      <c r="Q19" s="331"/>
      <c r="R19" s="331"/>
      <c r="S19" s="331"/>
      <c r="T19" s="331"/>
      <c r="U19" s="331"/>
      <c r="V19" s="331"/>
    </row>
    <row r="20" spans="1:22">
      <c r="A20" s="11" t="s">
        <v>184</v>
      </c>
      <c r="B20" s="317">
        <v>945</v>
      </c>
      <c r="C20" s="317">
        <v>0</v>
      </c>
      <c r="D20" s="317">
        <v>13890</v>
      </c>
      <c r="E20" s="319">
        <v>8248.7000000000007</v>
      </c>
      <c r="F20" s="319">
        <v>5420.55</v>
      </c>
      <c r="G20" s="319">
        <v>0</v>
      </c>
      <c r="H20" s="319">
        <v>1946.46</v>
      </c>
      <c r="I20" s="319">
        <v>654.84</v>
      </c>
      <c r="J20" s="319">
        <v>54.35</v>
      </c>
      <c r="K20" s="319">
        <v>161.75</v>
      </c>
      <c r="L20" s="319" t="s">
        <v>198</v>
      </c>
      <c r="M20" s="319">
        <v>0</v>
      </c>
      <c r="N20" s="319">
        <v>10.75</v>
      </c>
      <c r="O20" s="331"/>
      <c r="P20" s="331"/>
      <c r="Q20" s="331"/>
      <c r="R20" s="331"/>
      <c r="S20" s="331"/>
      <c r="T20" s="331"/>
      <c r="U20" s="331"/>
      <c r="V20" s="331"/>
    </row>
    <row r="21" spans="1:22">
      <c r="A21" s="11">
        <v>211</v>
      </c>
      <c r="B21" s="317">
        <v>112905</v>
      </c>
      <c r="C21" s="317">
        <v>0</v>
      </c>
      <c r="D21" s="317">
        <v>180267186</v>
      </c>
      <c r="E21" s="319">
        <v>45542712.840000004</v>
      </c>
      <c r="F21" s="319">
        <v>13795518.18</v>
      </c>
      <c r="G21" s="319">
        <v>0</v>
      </c>
      <c r="H21" s="319">
        <v>21822104.59</v>
      </c>
      <c r="I21" s="319">
        <v>7385089.9800000004</v>
      </c>
      <c r="J21" s="319">
        <v>586940.12</v>
      </c>
      <c r="K21" s="319">
        <v>1695646.2</v>
      </c>
      <c r="L21" s="319">
        <v>143158.19</v>
      </c>
      <c r="M21" s="319">
        <v>-16.73</v>
      </c>
      <c r="N21" s="319">
        <v>114272.31</v>
      </c>
      <c r="O21" s="331"/>
      <c r="P21" s="331"/>
      <c r="Q21" s="331"/>
      <c r="R21" s="331"/>
      <c r="S21" s="331"/>
      <c r="T21" s="331"/>
      <c r="U21" s="331"/>
      <c r="V21" s="331"/>
    </row>
    <row r="22" spans="1:22">
      <c r="A22" s="11">
        <v>212</v>
      </c>
      <c r="B22" s="317">
        <v>10591</v>
      </c>
      <c r="C22" s="317">
        <v>0</v>
      </c>
      <c r="D22" s="317">
        <v>301341764</v>
      </c>
      <c r="E22" s="319">
        <v>81645735.799999997</v>
      </c>
      <c r="F22" s="319">
        <v>20631082.48</v>
      </c>
      <c r="G22" s="319">
        <v>0</v>
      </c>
      <c r="H22" s="319">
        <v>41893116.990000002</v>
      </c>
      <c r="I22" s="319">
        <v>14201246.300000001</v>
      </c>
      <c r="J22" s="319">
        <v>1130947.95</v>
      </c>
      <c r="K22" s="319">
        <v>3259082.72</v>
      </c>
      <c r="L22" s="319">
        <v>275113.64</v>
      </c>
      <c r="M22" s="319">
        <v>0</v>
      </c>
      <c r="N22" s="319">
        <v>255145.72</v>
      </c>
      <c r="O22" s="331"/>
      <c r="P22" s="331"/>
      <c r="Q22" s="331"/>
      <c r="R22" s="331"/>
      <c r="S22" s="331"/>
      <c r="T22" s="331"/>
      <c r="U22" s="331"/>
      <c r="V22" s="331"/>
    </row>
    <row r="23" spans="1:22">
      <c r="A23" s="12" t="s">
        <v>185</v>
      </c>
      <c r="B23" s="317">
        <v>399</v>
      </c>
      <c r="C23" s="317">
        <v>0</v>
      </c>
      <c r="D23" s="317">
        <v>133257131</v>
      </c>
      <c r="E23" s="319">
        <v>34446354.210000001</v>
      </c>
      <c r="F23" s="319">
        <v>7469638.7300000004</v>
      </c>
      <c r="G23" s="319">
        <v>0</v>
      </c>
      <c r="H23" s="319">
        <v>18534582.870000001</v>
      </c>
      <c r="I23" s="319">
        <v>6266273.5199999996</v>
      </c>
      <c r="J23" s="319">
        <v>499091.26</v>
      </c>
      <c r="K23" s="319">
        <v>1441661.78</v>
      </c>
      <c r="L23" s="319">
        <v>121743.52</v>
      </c>
      <c r="M23" s="319">
        <v>0</v>
      </c>
      <c r="N23" s="319">
        <v>113362.53</v>
      </c>
      <c r="O23" s="331"/>
      <c r="P23" s="331"/>
      <c r="Q23" s="331"/>
      <c r="R23" s="331"/>
      <c r="S23" s="331"/>
      <c r="T23" s="331"/>
      <c r="U23" s="331"/>
      <c r="V23" s="331"/>
    </row>
    <row r="24" spans="1:22">
      <c r="A24" s="9">
        <v>862</v>
      </c>
      <c r="B24" s="317">
        <v>1</v>
      </c>
      <c r="C24" s="317">
        <v>0</v>
      </c>
      <c r="D24" s="317">
        <v>511500</v>
      </c>
      <c r="E24" s="319">
        <v>137389.88</v>
      </c>
      <c r="F24" s="319">
        <v>33542.089999999997</v>
      </c>
      <c r="G24" s="319">
        <v>0</v>
      </c>
      <c r="H24" s="319">
        <v>71345.039999999994</v>
      </c>
      <c r="I24" s="319">
        <v>24128.99</v>
      </c>
      <c r="J24" s="319">
        <v>1920.68</v>
      </c>
      <c r="K24" s="319">
        <v>5548.24</v>
      </c>
      <c r="L24" s="319">
        <v>468.53</v>
      </c>
      <c r="M24" s="319">
        <v>0</v>
      </c>
      <c r="N24" s="319">
        <v>436.31</v>
      </c>
      <c r="O24" s="331"/>
      <c r="P24" s="331"/>
      <c r="Q24" s="331"/>
      <c r="R24" s="331"/>
      <c r="S24" s="331"/>
      <c r="T24" s="331"/>
      <c r="U24" s="331"/>
      <c r="V24" s="331"/>
    </row>
    <row r="25" spans="1:22">
      <c r="A25" s="11" t="s">
        <v>178</v>
      </c>
      <c r="B25" s="317">
        <v>0</v>
      </c>
      <c r="C25" s="317">
        <v>0</v>
      </c>
      <c r="D25" s="317">
        <v>0</v>
      </c>
      <c r="E25" s="319">
        <v>0</v>
      </c>
      <c r="F25" s="320"/>
      <c r="G25" s="327"/>
      <c r="H25" s="327"/>
      <c r="I25" s="327"/>
      <c r="J25" s="327"/>
      <c r="K25" s="327"/>
      <c r="L25" s="327"/>
      <c r="M25" s="327"/>
      <c r="N25" s="327"/>
      <c r="O25" s="331"/>
      <c r="P25" s="331"/>
      <c r="Q25" s="331"/>
      <c r="R25" s="331"/>
      <c r="S25" s="331"/>
      <c r="T25" s="331"/>
      <c r="U25" s="331"/>
      <c r="V25" s="331"/>
    </row>
    <row r="26" spans="1:22">
      <c r="A26" s="150" t="s">
        <v>2</v>
      </c>
      <c r="B26" s="151">
        <f>SUM(B16:B25)</f>
        <v>124890</v>
      </c>
      <c r="C26" s="151">
        <f>SUM(C16:C25)</f>
        <v>0</v>
      </c>
      <c r="D26" s="151">
        <f>SUM(D16:D25)</f>
        <v>616663159</v>
      </c>
      <c r="E26" s="152">
        <f>SUM(E16:E25)</f>
        <v>162146377.30000001</v>
      </c>
      <c r="F26" s="152">
        <f t="shared" ref="F26:M26" si="2">SUM(F16:F25)</f>
        <v>42042952.190000013</v>
      </c>
      <c r="G26" s="152">
        <f t="shared" si="2"/>
        <v>0</v>
      </c>
      <c r="H26" s="152">
        <f t="shared" si="2"/>
        <v>82500473.520000011</v>
      </c>
      <c r="I26" s="152">
        <f t="shared" si="2"/>
        <v>27937382.949999999</v>
      </c>
      <c r="J26" s="152">
        <f t="shared" si="2"/>
        <v>2223729.64</v>
      </c>
      <c r="K26" s="152">
        <f t="shared" si="2"/>
        <v>6415894.6800000006</v>
      </c>
      <c r="L26" s="152">
        <f t="shared" si="2"/>
        <v>541648.65</v>
      </c>
      <c r="M26" s="152">
        <f t="shared" si="2"/>
        <v>-16.73</v>
      </c>
      <c r="N26" s="152">
        <f t="shared" ref="N26" si="3">SUM(N16:N25)</f>
        <v>484312.39999999997</v>
      </c>
      <c r="O26" s="331"/>
      <c r="P26" s="331"/>
      <c r="Q26" s="331"/>
      <c r="R26" s="331"/>
      <c r="S26" s="331"/>
      <c r="T26" s="331"/>
      <c r="U26" s="331"/>
      <c r="V26" s="331"/>
    </row>
    <row r="27" spans="1:22">
      <c r="A27" s="9" t="s">
        <v>186</v>
      </c>
      <c r="B27" s="17"/>
      <c r="E27" s="17"/>
      <c r="F27" s="17"/>
      <c r="G27" s="333"/>
      <c r="H27" s="333"/>
      <c r="I27" s="333"/>
      <c r="J27" s="333"/>
      <c r="K27" s="333"/>
      <c r="L27" s="333"/>
      <c r="M27" s="333"/>
      <c r="N27" s="333"/>
      <c r="O27" s="329"/>
      <c r="P27" s="329"/>
      <c r="Q27" s="329"/>
      <c r="R27" s="329"/>
      <c r="S27" s="329"/>
      <c r="T27" s="329"/>
      <c r="U27" s="329"/>
      <c r="V27" s="329"/>
    </row>
    <row r="28" spans="1:22">
      <c r="A28" s="9">
        <v>311</v>
      </c>
      <c r="B28" s="317">
        <v>114</v>
      </c>
      <c r="C28" s="317">
        <v>0</v>
      </c>
      <c r="D28" s="317">
        <v>2175104</v>
      </c>
      <c r="E28" s="326">
        <v>625099.47</v>
      </c>
      <c r="F28" s="326">
        <v>184107.69</v>
      </c>
      <c r="G28" s="326">
        <v>0</v>
      </c>
      <c r="H28" s="326">
        <v>302968.15999999997</v>
      </c>
      <c r="I28" s="326">
        <v>102464.24</v>
      </c>
      <c r="J28" s="326">
        <v>8156.27</v>
      </c>
      <c r="K28" s="326">
        <v>23560.69</v>
      </c>
      <c r="L28" s="326">
        <v>1989.63</v>
      </c>
      <c r="M28" s="326">
        <v>0</v>
      </c>
      <c r="N28" s="326">
        <v>1852.79</v>
      </c>
      <c r="O28" s="331"/>
      <c r="P28" s="331"/>
      <c r="Q28" s="331"/>
      <c r="R28" s="331"/>
      <c r="S28" s="331"/>
      <c r="T28" s="331"/>
      <c r="U28" s="331"/>
      <c r="V28" s="331"/>
    </row>
    <row r="29" spans="1:22">
      <c r="A29" s="9">
        <v>312</v>
      </c>
      <c r="B29" s="317">
        <v>232</v>
      </c>
      <c r="C29" s="317">
        <v>0</v>
      </c>
      <c r="D29" s="317">
        <v>8456101</v>
      </c>
      <c r="E29" s="319">
        <v>2465826.15</v>
      </c>
      <c r="F29" s="319">
        <v>760436.41</v>
      </c>
      <c r="G29" s="319">
        <v>0</v>
      </c>
      <c r="H29" s="319">
        <v>1171863.69</v>
      </c>
      <c r="I29" s="319">
        <v>395930.74</v>
      </c>
      <c r="J29" s="319">
        <v>31558.69</v>
      </c>
      <c r="K29" s="319">
        <v>91167.38</v>
      </c>
      <c r="L29" s="319">
        <v>7699</v>
      </c>
      <c r="M29" s="319">
        <v>0</v>
      </c>
      <c r="N29" s="319">
        <v>7170.24</v>
      </c>
      <c r="O29" s="331"/>
      <c r="P29" s="331"/>
      <c r="Q29" s="331"/>
      <c r="R29" s="331"/>
      <c r="S29" s="331"/>
      <c r="T29" s="331"/>
      <c r="U29" s="331"/>
      <c r="V29" s="331"/>
    </row>
    <row r="30" spans="1:22">
      <c r="A30" s="9">
        <v>313</v>
      </c>
      <c r="B30" s="317">
        <v>214</v>
      </c>
      <c r="C30" s="317">
        <v>0</v>
      </c>
      <c r="D30" s="317">
        <v>79787398</v>
      </c>
      <c r="E30" s="319">
        <v>20866979.370000001</v>
      </c>
      <c r="F30" s="319">
        <v>4684587.92</v>
      </c>
      <c r="G30" s="319">
        <v>0</v>
      </c>
      <c r="H30" s="319">
        <v>11117342.779999999</v>
      </c>
      <c r="I30" s="319">
        <v>3760275.3</v>
      </c>
      <c r="J30" s="319">
        <v>299274.59000000003</v>
      </c>
      <c r="K30" s="319">
        <v>864508.94</v>
      </c>
      <c r="L30" s="319">
        <v>73005.47</v>
      </c>
      <c r="M30" s="319">
        <v>0</v>
      </c>
      <c r="N30" s="319">
        <v>67984.37</v>
      </c>
      <c r="O30" s="331"/>
      <c r="P30" s="331"/>
      <c r="Q30" s="331"/>
      <c r="R30" s="331"/>
      <c r="S30" s="331"/>
      <c r="T30" s="331"/>
      <c r="U30" s="331"/>
      <c r="V30" s="331"/>
    </row>
    <row r="31" spans="1:22">
      <c r="A31" s="12" t="s">
        <v>187</v>
      </c>
      <c r="B31" s="317">
        <v>1</v>
      </c>
      <c r="C31" s="317">
        <v>0</v>
      </c>
      <c r="D31" s="317">
        <v>5003344</v>
      </c>
      <c r="E31" s="319">
        <v>1312172.3500000001</v>
      </c>
      <c r="F31" s="319">
        <v>296363.43</v>
      </c>
      <c r="G31" s="319">
        <v>0</v>
      </c>
      <c r="H31" s="319">
        <v>697876.43</v>
      </c>
      <c r="I31" s="319">
        <v>236022.75</v>
      </c>
      <c r="J31" s="319">
        <v>18787.560000000001</v>
      </c>
      <c r="K31" s="319">
        <v>54271.27</v>
      </c>
      <c r="L31" s="319">
        <v>4583.0600000000004</v>
      </c>
      <c r="M31" s="319">
        <v>0</v>
      </c>
      <c r="N31" s="319">
        <v>4267.8500000000004</v>
      </c>
      <c r="O31" s="331"/>
      <c r="P31" s="331"/>
      <c r="Q31" s="331"/>
      <c r="R31" s="331"/>
      <c r="S31" s="331"/>
      <c r="T31" s="331"/>
      <c r="U31" s="331"/>
      <c r="V31" s="331"/>
    </row>
    <row r="32" spans="1:22">
      <c r="A32" s="9">
        <v>343</v>
      </c>
      <c r="B32" s="317">
        <v>2</v>
      </c>
      <c r="C32" s="317">
        <v>0</v>
      </c>
      <c r="D32" s="317">
        <v>447771</v>
      </c>
      <c r="E32" s="319">
        <v>195804.81</v>
      </c>
      <c r="F32" s="319">
        <v>104895.66</v>
      </c>
      <c r="G32" s="319">
        <v>0</v>
      </c>
      <c r="H32" s="319">
        <v>62455.99</v>
      </c>
      <c r="I32" s="319">
        <v>21122.7</v>
      </c>
      <c r="J32" s="319">
        <v>1681.38</v>
      </c>
      <c r="K32" s="319">
        <v>4856.97</v>
      </c>
      <c r="L32" s="319">
        <v>410.16</v>
      </c>
      <c r="M32" s="319">
        <v>0</v>
      </c>
      <c r="N32" s="319">
        <v>381.95</v>
      </c>
      <c r="O32" s="331"/>
      <c r="P32" s="331"/>
      <c r="Q32" s="331"/>
      <c r="R32" s="331"/>
      <c r="S32" s="331"/>
      <c r="T32" s="331"/>
      <c r="U32" s="331"/>
      <c r="V32" s="331"/>
    </row>
    <row r="33" spans="1:22">
      <c r="A33" s="9">
        <v>363</v>
      </c>
      <c r="B33" s="317">
        <v>14</v>
      </c>
      <c r="C33" s="317">
        <v>0</v>
      </c>
      <c r="D33" s="317">
        <v>20944118</v>
      </c>
      <c r="E33" s="319">
        <v>5538802.7400000002</v>
      </c>
      <c r="F33" s="319">
        <v>1286602.23</v>
      </c>
      <c r="G33" s="319">
        <v>0</v>
      </c>
      <c r="H33" s="319">
        <v>2921327.47</v>
      </c>
      <c r="I33" s="319">
        <v>987996.88</v>
      </c>
      <c r="J33" s="319">
        <v>78645.17</v>
      </c>
      <c r="K33" s="319">
        <v>227180.85</v>
      </c>
      <c r="L33" s="319">
        <v>19184.8</v>
      </c>
      <c r="M33" s="319">
        <v>0</v>
      </c>
      <c r="N33" s="319">
        <v>17865.34</v>
      </c>
      <c r="O33" s="331"/>
      <c r="P33" s="331"/>
      <c r="Q33" s="331"/>
      <c r="R33" s="331"/>
      <c r="S33" s="331"/>
      <c r="T33" s="331"/>
      <c r="U33" s="331"/>
      <c r="V33" s="331"/>
    </row>
    <row r="34" spans="1:22">
      <c r="A34" s="9">
        <v>963</v>
      </c>
      <c r="B34" s="317">
        <v>2</v>
      </c>
      <c r="C34" s="317">
        <v>0</v>
      </c>
      <c r="D34" s="317">
        <v>1027033</v>
      </c>
      <c r="E34" s="319">
        <v>271666.59999999998</v>
      </c>
      <c r="F34" s="319">
        <v>63152.21</v>
      </c>
      <c r="G34" s="319">
        <v>0</v>
      </c>
      <c r="H34" s="319">
        <v>143252.60999999999</v>
      </c>
      <c r="I34" s="319">
        <v>48448.22</v>
      </c>
      <c r="J34" s="319">
        <v>3856.51</v>
      </c>
      <c r="K34" s="319">
        <v>11140.23</v>
      </c>
      <c r="L34" s="319">
        <v>940.76</v>
      </c>
      <c r="M34" s="319">
        <v>0</v>
      </c>
      <c r="N34" s="319">
        <v>876.06</v>
      </c>
      <c r="O34" s="331"/>
      <c r="P34" s="331"/>
      <c r="Q34" s="331"/>
      <c r="R34" s="331"/>
      <c r="S34" s="331"/>
      <c r="T34" s="331"/>
      <c r="U34" s="331"/>
      <c r="V34" s="331"/>
    </row>
    <row r="35" spans="1:22">
      <c r="A35" s="150" t="s">
        <v>2</v>
      </c>
      <c r="B35" s="151">
        <f t="shared" ref="B35:M35" si="4">SUM(B28:B34)</f>
        <v>579</v>
      </c>
      <c r="C35" s="151">
        <f t="shared" si="4"/>
        <v>0</v>
      </c>
      <c r="D35" s="151">
        <f t="shared" si="4"/>
        <v>117840869</v>
      </c>
      <c r="E35" s="152">
        <f t="shared" si="4"/>
        <v>31276351.490000002</v>
      </c>
      <c r="F35" s="152">
        <f t="shared" si="4"/>
        <v>7380145.5499999998</v>
      </c>
      <c r="G35" s="152">
        <f t="shared" si="4"/>
        <v>0</v>
      </c>
      <c r="H35" s="152">
        <f t="shared" si="4"/>
        <v>16417087.129999999</v>
      </c>
      <c r="I35" s="152">
        <f t="shared" si="4"/>
        <v>5552260.8299999991</v>
      </c>
      <c r="J35" s="152">
        <f t="shared" si="4"/>
        <v>441960.17000000004</v>
      </c>
      <c r="K35" s="152">
        <f t="shared" si="4"/>
        <v>1276686.33</v>
      </c>
      <c r="L35" s="152">
        <f t="shared" si="4"/>
        <v>107812.88</v>
      </c>
      <c r="M35" s="152">
        <f t="shared" si="4"/>
        <v>0</v>
      </c>
      <c r="N35" s="152">
        <f t="shared" ref="N35" si="5">SUM(N28:N34)</f>
        <v>100398.59999999999</v>
      </c>
      <c r="O35" s="331"/>
      <c r="P35" s="331"/>
      <c r="Q35" s="331"/>
      <c r="R35" s="331"/>
      <c r="S35" s="331"/>
      <c r="T35" s="331"/>
      <c r="U35" s="331"/>
      <c r="V35" s="331"/>
    </row>
    <row r="36" spans="1:22">
      <c r="A36" s="9" t="s">
        <v>188</v>
      </c>
      <c r="B36" s="17"/>
      <c r="D36" s="21"/>
      <c r="E36" s="17"/>
      <c r="F36" s="17"/>
      <c r="G36" s="333"/>
      <c r="H36" s="333"/>
      <c r="I36" s="333"/>
      <c r="J36" s="333"/>
      <c r="K36" s="333"/>
      <c r="L36" s="333"/>
      <c r="M36" s="333"/>
      <c r="N36" s="333"/>
      <c r="O36" s="329"/>
      <c r="P36" s="329"/>
      <c r="Q36" s="329"/>
      <c r="R36" s="329"/>
      <c r="S36" s="329"/>
      <c r="T36" s="329"/>
      <c r="U36" s="329"/>
      <c r="V36" s="329"/>
    </row>
    <row r="37" spans="1:22" ht="16.5">
      <c r="A37" s="13" t="s">
        <v>189</v>
      </c>
      <c r="B37" s="317">
        <v>155</v>
      </c>
      <c r="C37" s="317">
        <v>0</v>
      </c>
      <c r="D37" s="317">
        <v>23788916</v>
      </c>
      <c r="E37" s="321">
        <v>9786465.8100000005</v>
      </c>
      <c r="F37" s="321">
        <v>4956690.28</v>
      </c>
      <c r="G37" s="318">
        <v>0</v>
      </c>
      <c r="H37" s="321">
        <v>3318130.49</v>
      </c>
      <c r="I37" s="321">
        <v>1122196.3700000001</v>
      </c>
      <c r="J37" s="321">
        <v>89327.360000000001</v>
      </c>
      <c r="K37" s="321">
        <v>258038.58</v>
      </c>
      <c r="L37" s="321">
        <v>21790.81</v>
      </c>
      <c r="M37" s="318">
        <v>0</v>
      </c>
      <c r="N37" s="321">
        <v>20291.919999999998</v>
      </c>
      <c r="O37" s="331"/>
      <c r="P37" s="331"/>
      <c r="Q37" s="331"/>
      <c r="R37" s="331"/>
      <c r="S37" s="331"/>
      <c r="T37" s="331"/>
      <c r="U37" s="331"/>
      <c r="V37" s="331"/>
    </row>
    <row r="38" spans="1:22" ht="16.5">
      <c r="A38" s="13" t="s">
        <v>190</v>
      </c>
      <c r="B38" s="317">
        <v>1</v>
      </c>
      <c r="C38" s="317">
        <v>0</v>
      </c>
      <c r="D38" s="317">
        <v>3042</v>
      </c>
      <c r="E38" s="319">
        <v>812.87</v>
      </c>
      <c r="F38" s="319">
        <v>195.26</v>
      </c>
      <c r="G38" s="319">
        <v>0</v>
      </c>
      <c r="H38" s="319">
        <v>424.3</v>
      </c>
      <c r="I38" s="319">
        <v>143.5</v>
      </c>
      <c r="J38" s="319">
        <v>11.42</v>
      </c>
      <c r="K38" s="319">
        <v>33</v>
      </c>
      <c r="L38" s="319">
        <v>2.79</v>
      </c>
      <c r="M38" s="319">
        <v>0</v>
      </c>
      <c r="N38" s="319">
        <v>2.6</v>
      </c>
      <c r="O38" s="331"/>
      <c r="P38" s="331"/>
      <c r="Q38" s="331"/>
      <c r="R38" s="331"/>
      <c r="S38" s="331"/>
      <c r="T38" s="331"/>
      <c r="U38" s="331"/>
      <c r="V38" s="331"/>
    </row>
    <row r="39" spans="1:22" ht="16.5">
      <c r="A39" s="13" t="s">
        <v>191</v>
      </c>
      <c r="B39" s="317">
        <v>2</v>
      </c>
      <c r="C39" s="317">
        <v>0</v>
      </c>
      <c r="D39" s="317">
        <v>2695</v>
      </c>
      <c r="E39" s="319">
        <v>617.16999999999996</v>
      </c>
      <c r="F39" s="319">
        <v>70</v>
      </c>
      <c r="G39" s="319">
        <v>0</v>
      </c>
      <c r="H39" s="319">
        <v>375.9</v>
      </c>
      <c r="I39" s="319">
        <v>127.12</v>
      </c>
      <c r="J39" s="319">
        <v>10.119999999999999</v>
      </c>
      <c r="K39" s="319">
        <v>29.25</v>
      </c>
      <c r="L39" s="319">
        <v>2.4700000000000002</v>
      </c>
      <c r="M39" s="319">
        <v>0</v>
      </c>
      <c r="N39" s="319">
        <v>2.31</v>
      </c>
      <c r="O39" s="331"/>
      <c r="P39" s="331"/>
      <c r="Q39" s="331"/>
      <c r="R39" s="331"/>
      <c r="S39" s="331"/>
      <c r="T39" s="331"/>
      <c r="U39" s="331"/>
      <c r="V39" s="331"/>
    </row>
    <row r="40" spans="1:22">
      <c r="A40" s="9">
        <v>414</v>
      </c>
      <c r="B40" s="317">
        <v>23</v>
      </c>
      <c r="C40" s="317">
        <v>0</v>
      </c>
      <c r="D40" s="317">
        <v>346541</v>
      </c>
      <c r="E40" s="319">
        <v>113876.03</v>
      </c>
      <c r="F40" s="319">
        <v>43519.34</v>
      </c>
      <c r="G40" s="319">
        <v>0</v>
      </c>
      <c r="H40" s="319">
        <v>48336.1</v>
      </c>
      <c r="I40" s="319">
        <v>16347.33</v>
      </c>
      <c r="J40" s="319">
        <v>1301.27</v>
      </c>
      <c r="K40" s="319">
        <v>3758.93</v>
      </c>
      <c r="L40" s="319">
        <v>317.45</v>
      </c>
      <c r="M40" s="319">
        <v>0</v>
      </c>
      <c r="N40" s="319">
        <v>295.61</v>
      </c>
      <c r="O40" s="331"/>
      <c r="P40" s="331"/>
      <c r="Q40" s="331"/>
      <c r="R40" s="331"/>
      <c r="S40" s="331"/>
      <c r="T40" s="331"/>
      <c r="U40" s="331"/>
      <c r="V40" s="331"/>
    </row>
    <row r="41" spans="1:22">
      <c r="A41" s="9">
        <v>421</v>
      </c>
      <c r="B41" s="317">
        <v>235</v>
      </c>
      <c r="C41" s="317">
        <v>0</v>
      </c>
      <c r="D41" s="317">
        <v>273026</v>
      </c>
      <c r="E41" s="319">
        <v>77824.960000000006</v>
      </c>
      <c r="F41" s="319">
        <v>22393.55</v>
      </c>
      <c r="G41" s="319">
        <v>0</v>
      </c>
      <c r="H41" s="319">
        <v>38082.22</v>
      </c>
      <c r="I41" s="319">
        <v>12879.47</v>
      </c>
      <c r="J41" s="319">
        <v>1025.18</v>
      </c>
      <c r="K41" s="319">
        <v>2961.49</v>
      </c>
      <c r="L41" s="319">
        <v>250.17</v>
      </c>
      <c r="M41" s="319">
        <v>0</v>
      </c>
      <c r="N41" s="319">
        <v>232.88</v>
      </c>
      <c r="O41" s="331"/>
      <c r="P41" s="331"/>
      <c r="Q41" s="331"/>
      <c r="R41" s="331"/>
      <c r="S41" s="331"/>
      <c r="T41" s="331"/>
      <c r="U41" s="331"/>
      <c r="V41" s="331"/>
    </row>
    <row r="42" spans="1:22">
      <c r="A42" s="9">
        <v>422</v>
      </c>
      <c r="B42" s="317">
        <v>79</v>
      </c>
      <c r="C42" s="317">
        <v>0</v>
      </c>
      <c r="D42" s="317">
        <v>121743</v>
      </c>
      <c r="E42" s="319">
        <v>30625.81</v>
      </c>
      <c r="F42" s="319">
        <v>5908.74</v>
      </c>
      <c r="G42" s="319">
        <v>0</v>
      </c>
      <c r="H42" s="319">
        <v>16980.939999999999</v>
      </c>
      <c r="I42" s="319">
        <v>5743.01</v>
      </c>
      <c r="J42" s="319">
        <v>457.14</v>
      </c>
      <c r="K42" s="319">
        <v>1320.56</v>
      </c>
      <c r="L42" s="319">
        <v>111.53</v>
      </c>
      <c r="M42" s="319">
        <v>0</v>
      </c>
      <c r="N42" s="319">
        <v>103.89</v>
      </c>
      <c r="O42" s="331"/>
      <c r="P42" s="331"/>
      <c r="Q42" s="331"/>
      <c r="R42" s="331"/>
      <c r="S42" s="331"/>
      <c r="T42" s="331"/>
      <c r="U42" s="331"/>
      <c r="V42" s="331"/>
    </row>
    <row r="43" spans="1:22">
      <c r="A43" s="9">
        <v>423</v>
      </c>
      <c r="B43" s="317">
        <v>678</v>
      </c>
      <c r="C43" s="317">
        <v>0</v>
      </c>
      <c r="D43" s="317">
        <v>110773</v>
      </c>
      <c r="E43" s="319">
        <v>29046.18</v>
      </c>
      <c r="F43" s="319">
        <v>6595.85</v>
      </c>
      <c r="G43" s="319">
        <v>0</v>
      </c>
      <c r="H43" s="319">
        <v>15422.04</v>
      </c>
      <c r="I43" s="319">
        <v>5224.24</v>
      </c>
      <c r="J43" s="319">
        <v>412.89</v>
      </c>
      <c r="K43" s="319">
        <v>1195.67</v>
      </c>
      <c r="L43" s="319">
        <v>100.91</v>
      </c>
      <c r="M43" s="319">
        <v>0</v>
      </c>
      <c r="N43" s="319">
        <v>94.58</v>
      </c>
      <c r="O43" s="331"/>
      <c r="P43" s="331"/>
      <c r="Q43" s="331"/>
      <c r="R43" s="331"/>
      <c r="S43" s="331"/>
      <c r="T43" s="331"/>
      <c r="U43" s="331"/>
      <c r="V43" s="331"/>
    </row>
    <row r="44" spans="1:22">
      <c r="A44" s="9">
        <v>424</v>
      </c>
      <c r="B44" s="317">
        <v>1022</v>
      </c>
      <c r="C44" s="317">
        <v>0</v>
      </c>
      <c r="D44" s="317">
        <v>1023250</v>
      </c>
      <c r="E44" s="319">
        <v>261933.38</v>
      </c>
      <c r="F44" s="319">
        <v>51443.3</v>
      </c>
      <c r="G44" s="319">
        <v>0</v>
      </c>
      <c r="H44" s="319">
        <v>144322.87</v>
      </c>
      <c r="I44" s="319">
        <v>49658.67</v>
      </c>
      <c r="J44" s="319">
        <v>3716.57</v>
      </c>
      <c r="K44" s="319">
        <v>10939.88</v>
      </c>
      <c r="L44" s="319">
        <v>939.14</v>
      </c>
      <c r="M44" s="319">
        <v>0</v>
      </c>
      <c r="N44" s="319">
        <v>912.95</v>
      </c>
      <c r="O44" s="331"/>
      <c r="P44" s="331"/>
      <c r="Q44" s="331"/>
      <c r="R44" s="331"/>
      <c r="S44" s="331"/>
      <c r="T44" s="331"/>
      <c r="U44" s="331"/>
      <c r="V44" s="331"/>
    </row>
    <row r="45" spans="1:22" ht="16.5">
      <c r="A45" s="11" t="s">
        <v>192</v>
      </c>
      <c r="B45" s="322">
        <v>0</v>
      </c>
      <c r="C45" s="322">
        <v>0</v>
      </c>
      <c r="D45" s="317">
        <v>123877</v>
      </c>
      <c r="E45" s="319">
        <v>43136.32</v>
      </c>
      <c r="F45" s="319">
        <v>17953.48</v>
      </c>
      <c r="G45" s="319">
        <v>0</v>
      </c>
      <c r="H45" s="319">
        <v>17294.96</v>
      </c>
      <c r="I45" s="319">
        <v>5849.91</v>
      </c>
      <c r="J45" s="319">
        <v>471.47</v>
      </c>
      <c r="K45" s="319">
        <v>1346.06</v>
      </c>
      <c r="L45" s="319">
        <v>114.63</v>
      </c>
      <c r="M45" s="319">
        <v>0</v>
      </c>
      <c r="N45" s="319">
        <v>105.81</v>
      </c>
      <c r="O45" s="331"/>
      <c r="P45" s="331"/>
      <c r="Q45" s="331"/>
      <c r="R45" s="331"/>
      <c r="S45" s="331"/>
      <c r="T45" s="331"/>
      <c r="U45" s="331"/>
      <c r="V45" s="331"/>
    </row>
    <row r="46" spans="1:22">
      <c r="A46" s="150" t="s">
        <v>2</v>
      </c>
      <c r="B46" s="151">
        <f>SUM(B37:B45)</f>
        <v>2195</v>
      </c>
      <c r="C46" s="151">
        <f>SUM(C37:C45)</f>
        <v>0</v>
      </c>
      <c r="D46" s="153">
        <f>SUM(D37:D45)</f>
        <v>25793863</v>
      </c>
      <c r="E46" s="152">
        <f>SUM(E37:E45)</f>
        <v>10344338.530000001</v>
      </c>
      <c r="F46" s="152">
        <f t="shared" ref="F46:M46" si="6">SUM(F37:F45)</f>
        <v>5104769.8</v>
      </c>
      <c r="G46" s="152">
        <f t="shared" si="6"/>
        <v>0</v>
      </c>
      <c r="H46" s="152">
        <f t="shared" si="6"/>
        <v>3599369.8200000003</v>
      </c>
      <c r="I46" s="152">
        <f t="shared" si="6"/>
        <v>1218169.6200000001</v>
      </c>
      <c r="J46" s="152">
        <f t="shared" si="6"/>
        <v>96733.42</v>
      </c>
      <c r="K46" s="152">
        <f t="shared" si="6"/>
        <v>279623.42</v>
      </c>
      <c r="L46" s="152">
        <f t="shared" si="6"/>
        <v>23629.9</v>
      </c>
      <c r="M46" s="152">
        <f t="shared" si="6"/>
        <v>0</v>
      </c>
      <c r="N46" s="152">
        <f t="shared" ref="N46" si="7">SUM(N37:N45)</f>
        <v>22042.550000000003</v>
      </c>
      <c r="O46" s="331"/>
      <c r="P46" s="331"/>
      <c r="Q46" s="331"/>
      <c r="R46" s="331"/>
      <c r="S46" s="331"/>
      <c r="T46" s="331"/>
      <c r="U46" s="331"/>
      <c r="V46" s="331"/>
    </row>
    <row r="47" spans="1:22">
      <c r="A47" s="154" t="s">
        <v>193</v>
      </c>
      <c r="B47" s="155"/>
      <c r="C47" s="155"/>
      <c r="D47" s="156"/>
      <c r="E47" s="155"/>
      <c r="F47" s="155"/>
      <c r="G47" s="336"/>
      <c r="H47" s="336"/>
      <c r="I47" s="336"/>
      <c r="J47" s="336"/>
      <c r="K47" s="336"/>
      <c r="L47" s="336"/>
      <c r="M47" s="336"/>
      <c r="N47" s="336"/>
      <c r="O47" s="329"/>
      <c r="P47" s="329"/>
      <c r="Q47" s="329"/>
      <c r="R47" s="329"/>
      <c r="S47" s="329"/>
      <c r="T47" s="329"/>
      <c r="U47" s="329"/>
      <c r="V47" s="329"/>
    </row>
    <row r="48" spans="1:22">
      <c r="A48" s="9">
        <v>513</v>
      </c>
      <c r="B48" s="323">
        <v>2</v>
      </c>
      <c r="C48" s="323">
        <v>0</v>
      </c>
      <c r="D48" s="317">
        <v>2892780</v>
      </c>
      <c r="E48" s="321">
        <v>725501.35</v>
      </c>
      <c r="F48" s="321">
        <v>138191.81</v>
      </c>
      <c r="G48" s="330">
        <v>0</v>
      </c>
      <c r="H48" s="334">
        <v>403490.74</v>
      </c>
      <c r="I48" s="334">
        <v>136461.10999999999</v>
      </c>
      <c r="J48" s="334">
        <v>10862.39</v>
      </c>
      <c r="K48" s="334">
        <v>31377.98</v>
      </c>
      <c r="L48" s="334">
        <v>2649.78</v>
      </c>
      <c r="M48" s="330">
        <v>0</v>
      </c>
      <c r="N48" s="334">
        <v>2467.54</v>
      </c>
      <c r="O48" s="331"/>
      <c r="P48" s="331"/>
      <c r="Q48" s="331"/>
      <c r="R48" s="331"/>
      <c r="S48" s="331"/>
      <c r="T48" s="331"/>
      <c r="U48" s="331"/>
      <c r="V48" s="331"/>
    </row>
    <row r="49" spans="1:22">
      <c r="A49" s="154" t="s">
        <v>194</v>
      </c>
      <c r="B49" s="155"/>
      <c r="C49" s="155"/>
      <c r="D49" s="156"/>
      <c r="E49" s="155"/>
      <c r="F49" s="155"/>
      <c r="G49" s="336"/>
      <c r="H49" s="336"/>
      <c r="I49" s="336"/>
      <c r="J49" s="336"/>
      <c r="K49" s="336"/>
      <c r="L49" s="336"/>
      <c r="M49" s="336"/>
      <c r="N49" s="336"/>
      <c r="O49" s="329"/>
      <c r="P49" s="329"/>
      <c r="Q49" s="329"/>
      <c r="R49" s="329"/>
      <c r="S49" s="329"/>
      <c r="T49" s="329"/>
      <c r="U49" s="329"/>
      <c r="V49" s="329"/>
    </row>
    <row r="50" spans="1:22">
      <c r="A50" s="157">
        <v>711</v>
      </c>
      <c r="B50" s="323">
        <v>1079</v>
      </c>
      <c r="C50" s="323">
        <v>0</v>
      </c>
      <c r="D50" s="317">
        <v>1861417</v>
      </c>
      <c r="E50" s="321">
        <v>519362.62</v>
      </c>
      <c r="F50" s="321">
        <v>157681.85</v>
      </c>
      <c r="G50" s="330">
        <v>0</v>
      </c>
      <c r="H50" s="334">
        <v>248530.57</v>
      </c>
      <c r="I50" s="334">
        <v>83962.85</v>
      </c>
      <c r="J50" s="334">
        <v>6694.73</v>
      </c>
      <c r="K50" s="334">
        <v>19338.63</v>
      </c>
      <c r="L50" s="334">
        <v>1633.12</v>
      </c>
      <c r="M50" s="330">
        <v>0</v>
      </c>
      <c r="N50" s="334">
        <v>1520.87</v>
      </c>
      <c r="O50" s="331"/>
      <c r="P50" s="331"/>
      <c r="Q50" s="331"/>
      <c r="R50" s="331"/>
      <c r="S50" s="331"/>
      <c r="T50" s="331"/>
      <c r="U50" s="331"/>
      <c r="V50" s="331"/>
    </row>
    <row r="51" spans="1:22" s="22" customFormat="1" ht="15" thickBot="1">
      <c r="A51" s="154"/>
      <c r="B51" s="159"/>
      <c r="C51" s="159"/>
      <c r="D51" s="159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337"/>
      <c r="P51" s="337"/>
      <c r="Q51" s="337"/>
      <c r="R51" s="337"/>
      <c r="S51" s="337"/>
      <c r="T51" s="338"/>
      <c r="U51" s="338"/>
      <c r="V51" s="338"/>
    </row>
    <row r="52" spans="1:22" ht="15" thickBot="1">
      <c r="A52" s="158" t="s">
        <v>195</v>
      </c>
      <c r="B52" s="159">
        <f t="shared" ref="B52:M52" si="8">B14+B26+B35+B46+B48+B50</f>
        <v>1513916</v>
      </c>
      <c r="C52" s="159">
        <f t="shared" si="8"/>
        <v>0</v>
      </c>
      <c r="D52" s="159">
        <f t="shared" si="8"/>
        <v>1262366396</v>
      </c>
      <c r="E52" s="160">
        <f t="shared" si="8"/>
        <v>325891706.48000002</v>
      </c>
      <c r="F52" s="160">
        <f t="shared" si="8"/>
        <v>83696044.450000003</v>
      </c>
      <c r="G52" s="160">
        <f t="shared" si="8"/>
        <v>-190.37</v>
      </c>
      <c r="H52" s="160">
        <f t="shared" si="8"/>
        <v>166384474.97999999</v>
      </c>
      <c r="I52" s="160">
        <f t="shared" si="8"/>
        <v>56300490.039999992</v>
      </c>
      <c r="J52" s="160">
        <f t="shared" si="8"/>
        <v>4481920.84</v>
      </c>
      <c r="K52" s="160">
        <f t="shared" si="8"/>
        <v>12939252.370000003</v>
      </c>
      <c r="L52" s="160">
        <f t="shared" si="8"/>
        <v>1091899.1599999999</v>
      </c>
      <c r="M52" s="160">
        <f t="shared" si="8"/>
        <v>39.320000000000007</v>
      </c>
      <c r="N52" s="160">
        <f t="shared" ref="N52" si="9">N14+N26+N35+N46+N48+N50</f>
        <v>997775.69000000006</v>
      </c>
      <c r="O52" s="331"/>
      <c r="P52" s="331"/>
      <c r="Q52" s="331"/>
      <c r="R52" s="331"/>
      <c r="S52" s="331"/>
      <c r="T52" s="331"/>
      <c r="U52" s="331"/>
      <c r="V52" s="331"/>
    </row>
    <row r="53" spans="1:22" ht="16.5">
      <c r="A53" s="14" t="s">
        <v>196</v>
      </c>
      <c r="B53" s="14"/>
      <c r="E53" s="328"/>
      <c r="F53" s="329"/>
      <c r="G53" s="329"/>
      <c r="H53" s="329"/>
      <c r="I53" s="329"/>
      <c r="J53" s="329"/>
      <c r="K53" s="329"/>
      <c r="L53" s="329"/>
      <c r="M53" s="329"/>
      <c r="N53" s="329"/>
      <c r="O53" s="329"/>
      <c r="P53" s="329"/>
      <c r="Q53" s="329"/>
      <c r="R53" s="329"/>
      <c r="S53" s="329"/>
      <c r="T53" s="329"/>
      <c r="U53" s="329"/>
      <c r="V53" s="329"/>
    </row>
    <row r="54" spans="1:22" ht="16.5">
      <c r="A54" s="14"/>
      <c r="E54" s="23"/>
      <c r="F54" s="17"/>
      <c r="G54" s="333"/>
      <c r="H54" s="333"/>
      <c r="I54" s="333"/>
      <c r="J54" s="333"/>
      <c r="K54" s="333"/>
      <c r="L54" s="333"/>
      <c r="M54" s="333"/>
      <c r="N54" s="329"/>
      <c r="O54" s="329"/>
      <c r="P54" s="329"/>
      <c r="Q54" s="329"/>
      <c r="R54" s="329"/>
      <c r="S54" s="329"/>
      <c r="T54" s="329"/>
      <c r="U54" s="329"/>
      <c r="V54" s="329"/>
    </row>
  </sheetData>
  <printOptions horizontalCentered="1"/>
  <pageMargins left="0.2" right="0.2" top="0.75" bottom="0.75" header="0.3" footer="0.3"/>
  <pageSetup scale="50" orientation="landscape" r:id="rId1"/>
  <headerFooter>
    <oddFooter>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tabColor rgb="FF008000"/>
    <pageSetUpPr fitToPage="1"/>
  </sheetPr>
  <dimension ref="A1:W55"/>
  <sheetViews>
    <sheetView zoomScale="90" zoomScaleNormal="90" workbookViewId="0">
      <pane xSplit="1" ySplit="3" topLeftCell="F17" activePane="bottomRight" state="frozen"/>
      <selection pane="bottomRight" activeCell="O36" sqref="O36"/>
      <selection pane="bottomLeft" activeCell="E37" sqref="E37"/>
      <selection pane="topRight" activeCell="E37" sqref="E37"/>
    </sheetView>
  </sheetViews>
  <sheetFormatPr defaultColWidth="11.42578125" defaultRowHeight="14.45"/>
  <cols>
    <col min="1" max="1" width="21.85546875" style="15" customWidth="1"/>
    <col min="2" max="2" width="11.7109375" style="15" customWidth="1"/>
    <col min="3" max="3" width="13.85546875" style="17" customWidth="1"/>
    <col min="4" max="4" width="19.5703125" style="17" bestFit="1" customWidth="1"/>
    <col min="5" max="5" width="17.42578125" style="10" bestFit="1" customWidth="1"/>
    <col min="6" max="6" width="16.140625" style="10" bestFit="1" customWidth="1"/>
    <col min="7" max="7" width="15.42578125" style="10" bestFit="1" customWidth="1"/>
    <col min="8" max="8" width="17.42578125" style="10" bestFit="1" customWidth="1"/>
    <col min="9" max="9" width="16.42578125" style="10" bestFit="1" customWidth="1"/>
    <col min="10" max="10" width="16.140625" style="10" bestFit="1" customWidth="1"/>
    <col min="11" max="11" width="18.85546875" style="10" bestFit="1" customWidth="1"/>
    <col min="12" max="12" width="20.28515625" style="10" bestFit="1" customWidth="1"/>
    <col min="13" max="13" width="17" style="10" bestFit="1" customWidth="1"/>
    <col min="14" max="14" width="15.28515625" style="8" bestFit="1" customWidth="1"/>
    <col min="15" max="15" width="14" style="8" bestFit="1" customWidth="1"/>
    <col min="16" max="16" width="16" style="8" bestFit="1" customWidth="1"/>
    <col min="17" max="17" width="17.42578125" style="8" bestFit="1" customWidth="1"/>
    <col min="18" max="18" width="14.7109375" style="8" bestFit="1" customWidth="1"/>
    <col min="19" max="19" width="16" style="8" bestFit="1" customWidth="1"/>
    <col min="20" max="20" width="11.42578125" style="8"/>
    <col min="21" max="21" width="26.28515625" style="8" customWidth="1"/>
    <col min="22" max="16384" width="11.42578125" style="8"/>
  </cols>
  <sheetData>
    <row r="1" spans="1:22" ht="15" thickBot="1">
      <c r="B1" s="16"/>
      <c r="E1" s="328"/>
      <c r="F1" s="328"/>
      <c r="G1" s="328"/>
      <c r="H1" s="328"/>
      <c r="I1" s="328"/>
      <c r="J1" s="328"/>
      <c r="K1" s="328"/>
      <c r="L1" s="328"/>
      <c r="M1" s="328"/>
      <c r="N1" s="329"/>
      <c r="O1" s="329"/>
      <c r="P1" s="329"/>
      <c r="Q1" s="329"/>
      <c r="R1" s="329"/>
      <c r="S1" s="329"/>
      <c r="T1" s="329"/>
      <c r="U1" s="329"/>
      <c r="V1" s="329"/>
    </row>
    <row r="2" spans="1:22" ht="21.6" thickBot="1">
      <c r="A2" s="7" t="s">
        <v>164</v>
      </c>
      <c r="B2" s="18"/>
      <c r="C2" s="19"/>
      <c r="D2" s="20"/>
      <c r="E2" s="329"/>
      <c r="F2" s="325">
        <v>45717</v>
      </c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</row>
    <row r="3" spans="1:22" ht="29.45" thickBot="1">
      <c r="A3" s="146" t="s">
        <v>165</v>
      </c>
      <c r="B3" s="147" t="s">
        <v>166</v>
      </c>
      <c r="C3" s="147" t="s">
        <v>167</v>
      </c>
      <c r="D3" s="148" t="s">
        <v>168</v>
      </c>
      <c r="E3" s="149" t="s">
        <v>169</v>
      </c>
      <c r="F3" s="25" t="s">
        <v>170</v>
      </c>
      <c r="G3" s="149" t="s">
        <v>171</v>
      </c>
      <c r="H3" s="149" t="s">
        <v>172</v>
      </c>
      <c r="I3" s="149" t="s">
        <v>173</v>
      </c>
      <c r="J3" s="149" t="s">
        <v>174</v>
      </c>
      <c r="K3" s="149" t="s">
        <v>175</v>
      </c>
      <c r="L3" s="149" t="s">
        <v>176</v>
      </c>
      <c r="M3" s="149" t="s">
        <v>177</v>
      </c>
      <c r="N3" s="149" t="s">
        <v>21</v>
      </c>
      <c r="O3" s="329"/>
      <c r="P3" s="329"/>
      <c r="Q3" s="329"/>
      <c r="R3" s="329"/>
      <c r="S3" s="329"/>
      <c r="T3" s="329"/>
      <c r="U3" s="329"/>
      <c r="V3" s="329"/>
    </row>
    <row r="4" spans="1:22">
      <c r="A4" s="9">
        <v>103</v>
      </c>
      <c r="B4" s="317">
        <v>899</v>
      </c>
      <c r="C4" s="317">
        <v>2983</v>
      </c>
      <c r="D4" s="317">
        <v>655394</v>
      </c>
      <c r="E4" s="318">
        <v>171504.31</v>
      </c>
      <c r="F4" s="318">
        <v>38118.06</v>
      </c>
      <c r="G4" s="318">
        <v>0</v>
      </c>
      <c r="H4" s="318">
        <v>91587.76</v>
      </c>
      <c r="I4" s="318">
        <v>31072.43</v>
      </c>
      <c r="J4" s="318">
        <v>2458.9299999999998</v>
      </c>
      <c r="K4" s="318">
        <v>7107.28</v>
      </c>
      <c r="L4" s="318">
        <v>600.21</v>
      </c>
      <c r="M4" s="318">
        <v>0</v>
      </c>
      <c r="N4" s="318">
        <v>559.64</v>
      </c>
      <c r="O4" s="331"/>
      <c r="P4" s="331"/>
      <c r="Q4" s="331"/>
      <c r="R4" s="331"/>
      <c r="S4" s="331"/>
      <c r="T4" s="331"/>
      <c r="U4" s="331"/>
      <c r="V4" s="331"/>
    </row>
    <row r="5" spans="1:22">
      <c r="A5" s="9">
        <v>104</v>
      </c>
      <c r="B5" s="317">
        <v>3197</v>
      </c>
      <c r="C5" s="317">
        <v>14196</v>
      </c>
      <c r="D5" s="317">
        <v>675730</v>
      </c>
      <c r="E5" s="319">
        <v>183268.66</v>
      </c>
      <c r="F5" s="319">
        <v>45998.23</v>
      </c>
      <c r="G5" s="319">
        <v>0</v>
      </c>
      <c r="H5" s="319">
        <v>94311.76</v>
      </c>
      <c r="I5" s="319">
        <v>31908.99</v>
      </c>
      <c r="J5" s="319">
        <v>2531.64</v>
      </c>
      <c r="K5" s="319">
        <v>7322.37</v>
      </c>
      <c r="L5" s="319">
        <v>618.04999999999995</v>
      </c>
      <c r="M5" s="319">
        <v>0</v>
      </c>
      <c r="N5" s="319">
        <v>577.62</v>
      </c>
      <c r="O5" s="331"/>
      <c r="P5" s="331"/>
      <c r="Q5" s="331"/>
      <c r="R5" s="331"/>
      <c r="S5" s="331"/>
      <c r="T5" s="331"/>
      <c r="U5" s="331"/>
      <c r="V5" s="331"/>
    </row>
    <row r="6" spans="1:22">
      <c r="A6" s="9">
        <v>105</v>
      </c>
      <c r="B6" s="317">
        <v>7702</v>
      </c>
      <c r="C6" s="317">
        <v>16699</v>
      </c>
      <c r="D6" s="317">
        <v>2176063</v>
      </c>
      <c r="E6" s="319">
        <v>581745.48</v>
      </c>
      <c r="F6" s="319">
        <v>140275.04999999999</v>
      </c>
      <c r="G6" s="319">
        <v>0</v>
      </c>
      <c r="H6" s="319">
        <v>303367.87</v>
      </c>
      <c r="I6" s="319">
        <v>102399.84</v>
      </c>
      <c r="J6" s="319">
        <v>8219.75</v>
      </c>
      <c r="K6" s="319">
        <v>23646.78</v>
      </c>
      <c r="L6" s="319">
        <v>1992.8</v>
      </c>
      <c r="M6" s="319">
        <v>0</v>
      </c>
      <c r="N6" s="319">
        <v>1843.39</v>
      </c>
      <c r="O6" s="331"/>
      <c r="P6" s="331"/>
      <c r="Q6" s="331"/>
      <c r="R6" s="331"/>
      <c r="S6" s="331"/>
      <c r="T6" s="331"/>
      <c r="U6" s="331"/>
      <c r="V6" s="331"/>
    </row>
    <row r="7" spans="1:22">
      <c r="A7" s="9">
        <v>106</v>
      </c>
      <c r="B7" s="317">
        <v>34942</v>
      </c>
      <c r="C7" s="317">
        <v>108210</v>
      </c>
      <c r="D7" s="317">
        <v>17514618</v>
      </c>
      <c r="E7" s="319">
        <v>4600867.63</v>
      </c>
      <c r="F7" s="319">
        <v>1044566.51</v>
      </c>
      <c r="G7" s="319">
        <v>0</v>
      </c>
      <c r="H7" s="319">
        <v>2443215.2400000002</v>
      </c>
      <c r="I7" s="319">
        <v>826403.78</v>
      </c>
      <c r="J7" s="319">
        <v>65721.81</v>
      </c>
      <c r="K7" s="319">
        <v>189951.02</v>
      </c>
      <c r="L7" s="319">
        <v>16041.46</v>
      </c>
      <c r="M7" s="319">
        <v>7.13</v>
      </c>
      <c r="N7" s="319">
        <v>14960.68</v>
      </c>
      <c r="O7" s="331"/>
      <c r="P7" s="331"/>
      <c r="Q7" s="331"/>
      <c r="R7" s="331"/>
      <c r="S7" s="331"/>
      <c r="T7" s="331"/>
      <c r="U7" s="331"/>
      <c r="V7" s="331"/>
    </row>
    <row r="8" spans="1:22">
      <c r="A8" s="9">
        <v>107</v>
      </c>
      <c r="B8" s="317">
        <v>3775</v>
      </c>
      <c r="C8" s="317">
        <v>7823</v>
      </c>
      <c r="D8" s="317">
        <v>2848024</v>
      </c>
      <c r="E8" s="319">
        <v>742410.06</v>
      </c>
      <c r="F8" s="319">
        <v>165039.24</v>
      </c>
      <c r="G8" s="319">
        <v>0</v>
      </c>
      <c r="H8" s="319">
        <v>396737.2</v>
      </c>
      <c r="I8" s="319">
        <v>133958.97</v>
      </c>
      <c r="J8" s="319">
        <v>10724.58</v>
      </c>
      <c r="K8" s="319">
        <v>30918.83</v>
      </c>
      <c r="L8" s="319">
        <v>2609.94</v>
      </c>
      <c r="M8" s="319">
        <v>0</v>
      </c>
      <c r="N8" s="319">
        <v>2421.3000000000002</v>
      </c>
      <c r="O8" s="331"/>
      <c r="P8" s="331"/>
      <c r="Q8" s="331"/>
      <c r="R8" s="331"/>
      <c r="S8" s="331"/>
      <c r="T8" s="331"/>
      <c r="U8" s="331"/>
      <c r="V8" s="331"/>
    </row>
    <row r="9" spans="1:22">
      <c r="A9" s="9">
        <v>109</v>
      </c>
      <c r="B9" s="317">
        <v>101596</v>
      </c>
      <c r="C9" s="317">
        <v>412738</v>
      </c>
      <c r="D9" s="317">
        <v>19853221</v>
      </c>
      <c r="E9" s="319">
        <v>5354425.25</v>
      </c>
      <c r="F9" s="319">
        <v>1371047.85</v>
      </c>
      <c r="G9" s="319">
        <v>-0.65</v>
      </c>
      <c r="H9" s="319">
        <v>2737337.39</v>
      </c>
      <c r="I9" s="319">
        <v>925306.89</v>
      </c>
      <c r="J9" s="319">
        <v>73591.14</v>
      </c>
      <c r="K9" s="319">
        <v>212756.03</v>
      </c>
      <c r="L9" s="319">
        <v>17678.310000000001</v>
      </c>
      <c r="M9" s="319">
        <v>1.84</v>
      </c>
      <c r="N9" s="319">
        <v>16706.45</v>
      </c>
      <c r="O9" s="331"/>
      <c r="P9" s="331"/>
      <c r="Q9" s="331"/>
      <c r="R9" s="331"/>
      <c r="S9" s="331"/>
      <c r="T9" s="331"/>
      <c r="U9" s="331"/>
      <c r="V9" s="331"/>
    </row>
    <row r="10" spans="1:22">
      <c r="A10" s="9">
        <v>110</v>
      </c>
      <c r="B10" s="317">
        <v>25242</v>
      </c>
      <c r="C10" s="317">
        <v>82224</v>
      </c>
      <c r="D10" s="317">
        <v>15305026</v>
      </c>
      <c r="E10" s="319">
        <v>3827761.18</v>
      </c>
      <c r="F10" s="319">
        <v>893794.51</v>
      </c>
      <c r="G10" s="319">
        <v>-151.85</v>
      </c>
      <c r="H10" s="319">
        <v>2015450.93</v>
      </c>
      <c r="I10" s="319">
        <v>683626.37</v>
      </c>
      <c r="J10" s="319">
        <v>53702.15</v>
      </c>
      <c r="K10" s="319">
        <v>156027.24</v>
      </c>
      <c r="L10" s="319">
        <v>12842.52</v>
      </c>
      <c r="M10" s="319">
        <v>44.99</v>
      </c>
      <c r="N10" s="319">
        <v>12424.32</v>
      </c>
      <c r="O10" s="331"/>
      <c r="P10" s="331"/>
      <c r="Q10" s="331"/>
      <c r="R10" s="331"/>
      <c r="S10" s="331"/>
      <c r="T10" s="331"/>
      <c r="U10" s="331"/>
      <c r="V10" s="331"/>
    </row>
    <row r="11" spans="1:22">
      <c r="A11" s="11">
        <v>111</v>
      </c>
      <c r="B11" s="317">
        <v>236240</v>
      </c>
      <c r="C11" s="317">
        <v>139905</v>
      </c>
      <c r="D11" s="317">
        <v>28409853</v>
      </c>
      <c r="E11" s="319">
        <v>6096037.0899999999</v>
      </c>
      <c r="F11" s="319">
        <v>1377084.6</v>
      </c>
      <c r="G11" s="319">
        <v>0</v>
      </c>
      <c r="H11" s="319">
        <v>3242556.42</v>
      </c>
      <c r="I11" s="319">
        <v>1096480.5900000001</v>
      </c>
      <c r="J11" s="319">
        <v>87064.91</v>
      </c>
      <c r="K11" s="319">
        <v>251739.9</v>
      </c>
      <c r="L11" s="319">
        <v>21246.55</v>
      </c>
      <c r="M11" s="319">
        <v>16.38</v>
      </c>
      <c r="N11" s="319">
        <v>19847.740000000002</v>
      </c>
      <c r="O11" s="331"/>
      <c r="P11" s="331"/>
      <c r="Q11" s="331"/>
      <c r="R11" s="331"/>
      <c r="S11" s="331"/>
      <c r="T11" s="331"/>
      <c r="U11" s="331"/>
      <c r="V11" s="331"/>
    </row>
    <row r="12" spans="1:22">
      <c r="A12" s="9">
        <v>112</v>
      </c>
      <c r="B12" s="317">
        <v>972666</v>
      </c>
      <c r="C12" s="317">
        <v>4566097</v>
      </c>
      <c r="D12" s="317">
        <v>415879237</v>
      </c>
      <c r="E12" s="319">
        <v>99390777.859999999</v>
      </c>
      <c r="F12" s="319">
        <v>23789151.600000001</v>
      </c>
      <c r="G12" s="319">
        <v>-284.45</v>
      </c>
      <c r="H12" s="319">
        <v>51941550.310000002</v>
      </c>
      <c r="I12" s="319">
        <v>17560507.789999999</v>
      </c>
      <c r="J12" s="319">
        <v>1399575.8</v>
      </c>
      <c r="K12" s="319">
        <v>4041124.97</v>
      </c>
      <c r="L12" s="319">
        <v>341176.78</v>
      </c>
      <c r="M12" s="319">
        <v>92.81</v>
      </c>
      <c r="N12" s="319">
        <v>317882.25</v>
      </c>
      <c r="O12" s="331"/>
      <c r="P12" s="331"/>
      <c r="Q12" s="331"/>
      <c r="R12" s="331"/>
      <c r="S12" s="331"/>
      <c r="T12" s="331"/>
      <c r="U12" s="331"/>
      <c r="V12" s="331"/>
    </row>
    <row r="13" spans="1:22">
      <c r="A13" s="9"/>
      <c r="B13" s="317"/>
      <c r="C13" s="317"/>
      <c r="D13" s="317"/>
      <c r="E13" s="319"/>
      <c r="F13" s="320"/>
      <c r="G13" s="327"/>
      <c r="H13" s="327"/>
      <c r="I13" s="327"/>
      <c r="J13" s="327"/>
      <c r="K13" s="327"/>
      <c r="L13" s="327"/>
      <c r="M13" s="327"/>
      <c r="N13" s="327"/>
      <c r="O13" s="331"/>
      <c r="P13" s="331"/>
      <c r="Q13" s="331"/>
      <c r="R13" s="331"/>
      <c r="S13" s="331"/>
      <c r="T13" s="331"/>
      <c r="U13" s="331"/>
      <c r="V13" s="331"/>
    </row>
    <row r="14" spans="1:22">
      <c r="A14" s="150" t="s">
        <v>2</v>
      </c>
      <c r="B14" s="151">
        <f>SUM(B4:B13)</f>
        <v>1386259</v>
      </c>
      <c r="C14" s="151">
        <f>SUM(C4:C13)</f>
        <v>5350875</v>
      </c>
      <c r="D14" s="151">
        <f>SUM(D4:D13)</f>
        <v>503317166</v>
      </c>
      <c r="E14" s="152">
        <f>SUM(E4:E13)</f>
        <v>120948797.52</v>
      </c>
      <c r="F14" s="152">
        <f t="shared" ref="F14:M14" si="0">SUM(F4:F13)</f>
        <v>28865075.650000002</v>
      </c>
      <c r="G14" s="152">
        <f t="shared" si="0"/>
        <v>-436.95</v>
      </c>
      <c r="H14" s="152">
        <f t="shared" si="0"/>
        <v>63266114.880000003</v>
      </c>
      <c r="I14" s="152">
        <f t="shared" si="0"/>
        <v>21391665.649999999</v>
      </c>
      <c r="J14" s="152">
        <f t="shared" si="0"/>
        <v>1703590.71</v>
      </c>
      <c r="K14" s="152">
        <f t="shared" si="0"/>
        <v>4920594.42</v>
      </c>
      <c r="L14" s="152">
        <f t="shared" si="0"/>
        <v>414806.62000000005</v>
      </c>
      <c r="M14" s="152">
        <f t="shared" si="0"/>
        <v>163.15</v>
      </c>
      <c r="N14" s="152">
        <f t="shared" ref="N14" si="1">SUM(N4:N13)</f>
        <v>387223.39</v>
      </c>
      <c r="O14" s="331"/>
      <c r="P14" s="331"/>
      <c r="Q14" s="331"/>
      <c r="R14" s="331"/>
      <c r="S14" s="331"/>
      <c r="T14" s="331"/>
      <c r="U14" s="331"/>
      <c r="V14" s="331"/>
    </row>
    <row r="15" spans="1:22" ht="22.5" customHeight="1">
      <c r="A15" s="9" t="s">
        <v>179</v>
      </c>
      <c r="B15" s="17"/>
      <c r="C15" s="17" t="s">
        <v>6</v>
      </c>
      <c r="E15" s="17"/>
      <c r="F15" s="17"/>
      <c r="G15" s="333"/>
      <c r="H15" s="333"/>
      <c r="I15" s="333"/>
      <c r="J15" s="333"/>
      <c r="K15" s="333"/>
      <c r="L15" s="333"/>
      <c r="M15" s="333"/>
      <c r="N15" s="333"/>
      <c r="O15" s="329"/>
      <c r="P15" s="329"/>
      <c r="Q15" s="329"/>
      <c r="R15" s="329"/>
      <c r="S15" s="329"/>
      <c r="T15" s="329"/>
      <c r="U15" s="329"/>
      <c r="V15" s="329"/>
    </row>
    <row r="16" spans="1:22" ht="21.75" customHeight="1">
      <c r="A16" s="11" t="s">
        <v>180</v>
      </c>
      <c r="B16" s="317">
        <v>1</v>
      </c>
      <c r="C16" s="317">
        <v>4</v>
      </c>
      <c r="D16" s="317">
        <v>15</v>
      </c>
      <c r="E16" s="321">
        <v>4.55</v>
      </c>
      <c r="F16" s="321">
        <v>1.51</v>
      </c>
      <c r="G16" s="318">
        <v>0</v>
      </c>
      <c r="H16" s="321">
        <v>2.09</v>
      </c>
      <c r="I16" s="321">
        <v>0.71</v>
      </c>
      <c r="J16" s="321">
        <v>0.06</v>
      </c>
      <c r="K16" s="321">
        <v>0.16</v>
      </c>
      <c r="L16" s="321">
        <v>0.01</v>
      </c>
      <c r="M16" s="318">
        <v>0</v>
      </c>
      <c r="N16" s="321">
        <v>0.01</v>
      </c>
      <c r="O16" s="331"/>
      <c r="P16" s="331"/>
      <c r="Q16" s="331"/>
      <c r="R16" s="331"/>
      <c r="S16" s="331"/>
      <c r="T16" s="331"/>
      <c r="U16" s="331"/>
      <c r="V16" s="331"/>
    </row>
    <row r="17" spans="1:22">
      <c r="A17" s="11" t="s">
        <v>181</v>
      </c>
      <c r="B17" s="317">
        <v>10</v>
      </c>
      <c r="C17" s="317">
        <v>96</v>
      </c>
      <c r="D17" s="317">
        <v>442604</v>
      </c>
      <c r="E17" s="319">
        <v>127500.76</v>
      </c>
      <c r="F17" s="319">
        <v>37640.61</v>
      </c>
      <c r="G17" s="319">
        <v>0</v>
      </c>
      <c r="H17" s="319">
        <v>61735.28</v>
      </c>
      <c r="I17" s="319">
        <v>20878.95</v>
      </c>
      <c r="J17" s="319">
        <v>1662.08</v>
      </c>
      <c r="K17" s="319">
        <v>4800.91</v>
      </c>
      <c r="L17" s="319">
        <v>405.35</v>
      </c>
      <c r="M17" s="319">
        <v>0</v>
      </c>
      <c r="N17" s="319">
        <v>377.58</v>
      </c>
      <c r="O17" s="331"/>
      <c r="P17" s="331"/>
      <c r="Q17" s="331"/>
      <c r="R17" s="331"/>
      <c r="S17" s="331"/>
      <c r="T17" s="331"/>
      <c r="U17" s="331"/>
      <c r="V17" s="331"/>
    </row>
    <row r="18" spans="1:22">
      <c r="A18" s="11" t="s">
        <v>182</v>
      </c>
      <c r="B18" s="317">
        <v>1</v>
      </c>
      <c r="C18" s="317">
        <v>4</v>
      </c>
      <c r="D18" s="317">
        <v>403104</v>
      </c>
      <c r="E18" s="319">
        <v>115918.86</v>
      </c>
      <c r="F18" s="319">
        <v>34078.25</v>
      </c>
      <c r="G18" s="319">
        <v>0</v>
      </c>
      <c r="H18" s="319">
        <v>56225.760000000002</v>
      </c>
      <c r="I18" s="319">
        <v>19015.63</v>
      </c>
      <c r="J18" s="319">
        <v>1513.66</v>
      </c>
      <c r="K18" s="319">
        <v>4372.4799999999996</v>
      </c>
      <c r="L18" s="319">
        <v>369.24</v>
      </c>
      <c r="M18" s="319">
        <v>0</v>
      </c>
      <c r="N18" s="319">
        <v>343.84</v>
      </c>
      <c r="O18" s="331"/>
      <c r="P18" s="331"/>
      <c r="Q18" s="331"/>
      <c r="R18" s="331"/>
      <c r="S18" s="331"/>
      <c r="T18" s="331"/>
      <c r="U18" s="331"/>
      <c r="V18" s="331"/>
    </row>
    <row r="19" spans="1:22">
      <c r="A19" s="11" t="s">
        <v>183</v>
      </c>
      <c r="B19" s="317">
        <v>37</v>
      </c>
      <c r="C19" s="317">
        <v>8</v>
      </c>
      <c r="D19" s="317">
        <v>425965</v>
      </c>
      <c r="E19" s="319">
        <v>122511.7</v>
      </c>
      <c r="F19" s="319">
        <v>36029.79</v>
      </c>
      <c r="G19" s="319">
        <v>0</v>
      </c>
      <c r="H19" s="319">
        <v>59414.44</v>
      </c>
      <c r="I19" s="319">
        <v>20094.03</v>
      </c>
      <c r="J19" s="319">
        <v>1599.48</v>
      </c>
      <c r="K19" s="319">
        <v>4620.4399999999996</v>
      </c>
      <c r="L19" s="319">
        <v>390.17</v>
      </c>
      <c r="M19" s="319">
        <v>0</v>
      </c>
      <c r="N19" s="319">
        <v>363.35</v>
      </c>
      <c r="O19" s="331"/>
      <c r="P19" s="331"/>
      <c r="Q19" s="331"/>
      <c r="R19" s="331"/>
      <c r="S19" s="331"/>
      <c r="T19" s="331"/>
      <c r="U19" s="331"/>
      <c r="V19" s="331"/>
    </row>
    <row r="20" spans="1:22">
      <c r="A20" s="11" t="s">
        <v>184</v>
      </c>
      <c r="B20" s="317">
        <v>945</v>
      </c>
      <c r="C20" s="317">
        <v>1820</v>
      </c>
      <c r="D20" s="317">
        <v>13890</v>
      </c>
      <c r="E20" s="319">
        <v>8248.7000000000007</v>
      </c>
      <c r="F20" s="319">
        <v>5420.55</v>
      </c>
      <c r="G20" s="319">
        <v>0</v>
      </c>
      <c r="H20" s="319">
        <v>1946.46</v>
      </c>
      <c r="I20" s="319">
        <v>654.84</v>
      </c>
      <c r="J20" s="319">
        <v>54.35</v>
      </c>
      <c r="K20" s="319">
        <v>161.75</v>
      </c>
      <c r="L20" s="319" t="s">
        <v>198</v>
      </c>
      <c r="M20" s="319">
        <v>0</v>
      </c>
      <c r="N20" s="319">
        <v>10.75</v>
      </c>
      <c r="O20" s="331"/>
      <c r="P20" s="331"/>
      <c r="Q20" s="331"/>
      <c r="R20" s="331"/>
      <c r="S20" s="331"/>
      <c r="T20" s="331"/>
      <c r="U20" s="331"/>
      <c r="V20" s="331"/>
    </row>
    <row r="21" spans="1:22">
      <c r="A21" s="11">
        <v>211</v>
      </c>
      <c r="B21" s="317">
        <v>113135</v>
      </c>
      <c r="C21" s="317">
        <v>359507</v>
      </c>
      <c r="D21" s="317">
        <v>177864560</v>
      </c>
      <c r="E21" s="319">
        <v>44960526.07</v>
      </c>
      <c r="F21" s="319">
        <v>13650625.300000001</v>
      </c>
      <c r="G21" s="319">
        <v>0</v>
      </c>
      <c r="H21" s="319">
        <v>21518815.460000001</v>
      </c>
      <c r="I21" s="319">
        <v>7289468.7999999998</v>
      </c>
      <c r="J21" s="319">
        <v>577412.21</v>
      </c>
      <c r="K21" s="319">
        <v>1670423.01</v>
      </c>
      <c r="L21" s="319">
        <v>141069.99</v>
      </c>
      <c r="M21" s="319">
        <v>-11.19</v>
      </c>
      <c r="N21" s="319">
        <v>112722.49</v>
      </c>
      <c r="O21" s="331"/>
      <c r="P21" s="331"/>
      <c r="Q21" s="331"/>
      <c r="R21" s="331"/>
      <c r="S21" s="331"/>
      <c r="T21" s="331"/>
      <c r="U21" s="331"/>
      <c r="V21" s="331"/>
    </row>
    <row r="22" spans="1:22">
      <c r="A22" s="11">
        <v>212</v>
      </c>
      <c r="B22" s="317">
        <v>10596</v>
      </c>
      <c r="C22" s="317">
        <v>43714</v>
      </c>
      <c r="D22" s="317">
        <v>303564529</v>
      </c>
      <c r="E22" s="319">
        <v>84557542.799999997</v>
      </c>
      <c r="F22" s="319">
        <v>23107382.23</v>
      </c>
      <c r="G22" s="319">
        <v>0</v>
      </c>
      <c r="H22" s="319">
        <v>42206864.670000002</v>
      </c>
      <c r="I22" s="319">
        <v>14285507.779999999</v>
      </c>
      <c r="J22" s="319">
        <v>1137524.71</v>
      </c>
      <c r="K22" s="319">
        <v>3283329.93</v>
      </c>
      <c r="L22" s="319">
        <v>277711.15000000002</v>
      </c>
      <c r="M22" s="319">
        <v>0</v>
      </c>
      <c r="N22" s="319">
        <v>259222.33</v>
      </c>
      <c r="O22" s="331"/>
      <c r="P22" s="331"/>
      <c r="Q22" s="331"/>
      <c r="R22" s="331"/>
      <c r="S22" s="331"/>
      <c r="T22" s="331"/>
      <c r="U22" s="331"/>
      <c r="V22" s="331"/>
    </row>
    <row r="23" spans="1:22">
      <c r="A23" s="12" t="s">
        <v>185</v>
      </c>
      <c r="B23" s="317">
        <v>399</v>
      </c>
      <c r="C23" s="317">
        <v>1204</v>
      </c>
      <c r="D23" s="317">
        <v>139710495</v>
      </c>
      <c r="E23" s="319">
        <v>36193167.609999999</v>
      </c>
      <c r="F23" s="319">
        <v>7908199.8700000001</v>
      </c>
      <c r="G23" s="319">
        <v>0</v>
      </c>
      <c r="H23" s="319">
        <v>19431634.629999999</v>
      </c>
      <c r="I23" s="319">
        <v>6572831.6900000004</v>
      </c>
      <c r="J23" s="319">
        <v>523076.46</v>
      </c>
      <c r="K23" s="319">
        <v>1511000.98</v>
      </c>
      <c r="L23" s="319">
        <v>127600</v>
      </c>
      <c r="M23" s="319">
        <v>0</v>
      </c>
      <c r="N23" s="319">
        <v>118823.98</v>
      </c>
      <c r="O23" s="331"/>
      <c r="P23" s="331"/>
      <c r="Q23" s="331"/>
      <c r="R23" s="331"/>
      <c r="S23" s="331"/>
      <c r="T23" s="331"/>
      <c r="U23" s="331"/>
      <c r="V23" s="331"/>
    </row>
    <row r="24" spans="1:22">
      <c r="A24" s="9">
        <v>862</v>
      </c>
      <c r="B24" s="317">
        <v>1</v>
      </c>
      <c r="C24" s="317">
        <v>3</v>
      </c>
      <c r="D24" s="317">
        <v>537900</v>
      </c>
      <c r="E24" s="319">
        <v>141855.94</v>
      </c>
      <c r="F24" s="319">
        <v>32648.25</v>
      </c>
      <c r="G24" s="319">
        <v>0</v>
      </c>
      <c r="H24" s="319">
        <v>75027.37</v>
      </c>
      <c r="I24" s="319">
        <v>25374.36</v>
      </c>
      <c r="J24" s="319">
        <v>2019.81</v>
      </c>
      <c r="K24" s="319">
        <v>5834.6</v>
      </c>
      <c r="L24" s="319">
        <v>492.72</v>
      </c>
      <c r="M24" s="319">
        <v>0</v>
      </c>
      <c r="N24" s="319">
        <v>458.83</v>
      </c>
      <c r="O24" s="331"/>
      <c r="P24" s="331"/>
      <c r="Q24" s="331"/>
      <c r="R24" s="331"/>
      <c r="S24" s="331"/>
      <c r="T24" s="331"/>
      <c r="U24" s="331"/>
      <c r="V24" s="331"/>
    </row>
    <row r="25" spans="1:22">
      <c r="A25" s="9"/>
      <c r="B25" s="317"/>
      <c r="C25" s="317"/>
      <c r="D25" s="317"/>
      <c r="E25" s="319"/>
      <c r="F25" s="320"/>
      <c r="G25" s="327"/>
      <c r="H25" s="327"/>
      <c r="I25" s="327"/>
      <c r="J25" s="327"/>
      <c r="K25" s="327"/>
      <c r="L25" s="327"/>
      <c r="M25" s="327"/>
      <c r="N25" s="327"/>
      <c r="O25" s="331"/>
      <c r="P25" s="331"/>
      <c r="Q25" s="331"/>
      <c r="R25" s="331"/>
      <c r="S25" s="331"/>
      <c r="T25" s="331"/>
      <c r="U25" s="331"/>
      <c r="V25" s="331"/>
    </row>
    <row r="26" spans="1:22">
      <c r="A26" s="150" t="s">
        <v>2</v>
      </c>
      <c r="B26" s="151">
        <f>SUM(B16:B25)</f>
        <v>125125</v>
      </c>
      <c r="C26" s="151">
        <f>SUM(C16:C25)</f>
        <v>406360</v>
      </c>
      <c r="D26" s="151">
        <f>SUM(D16:D25)</f>
        <v>622963062</v>
      </c>
      <c r="E26" s="152">
        <f>SUM(E16:E25)</f>
        <v>166227276.99000001</v>
      </c>
      <c r="F26" s="152">
        <f t="shared" ref="F26:M26" si="2">SUM(F16:F25)</f>
        <v>44812026.359999999</v>
      </c>
      <c r="G26" s="152">
        <f t="shared" si="2"/>
        <v>0</v>
      </c>
      <c r="H26" s="152">
        <f t="shared" si="2"/>
        <v>83411666.160000011</v>
      </c>
      <c r="I26" s="152">
        <f t="shared" si="2"/>
        <v>28233826.789999999</v>
      </c>
      <c r="J26" s="152">
        <f t="shared" si="2"/>
        <v>2244862.8199999998</v>
      </c>
      <c r="K26" s="152">
        <f t="shared" si="2"/>
        <v>6484544.2599999998</v>
      </c>
      <c r="L26" s="152">
        <f t="shared" si="2"/>
        <v>548038.63</v>
      </c>
      <c r="M26" s="152">
        <f t="shared" si="2"/>
        <v>-11.19</v>
      </c>
      <c r="N26" s="152">
        <f t="shared" ref="N26" si="3">SUM(N16:N25)</f>
        <v>492323.16</v>
      </c>
      <c r="O26" s="331"/>
      <c r="P26" s="331"/>
      <c r="Q26" s="331"/>
      <c r="R26" s="331"/>
      <c r="S26" s="331"/>
      <c r="T26" s="331"/>
      <c r="U26" s="331"/>
      <c r="V26" s="331"/>
    </row>
    <row r="27" spans="1:22">
      <c r="A27" s="9" t="s">
        <v>186</v>
      </c>
      <c r="B27" s="17"/>
      <c r="E27" s="17"/>
      <c r="F27" s="17"/>
      <c r="G27" s="333"/>
      <c r="H27" s="333"/>
      <c r="I27" s="333"/>
      <c r="J27" s="333"/>
      <c r="K27" s="333"/>
      <c r="L27" s="333"/>
      <c r="M27" s="333"/>
      <c r="N27" s="333"/>
      <c r="O27" s="329"/>
      <c r="P27" s="329"/>
      <c r="Q27" s="329"/>
      <c r="R27" s="329"/>
      <c r="S27" s="329"/>
      <c r="T27" s="329"/>
      <c r="U27" s="329"/>
      <c r="V27" s="329"/>
    </row>
    <row r="28" spans="1:22">
      <c r="A28" s="9">
        <v>311</v>
      </c>
      <c r="B28" s="317">
        <v>113</v>
      </c>
      <c r="C28" s="317">
        <v>338</v>
      </c>
      <c r="D28" s="317">
        <v>309611</v>
      </c>
      <c r="E28" s="326">
        <v>88716.97</v>
      </c>
      <c r="F28" s="326">
        <v>26471.54</v>
      </c>
      <c r="G28" s="326">
        <v>0</v>
      </c>
      <c r="H28" s="326">
        <v>42763.64</v>
      </c>
      <c r="I28" s="326">
        <v>14462.7</v>
      </c>
      <c r="J28" s="326">
        <v>1151.22</v>
      </c>
      <c r="K28" s="326">
        <v>3325.51</v>
      </c>
      <c r="L28" s="326">
        <v>280.82</v>
      </c>
      <c r="M28" s="326">
        <v>0</v>
      </c>
      <c r="N28" s="326">
        <v>261.54000000000002</v>
      </c>
      <c r="O28" s="331"/>
      <c r="P28" s="331"/>
      <c r="Q28" s="331"/>
      <c r="R28" s="331"/>
      <c r="S28" s="331"/>
      <c r="T28" s="331"/>
      <c r="U28" s="331"/>
      <c r="V28" s="331"/>
    </row>
    <row r="29" spans="1:22">
      <c r="A29" s="9">
        <v>312</v>
      </c>
      <c r="B29" s="317">
        <v>231</v>
      </c>
      <c r="C29" s="317">
        <v>798</v>
      </c>
      <c r="D29" s="317">
        <v>8375716</v>
      </c>
      <c r="E29" s="319">
        <v>2408329.83</v>
      </c>
      <c r="F29" s="319">
        <v>725315.69</v>
      </c>
      <c r="G29" s="319">
        <v>0</v>
      </c>
      <c r="H29" s="319">
        <v>1156064.75</v>
      </c>
      <c r="I29" s="319">
        <v>391325.26</v>
      </c>
      <c r="J29" s="319">
        <v>31107.99</v>
      </c>
      <c r="K29" s="319">
        <v>89861.03</v>
      </c>
      <c r="L29" s="319">
        <v>7588.59</v>
      </c>
      <c r="M29" s="319">
        <v>0</v>
      </c>
      <c r="N29" s="319">
        <v>7066.52</v>
      </c>
      <c r="O29" s="331"/>
      <c r="P29" s="331"/>
      <c r="Q29" s="331"/>
      <c r="R29" s="331"/>
      <c r="S29" s="331"/>
      <c r="T29" s="331"/>
      <c r="U29" s="331"/>
      <c r="V29" s="331"/>
    </row>
    <row r="30" spans="1:22">
      <c r="A30" s="9">
        <v>313</v>
      </c>
      <c r="B30" s="317">
        <v>214</v>
      </c>
      <c r="C30" s="317">
        <v>922</v>
      </c>
      <c r="D30" s="317">
        <v>84242390</v>
      </c>
      <c r="E30" s="319">
        <v>22187187.25</v>
      </c>
      <c r="F30" s="319">
        <v>5109957.2699999996</v>
      </c>
      <c r="G30" s="319">
        <v>0</v>
      </c>
      <c r="H30" s="319">
        <v>11730873.890000001</v>
      </c>
      <c r="I30" s="319">
        <v>3969979.21</v>
      </c>
      <c r="J30" s="319">
        <v>315698.15000000002</v>
      </c>
      <c r="K30" s="319">
        <v>911951.64</v>
      </c>
      <c r="L30" s="319">
        <v>77011.92</v>
      </c>
      <c r="M30" s="319">
        <v>0</v>
      </c>
      <c r="N30" s="319">
        <v>71715.17</v>
      </c>
      <c r="O30" s="331"/>
      <c r="P30" s="331"/>
      <c r="Q30" s="331"/>
      <c r="R30" s="331"/>
      <c r="S30" s="331"/>
      <c r="T30" s="331"/>
      <c r="U30" s="331"/>
      <c r="V30" s="331"/>
    </row>
    <row r="31" spans="1:22">
      <c r="A31" s="12" t="s">
        <v>187</v>
      </c>
      <c r="B31" s="317">
        <v>1</v>
      </c>
      <c r="C31" s="317">
        <v>4</v>
      </c>
      <c r="D31" s="317">
        <v>4870377</v>
      </c>
      <c r="E31" s="319">
        <v>1298030.01</v>
      </c>
      <c r="F31" s="319">
        <v>309216.84999999998</v>
      </c>
      <c r="G31" s="319">
        <v>0</v>
      </c>
      <c r="H31" s="319">
        <v>679329.92</v>
      </c>
      <c r="I31" s="319">
        <v>229750.29</v>
      </c>
      <c r="J31" s="319">
        <v>18288.27</v>
      </c>
      <c r="K31" s="319">
        <v>52828.98</v>
      </c>
      <c r="L31" s="319">
        <v>4461.2700000000004</v>
      </c>
      <c r="M31" s="319">
        <v>0</v>
      </c>
      <c r="N31" s="319">
        <v>4154.43</v>
      </c>
      <c r="O31" s="331"/>
      <c r="P31" s="331"/>
      <c r="Q31" s="331"/>
      <c r="R31" s="331"/>
      <c r="S31" s="331"/>
      <c r="T31" s="331"/>
      <c r="U31" s="331"/>
      <c r="V31" s="331"/>
    </row>
    <row r="32" spans="1:22">
      <c r="A32" s="9">
        <v>343</v>
      </c>
      <c r="B32" s="317">
        <v>2</v>
      </c>
      <c r="C32" s="317">
        <v>5</v>
      </c>
      <c r="D32" s="317">
        <v>24060</v>
      </c>
      <c r="E32" s="319">
        <v>22794.959999999999</v>
      </c>
      <c r="F32" s="319">
        <v>17910.150000000001</v>
      </c>
      <c r="G32" s="319">
        <v>0</v>
      </c>
      <c r="H32" s="319">
        <v>3355.94</v>
      </c>
      <c r="I32" s="319">
        <v>1134.98</v>
      </c>
      <c r="J32" s="319">
        <v>90.35</v>
      </c>
      <c r="K32" s="319">
        <v>260.98</v>
      </c>
      <c r="L32" s="319">
        <v>22.04</v>
      </c>
      <c r="M32" s="319">
        <v>0</v>
      </c>
      <c r="N32" s="319">
        <v>20.52</v>
      </c>
      <c r="O32" s="331"/>
      <c r="P32" s="331"/>
      <c r="Q32" s="331"/>
      <c r="R32" s="331"/>
      <c r="S32" s="331"/>
      <c r="T32" s="331"/>
      <c r="U32" s="331"/>
      <c r="V32" s="331"/>
    </row>
    <row r="33" spans="1:22">
      <c r="A33" s="9">
        <v>363</v>
      </c>
      <c r="B33" s="317">
        <v>14</v>
      </c>
      <c r="C33" s="317">
        <v>56</v>
      </c>
      <c r="D33" s="317">
        <v>22706837</v>
      </c>
      <c r="E33" s="319">
        <v>5872943.46</v>
      </c>
      <c r="F33" s="319">
        <v>1262865.18</v>
      </c>
      <c r="G33" s="319">
        <v>0</v>
      </c>
      <c r="H33" s="319">
        <v>3167195.02</v>
      </c>
      <c r="I33" s="319">
        <v>1071149.6399999999</v>
      </c>
      <c r="J33" s="319">
        <v>85264.17</v>
      </c>
      <c r="K33" s="319">
        <v>246301.07</v>
      </c>
      <c r="L33" s="319">
        <v>20799.46</v>
      </c>
      <c r="M33" s="319">
        <v>0</v>
      </c>
      <c r="N33" s="319">
        <v>19368.919999999998</v>
      </c>
      <c r="O33" s="331"/>
      <c r="P33" s="331"/>
      <c r="Q33" s="331"/>
      <c r="R33" s="331"/>
      <c r="S33" s="331"/>
      <c r="T33" s="331"/>
      <c r="U33" s="331"/>
      <c r="V33" s="331"/>
    </row>
    <row r="34" spans="1:22">
      <c r="A34" s="9">
        <v>963</v>
      </c>
      <c r="B34" s="317">
        <v>2</v>
      </c>
      <c r="C34" s="317">
        <v>6</v>
      </c>
      <c r="D34" s="317">
        <v>1068956</v>
      </c>
      <c r="E34" s="319">
        <v>285938.44</v>
      </c>
      <c r="F34" s="319">
        <v>68912.570000000007</v>
      </c>
      <c r="G34" s="319">
        <v>0</v>
      </c>
      <c r="H34" s="319">
        <v>149100.13</v>
      </c>
      <c r="I34" s="319">
        <v>50425.86</v>
      </c>
      <c r="J34" s="319">
        <v>4013.93</v>
      </c>
      <c r="K34" s="319">
        <v>11594.97</v>
      </c>
      <c r="L34" s="319">
        <v>979.16</v>
      </c>
      <c r="M34" s="319">
        <v>0</v>
      </c>
      <c r="N34" s="319">
        <v>911.82</v>
      </c>
      <c r="O34" s="331"/>
      <c r="P34" s="331"/>
      <c r="Q34" s="331"/>
      <c r="R34" s="331"/>
      <c r="S34" s="331"/>
      <c r="T34" s="331"/>
      <c r="U34" s="331"/>
      <c r="V34" s="331"/>
    </row>
    <row r="35" spans="1:22">
      <c r="A35" s="150" t="s">
        <v>2</v>
      </c>
      <c r="B35" s="151">
        <f t="shared" ref="B35:M35" si="4">SUM(B28:B34)</f>
        <v>577</v>
      </c>
      <c r="C35" s="151">
        <f t="shared" si="4"/>
        <v>2129</v>
      </c>
      <c r="D35" s="151">
        <f t="shared" si="4"/>
        <v>121597947</v>
      </c>
      <c r="E35" s="152">
        <f t="shared" si="4"/>
        <v>32163940.920000006</v>
      </c>
      <c r="F35" s="152">
        <f t="shared" si="4"/>
        <v>7520649.25</v>
      </c>
      <c r="G35" s="152">
        <f t="shared" si="4"/>
        <v>0</v>
      </c>
      <c r="H35" s="152">
        <f t="shared" si="4"/>
        <v>16928683.289999999</v>
      </c>
      <c r="I35" s="152">
        <f t="shared" si="4"/>
        <v>5728227.9400000004</v>
      </c>
      <c r="J35" s="152">
        <f t="shared" si="4"/>
        <v>455614.08</v>
      </c>
      <c r="K35" s="152">
        <f t="shared" si="4"/>
        <v>1316124.1800000002</v>
      </c>
      <c r="L35" s="152">
        <f t="shared" si="4"/>
        <v>111143.26000000001</v>
      </c>
      <c r="M35" s="152">
        <f t="shared" si="4"/>
        <v>0</v>
      </c>
      <c r="N35" s="152">
        <f t="shared" ref="N35" si="5">SUM(N28:N34)</f>
        <v>103498.92000000001</v>
      </c>
      <c r="O35" s="331"/>
      <c r="P35" s="331"/>
      <c r="Q35" s="331"/>
      <c r="R35" s="331"/>
      <c r="S35" s="331"/>
      <c r="T35" s="331"/>
      <c r="U35" s="331"/>
      <c r="V35" s="331"/>
    </row>
    <row r="36" spans="1:22">
      <c r="A36" s="9" t="s">
        <v>188</v>
      </c>
      <c r="B36" s="17"/>
      <c r="D36" s="21"/>
      <c r="E36" s="17"/>
      <c r="F36" s="17"/>
      <c r="G36" s="333"/>
      <c r="H36" s="333"/>
      <c r="I36" s="333"/>
      <c r="J36" s="333"/>
      <c r="K36" s="333"/>
      <c r="L36" s="333"/>
      <c r="M36" s="333"/>
      <c r="N36" s="333"/>
      <c r="O36" s="329"/>
      <c r="P36" s="329"/>
      <c r="Q36" s="329"/>
      <c r="R36" s="329"/>
      <c r="S36" s="329"/>
      <c r="T36" s="329"/>
      <c r="U36" s="329"/>
      <c r="V36" s="329"/>
    </row>
    <row r="37" spans="1:22" ht="16.5">
      <c r="A37" s="13" t="s">
        <v>189</v>
      </c>
      <c r="B37" s="317">
        <v>155</v>
      </c>
      <c r="C37" s="317">
        <v>709</v>
      </c>
      <c r="D37" s="317">
        <v>23788916</v>
      </c>
      <c r="E37" s="321">
        <v>9786465.8100000005</v>
      </c>
      <c r="F37" s="321">
        <v>4956690.28</v>
      </c>
      <c r="G37" s="318">
        <v>0</v>
      </c>
      <c r="H37" s="321">
        <v>3318130.49</v>
      </c>
      <c r="I37" s="321">
        <v>1122196.3700000001</v>
      </c>
      <c r="J37" s="321">
        <v>89327.360000000001</v>
      </c>
      <c r="K37" s="321">
        <v>258038.58</v>
      </c>
      <c r="L37" s="321">
        <v>21790.81</v>
      </c>
      <c r="M37" s="318">
        <v>0</v>
      </c>
      <c r="N37" s="321">
        <v>20291.919999999998</v>
      </c>
      <c r="O37" s="331"/>
      <c r="P37" s="331"/>
      <c r="Q37" s="331"/>
      <c r="R37" s="331"/>
      <c r="S37" s="331"/>
      <c r="T37" s="331"/>
      <c r="U37" s="331"/>
      <c r="V37" s="331"/>
    </row>
    <row r="38" spans="1:22" ht="16.5">
      <c r="A38" s="13" t="s">
        <v>190</v>
      </c>
      <c r="B38" s="317">
        <v>1</v>
      </c>
      <c r="C38" s="317">
        <v>6</v>
      </c>
      <c r="D38" s="317">
        <v>3042</v>
      </c>
      <c r="E38" s="319">
        <v>812.87</v>
      </c>
      <c r="F38" s="319">
        <v>195.26</v>
      </c>
      <c r="G38" s="319">
        <v>0</v>
      </c>
      <c r="H38" s="319">
        <v>424.3</v>
      </c>
      <c r="I38" s="319">
        <v>143.5</v>
      </c>
      <c r="J38" s="319">
        <v>11.42</v>
      </c>
      <c r="K38" s="319">
        <v>33</v>
      </c>
      <c r="L38" s="319">
        <v>2.79</v>
      </c>
      <c r="M38" s="319">
        <v>0</v>
      </c>
      <c r="N38" s="319">
        <v>2.6</v>
      </c>
      <c r="O38" s="331"/>
      <c r="P38" s="331"/>
      <c r="Q38" s="331"/>
      <c r="R38" s="331"/>
      <c r="S38" s="331"/>
      <c r="T38" s="331"/>
      <c r="U38" s="331"/>
      <c r="V38" s="331"/>
    </row>
    <row r="39" spans="1:22" ht="16.5">
      <c r="A39" s="13" t="s">
        <v>191</v>
      </c>
      <c r="B39" s="317">
        <v>2</v>
      </c>
      <c r="C39" s="317">
        <v>12</v>
      </c>
      <c r="D39" s="317">
        <v>2695</v>
      </c>
      <c r="E39" s="319">
        <v>617.16999999999996</v>
      </c>
      <c r="F39" s="319">
        <v>70</v>
      </c>
      <c r="G39" s="319">
        <v>0</v>
      </c>
      <c r="H39" s="319">
        <v>375.9</v>
      </c>
      <c r="I39" s="319">
        <v>127.12</v>
      </c>
      <c r="J39" s="319">
        <v>10.119999999999999</v>
      </c>
      <c r="K39" s="319">
        <v>29.25</v>
      </c>
      <c r="L39" s="319">
        <v>2.4700000000000002</v>
      </c>
      <c r="M39" s="319">
        <v>0</v>
      </c>
      <c r="N39" s="319">
        <v>2.31</v>
      </c>
      <c r="O39" s="331"/>
      <c r="P39" s="331"/>
      <c r="Q39" s="331"/>
      <c r="R39" s="331"/>
      <c r="S39" s="331"/>
      <c r="T39" s="331"/>
      <c r="U39" s="331"/>
      <c r="V39" s="331"/>
    </row>
    <row r="40" spans="1:22">
      <c r="A40" s="9">
        <v>414</v>
      </c>
      <c r="B40" s="317">
        <v>23</v>
      </c>
      <c r="C40" s="317">
        <v>92</v>
      </c>
      <c r="D40" s="317">
        <v>291808</v>
      </c>
      <c r="E40" s="319">
        <v>99432.72</v>
      </c>
      <c r="F40" s="319">
        <v>40188.480000000003</v>
      </c>
      <c r="G40" s="319">
        <v>0</v>
      </c>
      <c r="H40" s="319">
        <v>40701.69</v>
      </c>
      <c r="I40" s="319">
        <v>13765.35</v>
      </c>
      <c r="J40" s="319">
        <v>1095.73</v>
      </c>
      <c r="K40" s="319">
        <v>3165.23</v>
      </c>
      <c r="L40" s="319">
        <v>267.31</v>
      </c>
      <c r="M40" s="319">
        <v>0</v>
      </c>
      <c r="N40" s="319">
        <v>248.93</v>
      </c>
      <c r="O40" s="331"/>
      <c r="P40" s="331"/>
      <c r="Q40" s="331"/>
      <c r="R40" s="331"/>
      <c r="S40" s="331"/>
      <c r="T40" s="331"/>
      <c r="U40" s="331"/>
      <c r="V40" s="331"/>
    </row>
    <row r="41" spans="1:22">
      <c r="A41" s="9">
        <v>421</v>
      </c>
      <c r="B41" s="317">
        <v>236</v>
      </c>
      <c r="C41" s="317">
        <v>787</v>
      </c>
      <c r="D41" s="317">
        <v>269426</v>
      </c>
      <c r="E41" s="319">
        <v>76913.350000000006</v>
      </c>
      <c r="F41" s="319">
        <v>22114.63</v>
      </c>
      <c r="G41" s="319">
        <v>0</v>
      </c>
      <c r="H41" s="319">
        <v>37629.78</v>
      </c>
      <c r="I41" s="319">
        <v>12758.13</v>
      </c>
      <c r="J41" s="319">
        <v>1011.76</v>
      </c>
      <c r="K41" s="319">
        <v>2922.46</v>
      </c>
      <c r="L41" s="319">
        <v>246.77</v>
      </c>
      <c r="M41" s="319">
        <v>0</v>
      </c>
      <c r="N41" s="319">
        <v>229.82</v>
      </c>
      <c r="O41" s="331"/>
      <c r="P41" s="331"/>
      <c r="Q41" s="331"/>
      <c r="R41" s="331"/>
      <c r="S41" s="331"/>
      <c r="T41" s="331"/>
      <c r="U41" s="331"/>
      <c r="V41" s="331"/>
    </row>
    <row r="42" spans="1:22">
      <c r="A42" s="9">
        <v>422</v>
      </c>
      <c r="B42" s="317">
        <v>79</v>
      </c>
      <c r="C42" s="317">
        <v>271</v>
      </c>
      <c r="D42" s="317">
        <v>76581</v>
      </c>
      <c r="E42" s="319">
        <v>19411.36</v>
      </c>
      <c r="F42" s="319">
        <v>3863.37</v>
      </c>
      <c r="G42" s="319">
        <v>0</v>
      </c>
      <c r="H42" s="319">
        <v>10681.65</v>
      </c>
      <c r="I42" s="319">
        <v>3612.56</v>
      </c>
      <c r="J42" s="319">
        <v>287.55</v>
      </c>
      <c r="K42" s="319">
        <v>830.72</v>
      </c>
      <c r="L42" s="319">
        <v>70.17</v>
      </c>
      <c r="M42" s="319">
        <v>0</v>
      </c>
      <c r="N42" s="319">
        <v>65.34</v>
      </c>
      <c r="O42" s="331"/>
      <c r="P42" s="331"/>
      <c r="Q42" s="331"/>
      <c r="R42" s="331"/>
      <c r="S42" s="331"/>
      <c r="T42" s="331"/>
      <c r="U42" s="331"/>
      <c r="V42" s="331"/>
    </row>
    <row r="43" spans="1:22">
      <c r="A43" s="9">
        <v>423</v>
      </c>
      <c r="B43" s="317">
        <v>678</v>
      </c>
      <c r="C43" s="317">
        <v>2293</v>
      </c>
      <c r="D43" s="317">
        <v>95326</v>
      </c>
      <c r="E43" s="319">
        <v>25270.83</v>
      </c>
      <c r="F43" s="319">
        <v>5680.58</v>
      </c>
      <c r="G43" s="319">
        <v>0</v>
      </c>
      <c r="H43" s="319">
        <v>13446.03</v>
      </c>
      <c r="I43" s="319">
        <v>4623.0200000000004</v>
      </c>
      <c r="J43" s="319">
        <v>336.22</v>
      </c>
      <c r="K43" s="319">
        <v>1012.1</v>
      </c>
      <c r="L43" s="319">
        <v>86.26</v>
      </c>
      <c r="M43" s="319">
        <v>0</v>
      </c>
      <c r="N43" s="319">
        <v>86.62</v>
      </c>
      <c r="O43" s="331"/>
      <c r="P43" s="331"/>
      <c r="Q43" s="331"/>
      <c r="R43" s="331"/>
      <c r="S43" s="331"/>
      <c r="T43" s="331"/>
      <c r="U43" s="331"/>
      <c r="V43" s="331"/>
    </row>
    <row r="44" spans="1:22">
      <c r="A44" s="9">
        <v>424</v>
      </c>
      <c r="B44" s="317">
        <v>1022</v>
      </c>
      <c r="C44" s="317">
        <v>2743</v>
      </c>
      <c r="D44" s="317">
        <v>1532269</v>
      </c>
      <c r="E44" s="319">
        <v>385533.72</v>
      </c>
      <c r="F44" s="319">
        <v>74512.86</v>
      </c>
      <c r="G44" s="319">
        <v>0</v>
      </c>
      <c r="H44" s="319">
        <v>213716.58</v>
      </c>
      <c r="I44" s="319">
        <v>72280.81</v>
      </c>
      <c r="J44" s="319">
        <v>5739.65</v>
      </c>
      <c r="K44" s="319">
        <v>16580.009999999998</v>
      </c>
      <c r="L44" s="319">
        <v>1399.96</v>
      </c>
      <c r="M44" s="319">
        <v>0</v>
      </c>
      <c r="N44" s="319">
        <v>1303.8499999999999</v>
      </c>
      <c r="O44" s="331"/>
      <c r="P44" s="331"/>
      <c r="Q44" s="331"/>
      <c r="R44" s="331"/>
      <c r="S44" s="331"/>
      <c r="T44" s="331"/>
      <c r="U44" s="331"/>
      <c r="V44" s="331"/>
    </row>
    <row r="45" spans="1:22" ht="16.5">
      <c r="A45" s="11" t="s">
        <v>192</v>
      </c>
      <c r="B45" s="322" t="s">
        <v>198</v>
      </c>
      <c r="C45" s="322">
        <v>4887</v>
      </c>
      <c r="D45" s="317">
        <v>124078</v>
      </c>
      <c r="E45" s="319">
        <v>43165.75</v>
      </c>
      <c r="F45" s="319">
        <v>17919.3</v>
      </c>
      <c r="G45" s="319">
        <v>0</v>
      </c>
      <c r="H45" s="319">
        <v>17338.330000000002</v>
      </c>
      <c r="I45" s="319">
        <v>5865.37</v>
      </c>
      <c r="J45" s="319">
        <v>472.43</v>
      </c>
      <c r="K45" s="319">
        <v>1349.27</v>
      </c>
      <c r="L45" s="319">
        <v>114.9</v>
      </c>
      <c r="M45" s="319">
        <v>0</v>
      </c>
      <c r="N45" s="319">
        <v>106.15</v>
      </c>
      <c r="O45" s="331"/>
      <c r="P45" s="331"/>
      <c r="Q45" s="331"/>
      <c r="R45" s="331"/>
      <c r="S45" s="331"/>
      <c r="T45" s="331"/>
      <c r="U45" s="331"/>
      <c r="V45" s="331"/>
    </row>
    <row r="46" spans="1:22">
      <c r="A46" s="150" t="s">
        <v>2</v>
      </c>
      <c r="B46" s="151">
        <f>SUM(B37:B45)</f>
        <v>2196</v>
      </c>
      <c r="C46" s="151">
        <f>SUM(C37:C45)</f>
        <v>11800</v>
      </c>
      <c r="D46" s="153">
        <f>SUM(D37:D45)</f>
        <v>26184141</v>
      </c>
      <c r="E46" s="152">
        <f>SUM(E37:E45)</f>
        <v>10437623.58</v>
      </c>
      <c r="F46" s="152">
        <f t="shared" ref="F46:M46" si="6">SUM(F37:F45)</f>
        <v>5121234.7600000007</v>
      </c>
      <c r="G46" s="152">
        <f t="shared" si="6"/>
        <v>0</v>
      </c>
      <c r="H46" s="152">
        <f t="shared" si="6"/>
        <v>3652444.7499999995</v>
      </c>
      <c r="I46" s="152">
        <f t="shared" si="6"/>
        <v>1235372.2300000004</v>
      </c>
      <c r="J46" s="152">
        <f t="shared" si="6"/>
        <v>98292.239999999976</v>
      </c>
      <c r="K46" s="152">
        <f t="shared" si="6"/>
        <v>283960.62</v>
      </c>
      <c r="L46" s="152">
        <f t="shared" si="6"/>
        <v>23981.440000000002</v>
      </c>
      <c r="M46" s="152">
        <f t="shared" si="6"/>
        <v>0</v>
      </c>
      <c r="N46" s="152">
        <f t="shared" ref="N46" si="7">SUM(N37:N45)</f>
        <v>22337.539999999997</v>
      </c>
      <c r="O46" s="331"/>
      <c r="P46" s="331"/>
      <c r="Q46" s="331"/>
      <c r="R46" s="331"/>
      <c r="S46" s="331"/>
      <c r="T46" s="331"/>
      <c r="U46" s="331"/>
      <c r="V46" s="331"/>
    </row>
    <row r="47" spans="1:22">
      <c r="A47" s="154" t="s">
        <v>193</v>
      </c>
      <c r="B47" s="155"/>
      <c r="C47" s="155"/>
      <c r="D47" s="156"/>
      <c r="E47" s="155"/>
      <c r="F47" s="155"/>
      <c r="G47" s="336"/>
      <c r="H47" s="336"/>
      <c r="I47" s="336"/>
      <c r="J47" s="336"/>
      <c r="K47" s="336"/>
      <c r="L47" s="336"/>
      <c r="M47" s="336"/>
      <c r="N47" s="336"/>
      <c r="O47" s="329"/>
      <c r="P47" s="329"/>
      <c r="Q47" s="329"/>
      <c r="R47" s="329"/>
      <c r="S47" s="329"/>
      <c r="T47" s="329"/>
      <c r="U47" s="329"/>
      <c r="V47" s="329"/>
    </row>
    <row r="48" spans="1:22">
      <c r="A48" s="9">
        <v>513</v>
      </c>
      <c r="B48" s="323">
        <v>2</v>
      </c>
      <c r="C48" s="323">
        <v>6</v>
      </c>
      <c r="D48" s="317">
        <v>3187800</v>
      </c>
      <c r="E48" s="321">
        <v>802265.96</v>
      </c>
      <c r="F48" s="321">
        <v>155059.68</v>
      </c>
      <c r="G48" s="330">
        <v>0</v>
      </c>
      <c r="H48" s="334">
        <v>444640.72</v>
      </c>
      <c r="I48" s="334">
        <v>150378.09</v>
      </c>
      <c r="J48" s="334">
        <v>11970.19</v>
      </c>
      <c r="K48" s="334">
        <v>34578.07</v>
      </c>
      <c r="L48" s="334">
        <v>2920.02</v>
      </c>
      <c r="M48" s="330">
        <v>0</v>
      </c>
      <c r="N48" s="334">
        <v>2719.19</v>
      </c>
      <c r="O48" s="331"/>
      <c r="P48" s="331"/>
      <c r="Q48" s="331"/>
      <c r="R48" s="331"/>
      <c r="S48" s="331"/>
      <c r="T48" s="331"/>
      <c r="U48" s="331"/>
      <c r="V48" s="331"/>
    </row>
    <row r="49" spans="1:23">
      <c r="A49" s="154" t="s">
        <v>194</v>
      </c>
      <c r="B49" s="155"/>
      <c r="C49" s="155"/>
      <c r="D49" s="156"/>
      <c r="E49" s="155"/>
      <c r="F49" s="155"/>
      <c r="G49" s="336"/>
      <c r="H49" s="336"/>
      <c r="I49" s="336"/>
      <c r="J49" s="336"/>
      <c r="K49" s="336"/>
      <c r="L49" s="336"/>
      <c r="M49" s="336"/>
      <c r="N49" s="336"/>
      <c r="O49" s="329"/>
      <c r="P49" s="329"/>
      <c r="Q49" s="329"/>
      <c r="R49" s="329"/>
      <c r="S49" s="329"/>
      <c r="T49" s="329"/>
      <c r="U49" s="329"/>
      <c r="V49" s="329"/>
      <c r="W49" s="329"/>
    </row>
    <row r="50" spans="1:23">
      <c r="A50" s="157">
        <v>711</v>
      </c>
      <c r="B50" s="323">
        <v>1082</v>
      </c>
      <c r="C50" s="323">
        <v>5714</v>
      </c>
      <c r="D50" s="317">
        <v>2001407</v>
      </c>
      <c r="E50" s="321">
        <v>552608.11</v>
      </c>
      <c r="F50" s="321">
        <v>168378.86</v>
      </c>
      <c r="G50" s="330">
        <v>0</v>
      </c>
      <c r="H50" s="334">
        <v>264017.89</v>
      </c>
      <c r="I50" s="334">
        <v>89149.81</v>
      </c>
      <c r="J50" s="334">
        <v>7125.48</v>
      </c>
      <c r="K50" s="334">
        <v>20579.650000000001</v>
      </c>
      <c r="L50" s="334">
        <v>1738.26</v>
      </c>
      <c r="M50" s="330">
        <v>0</v>
      </c>
      <c r="N50" s="334">
        <v>1618.16</v>
      </c>
      <c r="O50" s="331"/>
      <c r="P50" s="331"/>
      <c r="Q50" s="331"/>
      <c r="R50" s="331"/>
      <c r="S50" s="331"/>
      <c r="T50" s="331"/>
      <c r="U50" s="331"/>
      <c r="V50" s="331"/>
      <c r="W50" s="329"/>
    </row>
    <row r="51" spans="1:23" s="22" customFormat="1" ht="15" thickBot="1">
      <c r="A51" s="154"/>
      <c r="B51" s="159"/>
      <c r="C51" s="159"/>
      <c r="D51" s="159"/>
      <c r="E51" s="160"/>
      <c r="F51" s="160"/>
      <c r="G51" s="160"/>
      <c r="H51" s="160"/>
      <c r="I51" s="160"/>
      <c r="J51" s="160"/>
      <c r="K51" s="160"/>
      <c r="L51" s="160"/>
      <c r="M51" s="160"/>
      <c r="N51" s="160"/>
      <c r="O51" s="337"/>
      <c r="P51" s="337"/>
      <c r="Q51" s="337"/>
      <c r="R51" s="337"/>
      <c r="S51" s="337"/>
      <c r="T51" s="338"/>
      <c r="U51" s="338"/>
      <c r="V51" s="338"/>
      <c r="W51" s="338"/>
    </row>
    <row r="52" spans="1:23" ht="15" thickBot="1">
      <c r="A52" s="158" t="s">
        <v>195</v>
      </c>
      <c r="B52" s="159">
        <f t="shared" ref="B52:M52" si="8">B14+B26+B35+B46+B48+B50</f>
        <v>1515241</v>
      </c>
      <c r="C52" s="159">
        <f t="shared" si="8"/>
        <v>5776884</v>
      </c>
      <c r="D52" s="159">
        <f t="shared" si="8"/>
        <v>1279251523</v>
      </c>
      <c r="E52" s="160">
        <f t="shared" si="8"/>
        <v>331132513.07999998</v>
      </c>
      <c r="F52" s="160">
        <f t="shared" si="8"/>
        <v>86642424.560000017</v>
      </c>
      <c r="G52" s="160">
        <f t="shared" si="8"/>
        <v>-436.95</v>
      </c>
      <c r="H52" s="160">
        <f t="shared" si="8"/>
        <v>167967567.69</v>
      </c>
      <c r="I52" s="160">
        <f t="shared" si="8"/>
        <v>56828620.510000005</v>
      </c>
      <c r="J52" s="160">
        <f t="shared" si="8"/>
        <v>4521455.5200000005</v>
      </c>
      <c r="K52" s="160">
        <f t="shared" si="8"/>
        <v>13060381.199999999</v>
      </c>
      <c r="L52" s="160">
        <f t="shared" si="8"/>
        <v>1102628.23</v>
      </c>
      <c r="M52" s="160">
        <f t="shared" si="8"/>
        <v>151.96</v>
      </c>
      <c r="N52" s="160">
        <f t="shared" ref="N52" si="9">N14+N26+N35+N46+N48+N50</f>
        <v>1009720.3600000001</v>
      </c>
      <c r="O52" s="331"/>
      <c r="P52" s="331"/>
      <c r="Q52" s="331"/>
      <c r="R52" s="331"/>
      <c r="S52" s="331"/>
      <c r="T52" s="331"/>
      <c r="U52" s="331"/>
      <c r="V52" s="331"/>
      <c r="W52" s="329"/>
    </row>
    <row r="53" spans="1:23" ht="16.5">
      <c r="A53" s="14" t="s">
        <v>196</v>
      </c>
      <c r="B53" s="14"/>
      <c r="E53" s="328"/>
      <c r="F53" s="329"/>
      <c r="G53" s="329"/>
      <c r="H53" s="329"/>
      <c r="I53" s="329"/>
      <c r="J53" s="329"/>
      <c r="K53" s="329"/>
      <c r="L53" s="329"/>
      <c r="M53" s="329"/>
      <c r="N53" s="329"/>
      <c r="O53" s="329"/>
      <c r="P53" s="329"/>
      <c r="Q53" s="329"/>
      <c r="R53" s="329"/>
      <c r="S53" s="329"/>
      <c r="T53" s="329"/>
      <c r="U53" s="329"/>
      <c r="V53" s="329"/>
      <c r="W53" s="329"/>
    </row>
    <row r="54" spans="1:23" ht="16.5">
      <c r="A54" s="14"/>
      <c r="E54" s="23"/>
      <c r="F54" s="17"/>
      <c r="G54" s="333"/>
      <c r="H54" s="333"/>
      <c r="I54" s="333"/>
      <c r="J54" s="333"/>
      <c r="K54" s="333"/>
      <c r="L54" s="333"/>
      <c r="M54" s="333"/>
      <c r="N54" s="329"/>
      <c r="O54" s="329"/>
      <c r="P54" s="329"/>
      <c r="Q54" s="329"/>
      <c r="R54" s="329"/>
      <c r="S54" s="329"/>
      <c r="T54" s="329"/>
      <c r="U54" s="329"/>
      <c r="V54" s="329"/>
      <c r="W54" s="329"/>
    </row>
    <row r="55" spans="1:23" s="17" customFormat="1">
      <c r="A55" s="15"/>
      <c r="B55" s="24"/>
      <c r="E55" s="328"/>
      <c r="F55" s="328"/>
      <c r="G55" s="328"/>
      <c r="H55" s="328"/>
      <c r="I55" s="328"/>
      <c r="J55" s="328"/>
      <c r="K55" s="328"/>
      <c r="L55" s="328"/>
      <c r="M55" s="328"/>
      <c r="N55" s="329"/>
      <c r="O55" s="329"/>
      <c r="P55" s="329"/>
      <c r="Q55" s="329"/>
      <c r="R55" s="329"/>
      <c r="S55" s="329"/>
      <c r="T55" s="329"/>
      <c r="U55" s="329"/>
      <c r="V55" s="329"/>
      <c r="W55" s="329"/>
    </row>
  </sheetData>
  <printOptions horizontalCentered="1"/>
  <pageMargins left="0.2" right="0.2" top="0.75" bottom="0.75" header="0.3" footer="0.3"/>
  <pageSetup scale="50" orientation="landscape" r:id="rId1"/>
  <headerFooter>
    <oddFooter>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tabColor rgb="FF008000"/>
    <pageSetUpPr fitToPage="1"/>
  </sheetPr>
  <dimension ref="A1:Q54"/>
  <sheetViews>
    <sheetView zoomScale="90" zoomScaleNormal="90" workbookViewId="0">
      <pane xSplit="1" ySplit="3" topLeftCell="F4" activePane="bottomRight" state="frozen"/>
      <selection pane="bottomRight" activeCell="F12" sqref="F12"/>
      <selection pane="bottomLeft" activeCell="A3" sqref="A3:M52"/>
      <selection pane="topRight" activeCell="A3" sqref="A3:M52"/>
    </sheetView>
  </sheetViews>
  <sheetFormatPr defaultColWidth="11.42578125" defaultRowHeight="14.45"/>
  <cols>
    <col min="1" max="1" width="21.85546875" style="15" customWidth="1"/>
    <col min="2" max="2" width="11.7109375" style="15" customWidth="1"/>
    <col min="3" max="3" width="13.85546875" style="17" customWidth="1"/>
    <col min="4" max="4" width="19.5703125" style="17" bestFit="1" customWidth="1"/>
    <col min="5" max="6" width="17.42578125" style="10" bestFit="1" customWidth="1"/>
    <col min="7" max="7" width="15.42578125" style="10" bestFit="1" customWidth="1"/>
    <col min="8" max="8" width="17.42578125" style="10" bestFit="1" customWidth="1"/>
    <col min="9" max="9" width="16.42578125" style="10" bestFit="1" customWidth="1"/>
    <col min="10" max="10" width="16.140625" style="10" bestFit="1" customWidth="1"/>
    <col min="11" max="11" width="18.85546875" style="10" bestFit="1" customWidth="1"/>
    <col min="12" max="12" width="20.28515625" style="10" bestFit="1" customWidth="1"/>
    <col min="13" max="13" width="17" style="10" bestFit="1" customWidth="1"/>
    <col min="14" max="14" width="15.28515625" style="8" bestFit="1" customWidth="1"/>
    <col min="15" max="15" width="11.42578125" style="8"/>
    <col min="16" max="16" width="26.28515625" style="8" customWidth="1"/>
    <col min="17" max="16384" width="11.42578125" style="8"/>
  </cols>
  <sheetData>
    <row r="1" spans="1:17" ht="15" thickBot="1">
      <c r="B1" s="16"/>
      <c r="E1" s="328"/>
      <c r="F1" s="328"/>
      <c r="G1" s="328"/>
      <c r="H1" s="328"/>
      <c r="I1" s="328"/>
      <c r="J1" s="328"/>
      <c r="K1" s="328"/>
      <c r="L1" s="328"/>
      <c r="M1" s="328"/>
      <c r="N1" s="329"/>
      <c r="O1" s="329"/>
      <c r="P1" s="329"/>
      <c r="Q1" s="329"/>
    </row>
    <row r="2" spans="1:17" ht="21.6" thickBot="1">
      <c r="A2" s="7" t="s">
        <v>164</v>
      </c>
      <c r="B2" s="18"/>
      <c r="C2" s="19"/>
      <c r="D2" s="20"/>
      <c r="E2" s="329"/>
      <c r="F2" s="325">
        <v>45748</v>
      </c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</row>
    <row r="3" spans="1:17" ht="29.45" thickBot="1">
      <c r="A3" s="146" t="s">
        <v>165</v>
      </c>
      <c r="B3" s="147" t="s">
        <v>166</v>
      </c>
      <c r="C3" s="147" t="s">
        <v>167</v>
      </c>
      <c r="D3" s="148" t="s">
        <v>168</v>
      </c>
      <c r="E3" s="149" t="s">
        <v>169</v>
      </c>
      <c r="F3" s="25" t="s">
        <v>170</v>
      </c>
      <c r="G3" s="149" t="s">
        <v>171</v>
      </c>
      <c r="H3" s="149" t="s">
        <v>172</v>
      </c>
      <c r="I3" s="149" t="s">
        <v>173</v>
      </c>
      <c r="J3" s="149" t="s">
        <v>174</v>
      </c>
      <c r="K3" s="149" t="s">
        <v>175</v>
      </c>
      <c r="L3" s="149" t="s">
        <v>176</v>
      </c>
      <c r="M3" s="149" t="s">
        <v>177</v>
      </c>
      <c r="N3" s="149" t="s">
        <v>21</v>
      </c>
      <c r="O3" s="329"/>
      <c r="P3" s="329"/>
      <c r="Q3" s="329"/>
    </row>
    <row r="4" spans="1:17">
      <c r="A4" s="9">
        <v>103</v>
      </c>
      <c r="B4" s="317">
        <v>959</v>
      </c>
      <c r="C4" s="317">
        <v>3189</v>
      </c>
      <c r="D4" s="317">
        <v>736511.14</v>
      </c>
      <c r="E4" s="318">
        <v>188403.56000000003</v>
      </c>
      <c r="F4" s="318">
        <v>42822.51</v>
      </c>
      <c r="G4" s="318">
        <v>0</v>
      </c>
      <c r="H4" s="318">
        <v>95098.61</v>
      </c>
      <c r="I4" s="318">
        <v>38438.33</v>
      </c>
      <c r="J4" s="318">
        <v>2757.25</v>
      </c>
      <c r="K4" s="318">
        <v>7981.92</v>
      </c>
      <c r="L4" s="318">
        <v>674.31</v>
      </c>
      <c r="M4" s="318">
        <v>0</v>
      </c>
      <c r="N4" s="318">
        <v>630.63</v>
      </c>
      <c r="O4" s="331"/>
      <c r="P4" s="331"/>
      <c r="Q4" s="331"/>
    </row>
    <row r="5" spans="1:17">
      <c r="A5" s="9">
        <v>104</v>
      </c>
      <c r="B5" s="317">
        <v>3119</v>
      </c>
      <c r="C5" s="317">
        <v>12518</v>
      </c>
      <c r="D5" s="317">
        <v>663432.30000000005</v>
      </c>
      <c r="E5" s="319">
        <v>175957.18</v>
      </c>
      <c r="F5" s="319">
        <v>44881.17</v>
      </c>
      <c r="G5" s="319">
        <v>0</v>
      </c>
      <c r="H5" s="319">
        <v>85729.72</v>
      </c>
      <c r="I5" s="319">
        <v>34489.67</v>
      </c>
      <c r="J5" s="319">
        <v>2490.4299999999998</v>
      </c>
      <c r="K5" s="319">
        <v>7193.28</v>
      </c>
      <c r="L5" s="319">
        <v>607.02</v>
      </c>
      <c r="M5" s="319">
        <v>0</v>
      </c>
      <c r="N5" s="319">
        <v>565.89</v>
      </c>
      <c r="O5" s="331"/>
      <c r="P5" s="331"/>
      <c r="Q5" s="331"/>
    </row>
    <row r="6" spans="1:17">
      <c r="A6" s="9">
        <v>105</v>
      </c>
      <c r="B6" s="317">
        <v>7706</v>
      </c>
      <c r="C6" s="317">
        <v>16046</v>
      </c>
      <c r="D6" s="317">
        <v>2245226.98</v>
      </c>
      <c r="E6" s="319">
        <v>587426.60999999987</v>
      </c>
      <c r="F6" s="319">
        <v>144163.5</v>
      </c>
      <c r="G6" s="319">
        <v>0</v>
      </c>
      <c r="H6" s="319">
        <v>289852.62</v>
      </c>
      <c r="I6" s="319">
        <v>116627.71</v>
      </c>
      <c r="J6" s="319">
        <v>8451.83</v>
      </c>
      <c r="K6" s="319">
        <v>24371.38</v>
      </c>
      <c r="L6" s="319">
        <v>2054.63</v>
      </c>
      <c r="M6" s="319">
        <v>0</v>
      </c>
      <c r="N6" s="319">
        <v>1904.94</v>
      </c>
      <c r="O6" s="331"/>
      <c r="P6" s="331"/>
      <c r="Q6" s="331"/>
    </row>
    <row r="7" spans="1:17">
      <c r="A7" s="9">
        <v>106</v>
      </c>
      <c r="B7" s="317">
        <v>34947</v>
      </c>
      <c r="C7" s="317">
        <v>108916</v>
      </c>
      <c r="D7" s="317">
        <v>18122241.035999998</v>
      </c>
      <c r="E7" s="319">
        <v>4656840.9700000007</v>
      </c>
      <c r="F7" s="319">
        <v>1077018.81</v>
      </c>
      <c r="G7" s="319">
        <v>0</v>
      </c>
      <c r="H7" s="319">
        <v>2338184.0299999998</v>
      </c>
      <c r="I7" s="319">
        <v>945654.8</v>
      </c>
      <c r="J7" s="319">
        <v>67606.740000000005</v>
      </c>
      <c r="K7" s="319">
        <v>196177.24</v>
      </c>
      <c r="L7" s="319">
        <v>16609.48</v>
      </c>
      <c r="M7" s="319">
        <v>0</v>
      </c>
      <c r="N7" s="319">
        <v>15589.87</v>
      </c>
      <c r="O7" s="331"/>
      <c r="P7" s="331"/>
      <c r="Q7" s="331"/>
    </row>
    <row r="8" spans="1:17">
      <c r="A8" s="9">
        <v>107</v>
      </c>
      <c r="B8" s="317">
        <v>3779</v>
      </c>
      <c r="C8" s="317">
        <v>7883</v>
      </c>
      <c r="D8" s="317">
        <v>2995451.82</v>
      </c>
      <c r="E8" s="319">
        <v>764630.2799999998</v>
      </c>
      <c r="F8" s="319">
        <v>173060.07</v>
      </c>
      <c r="G8" s="319">
        <v>0</v>
      </c>
      <c r="H8" s="319">
        <v>386979.82</v>
      </c>
      <c r="I8" s="319">
        <v>155539.04999999999</v>
      </c>
      <c r="J8" s="319">
        <v>11255.57</v>
      </c>
      <c r="K8" s="319">
        <v>32498.23</v>
      </c>
      <c r="L8" s="319">
        <v>2744.35</v>
      </c>
      <c r="M8" s="319">
        <v>0</v>
      </c>
      <c r="N8" s="319">
        <v>2553.19</v>
      </c>
      <c r="O8" s="331"/>
      <c r="P8" s="331"/>
      <c r="Q8" s="331"/>
    </row>
    <row r="9" spans="1:17">
      <c r="A9" s="9">
        <v>109</v>
      </c>
      <c r="B9" s="317">
        <v>97536</v>
      </c>
      <c r="C9" s="317">
        <v>395307</v>
      </c>
      <c r="D9" s="317">
        <v>19136805.671</v>
      </c>
      <c r="E9" s="319">
        <v>5059797.6800000006</v>
      </c>
      <c r="F9" s="319">
        <v>1318527.31</v>
      </c>
      <c r="G9" s="319">
        <v>-65.680000000000007</v>
      </c>
      <c r="H9" s="319">
        <v>2447980.8000000003</v>
      </c>
      <c r="I9" s="319">
        <v>983779.70000000007</v>
      </c>
      <c r="J9" s="319">
        <v>71005.440000000002</v>
      </c>
      <c r="K9" s="319">
        <v>205312.35</v>
      </c>
      <c r="L9" s="319">
        <v>17081.13</v>
      </c>
      <c r="M9" s="319">
        <v>46.45</v>
      </c>
      <c r="N9" s="319">
        <v>16130.18</v>
      </c>
      <c r="O9" s="331"/>
      <c r="P9" s="331"/>
      <c r="Q9" s="331"/>
    </row>
    <row r="10" spans="1:17">
      <c r="A10" s="9">
        <v>110</v>
      </c>
      <c r="B10" s="317">
        <v>27989</v>
      </c>
      <c r="C10" s="317">
        <v>90692</v>
      </c>
      <c r="D10" s="317">
        <v>17536702.800000001</v>
      </c>
      <c r="E10" s="319">
        <v>4310515.1899999995</v>
      </c>
      <c r="F10" s="319">
        <v>1022522.17</v>
      </c>
      <c r="G10" s="319">
        <v>0</v>
      </c>
      <c r="H10" s="319">
        <v>2151048.83</v>
      </c>
      <c r="I10" s="319">
        <v>865199.7</v>
      </c>
      <c r="J10" s="319">
        <v>62443.31</v>
      </c>
      <c r="K10" s="319">
        <v>180279.58</v>
      </c>
      <c r="L10" s="319">
        <v>14849.179999999998</v>
      </c>
      <c r="M10" s="319">
        <v>0</v>
      </c>
      <c r="N10" s="319">
        <v>14172.42</v>
      </c>
      <c r="O10" s="331"/>
      <c r="P10" s="331"/>
      <c r="Q10" s="331"/>
    </row>
    <row r="11" spans="1:17">
      <c r="A11" s="11">
        <v>111</v>
      </c>
      <c r="B11" s="317">
        <v>236370</v>
      </c>
      <c r="C11" s="317">
        <v>157152</v>
      </c>
      <c r="D11" s="317">
        <v>32329852.278999999</v>
      </c>
      <c r="E11" s="319">
        <v>6920445.6199999992</v>
      </c>
      <c r="F11" s="319">
        <v>1593419.4399999997</v>
      </c>
      <c r="G11" s="319">
        <v>0</v>
      </c>
      <c r="H11" s="319">
        <v>3483610.09</v>
      </c>
      <c r="I11" s="319">
        <v>1401837.74</v>
      </c>
      <c r="J11" s="319">
        <v>101206.39</v>
      </c>
      <c r="K11" s="319">
        <v>292586.89</v>
      </c>
      <c r="L11" s="319">
        <v>24708.04</v>
      </c>
      <c r="M11" s="319">
        <v>0</v>
      </c>
      <c r="N11" s="319">
        <v>23077.03</v>
      </c>
      <c r="O11" s="331"/>
      <c r="P11" s="331"/>
      <c r="Q11" s="331"/>
    </row>
    <row r="12" spans="1:17">
      <c r="A12" s="9">
        <v>112</v>
      </c>
      <c r="B12" s="317">
        <v>974807</v>
      </c>
      <c r="C12" s="317">
        <v>4580682</v>
      </c>
      <c r="D12" s="317">
        <v>432691016.472</v>
      </c>
      <c r="E12" s="319">
        <v>101236644.39999999</v>
      </c>
      <c r="F12" s="319">
        <v>24628573.749999996</v>
      </c>
      <c r="G12" s="319">
        <v>-3.63</v>
      </c>
      <c r="H12" s="319">
        <v>50111877.630000003</v>
      </c>
      <c r="I12" s="319">
        <v>20146337.870000005</v>
      </c>
      <c r="J12" s="319">
        <v>1456661.19</v>
      </c>
      <c r="K12" s="319">
        <v>4207008.26</v>
      </c>
      <c r="L12" s="319">
        <v>355199.96000000008</v>
      </c>
      <c r="M12" s="319">
        <v>-75.48</v>
      </c>
      <c r="N12" s="319">
        <v>331064.84999999986</v>
      </c>
      <c r="O12" s="331"/>
      <c r="P12" s="331"/>
      <c r="Q12" s="331"/>
    </row>
    <row r="13" spans="1:17">
      <c r="A13" s="11" t="s">
        <v>178</v>
      </c>
      <c r="B13" s="317"/>
      <c r="C13" s="317"/>
      <c r="D13" s="317"/>
      <c r="E13" s="319"/>
      <c r="F13" s="320"/>
      <c r="G13" s="327"/>
      <c r="H13" s="327"/>
      <c r="I13" s="327"/>
      <c r="J13" s="327"/>
      <c r="K13" s="327"/>
      <c r="L13" s="327"/>
      <c r="M13" s="327"/>
      <c r="N13" s="327"/>
      <c r="O13" s="331"/>
      <c r="P13" s="331"/>
      <c r="Q13" s="331"/>
    </row>
    <row r="14" spans="1:17">
      <c r="A14" s="150" t="s">
        <v>2</v>
      </c>
      <c r="B14" s="151">
        <f>SUM(B4:B13)</f>
        <v>1387212</v>
      </c>
      <c r="C14" s="151">
        <f>SUM(C4:C13)</f>
        <v>5372385</v>
      </c>
      <c r="D14" s="151">
        <f>SUM(D4:D13)</f>
        <v>526457240.49800003</v>
      </c>
      <c r="E14" s="152">
        <f>SUM(E4:E13)</f>
        <v>123900661.48999999</v>
      </c>
      <c r="F14" s="152">
        <f t="shared" ref="F14:M14" si="0">SUM(F4:F13)</f>
        <v>30044988.729999997</v>
      </c>
      <c r="G14" s="152">
        <f t="shared" si="0"/>
        <v>-69.31</v>
      </c>
      <c r="H14" s="152">
        <f t="shared" si="0"/>
        <v>61390362.150000006</v>
      </c>
      <c r="I14" s="152">
        <f t="shared" si="0"/>
        <v>24687904.570000004</v>
      </c>
      <c r="J14" s="152">
        <f t="shared" si="0"/>
        <v>1783878.15</v>
      </c>
      <c r="K14" s="152">
        <f t="shared" si="0"/>
        <v>5153409.13</v>
      </c>
      <c r="L14" s="152">
        <f t="shared" si="0"/>
        <v>434528.10000000009</v>
      </c>
      <c r="M14" s="152">
        <f t="shared" si="0"/>
        <v>-29.03</v>
      </c>
      <c r="N14" s="152">
        <f>SUM(N4:N13)</f>
        <v>405688.99999999988</v>
      </c>
      <c r="O14" s="331"/>
      <c r="P14" s="331"/>
      <c r="Q14" s="331"/>
    </row>
    <row r="15" spans="1:17" ht="22.5" customHeight="1">
      <c r="A15" s="9" t="s">
        <v>179</v>
      </c>
      <c r="B15" s="17"/>
      <c r="C15" s="17" t="s">
        <v>6</v>
      </c>
      <c r="E15" s="17"/>
      <c r="F15" s="17"/>
      <c r="G15" s="333"/>
      <c r="H15" s="333"/>
      <c r="I15" s="333"/>
      <c r="J15" s="333"/>
      <c r="K15" s="333"/>
      <c r="L15" s="333"/>
      <c r="M15" s="333"/>
      <c r="N15" s="333"/>
      <c r="O15" s="329"/>
      <c r="P15" s="329"/>
      <c r="Q15" s="329"/>
    </row>
    <row r="16" spans="1:17" ht="21.75" customHeight="1">
      <c r="A16" s="11" t="s">
        <v>180</v>
      </c>
      <c r="B16" s="317">
        <v>1</v>
      </c>
      <c r="C16" s="317">
        <v>4</v>
      </c>
      <c r="D16" s="317">
        <v>14.66</v>
      </c>
      <c r="E16" s="321">
        <v>4.47</v>
      </c>
      <c r="F16" s="321">
        <v>1.51</v>
      </c>
      <c r="G16" s="318">
        <v>0</v>
      </c>
      <c r="H16" s="321">
        <v>1.94</v>
      </c>
      <c r="I16" s="321">
        <v>0.78</v>
      </c>
      <c r="J16" s="321">
        <v>0.06</v>
      </c>
      <c r="K16" s="321">
        <v>0.16</v>
      </c>
      <c r="L16" s="321">
        <v>0.01</v>
      </c>
      <c r="M16" s="318">
        <v>0</v>
      </c>
      <c r="N16" s="321">
        <v>0.01</v>
      </c>
      <c r="O16" s="331"/>
      <c r="P16" s="331"/>
      <c r="Q16" s="331"/>
    </row>
    <row r="17" spans="1:17">
      <c r="A17" s="11" t="s">
        <v>181</v>
      </c>
      <c r="B17" s="317">
        <v>10</v>
      </c>
      <c r="C17" s="317">
        <v>96</v>
      </c>
      <c r="D17" s="317">
        <v>442604</v>
      </c>
      <c r="E17" s="319">
        <v>125082.28000000001</v>
      </c>
      <c r="F17" s="319">
        <v>37640.61</v>
      </c>
      <c r="G17" s="319">
        <v>0</v>
      </c>
      <c r="H17" s="319">
        <v>57194.98</v>
      </c>
      <c r="I17" s="319">
        <v>23000.77</v>
      </c>
      <c r="J17" s="319">
        <v>1662.08</v>
      </c>
      <c r="K17" s="319">
        <v>4800.91</v>
      </c>
      <c r="L17" s="319">
        <v>405.35</v>
      </c>
      <c r="M17" s="319">
        <v>0</v>
      </c>
      <c r="N17" s="319">
        <v>377.58</v>
      </c>
      <c r="O17" s="331"/>
      <c r="P17" s="331"/>
      <c r="Q17" s="331"/>
    </row>
    <row r="18" spans="1:17">
      <c r="A18" s="11" t="s">
        <v>182</v>
      </c>
      <c r="B18" s="317">
        <v>1</v>
      </c>
      <c r="C18" s="317">
        <v>4</v>
      </c>
      <c r="D18" s="317">
        <v>403104</v>
      </c>
      <c r="E18" s="319">
        <v>113716.29000000001</v>
      </c>
      <c r="F18" s="319">
        <v>34078.25</v>
      </c>
      <c r="G18" s="319">
        <v>0</v>
      </c>
      <c r="H18" s="319">
        <v>52090.720000000001</v>
      </c>
      <c r="I18" s="319">
        <v>20948.099999999999</v>
      </c>
      <c r="J18" s="319">
        <v>1513.66</v>
      </c>
      <c r="K18" s="319">
        <v>4372.4799999999996</v>
      </c>
      <c r="L18" s="319">
        <v>369.24</v>
      </c>
      <c r="M18" s="319">
        <v>0</v>
      </c>
      <c r="N18" s="319">
        <v>343.84</v>
      </c>
      <c r="O18" s="331"/>
      <c r="P18" s="331"/>
      <c r="Q18" s="331"/>
    </row>
    <row r="19" spans="1:17">
      <c r="A19" s="11" t="s">
        <v>183</v>
      </c>
      <c r="B19" s="317">
        <v>37</v>
      </c>
      <c r="C19" s="317">
        <v>8</v>
      </c>
      <c r="D19" s="317">
        <v>425965</v>
      </c>
      <c r="E19" s="319">
        <v>120184.26000000001</v>
      </c>
      <c r="F19" s="319">
        <v>36029.79</v>
      </c>
      <c r="G19" s="319">
        <v>0</v>
      </c>
      <c r="H19" s="319">
        <v>55044.91</v>
      </c>
      <c r="I19" s="319">
        <v>22136.12</v>
      </c>
      <c r="J19" s="319">
        <v>1599.48</v>
      </c>
      <c r="K19" s="319">
        <v>4620.4399999999996</v>
      </c>
      <c r="L19" s="319">
        <v>390.17</v>
      </c>
      <c r="M19" s="319">
        <v>0</v>
      </c>
      <c r="N19" s="319">
        <v>363.35</v>
      </c>
      <c r="O19" s="331"/>
      <c r="P19" s="331"/>
      <c r="Q19" s="331"/>
    </row>
    <row r="20" spans="1:17">
      <c r="A20" s="11" t="s">
        <v>184</v>
      </c>
      <c r="B20" s="317">
        <v>945</v>
      </c>
      <c r="C20" s="317">
        <v>1820</v>
      </c>
      <c r="D20" s="317">
        <v>13889.5</v>
      </c>
      <c r="E20" s="319">
        <v>8173.39</v>
      </c>
      <c r="F20" s="319">
        <v>5420.55</v>
      </c>
      <c r="G20" s="319">
        <v>0</v>
      </c>
      <c r="H20" s="319">
        <v>1803.91</v>
      </c>
      <c r="I20" s="319">
        <v>722.07999999999993</v>
      </c>
      <c r="J20" s="319">
        <v>54.35</v>
      </c>
      <c r="K20" s="319">
        <v>161.75</v>
      </c>
      <c r="L20" s="319">
        <v>0</v>
      </c>
      <c r="M20" s="319">
        <v>0</v>
      </c>
      <c r="N20" s="319">
        <v>10.75</v>
      </c>
      <c r="O20" s="331"/>
      <c r="P20" s="331"/>
      <c r="Q20" s="331"/>
    </row>
    <row r="21" spans="1:17">
      <c r="A21" s="11">
        <v>211</v>
      </c>
      <c r="B21" s="317">
        <v>113308</v>
      </c>
      <c r="C21" s="317">
        <v>363470</v>
      </c>
      <c r="D21" s="317">
        <v>190322312.2814</v>
      </c>
      <c r="E21" s="319">
        <v>47357537</v>
      </c>
      <c r="F21" s="319">
        <v>14630321.25</v>
      </c>
      <c r="G21" s="319">
        <v>-22.01</v>
      </c>
      <c r="H21" s="319">
        <v>21401737.91</v>
      </c>
      <c r="I21" s="319">
        <v>8633451.2599999998</v>
      </c>
      <c r="J21" s="319">
        <v>620714.95999999985</v>
      </c>
      <c r="K21" s="319">
        <v>1796930.67</v>
      </c>
      <c r="L21" s="319">
        <v>151911.6</v>
      </c>
      <c r="M21" s="319">
        <v>48.9</v>
      </c>
      <c r="N21" s="319">
        <v>122442.46</v>
      </c>
      <c r="O21" s="331"/>
      <c r="P21" s="331"/>
      <c r="Q21" s="331"/>
    </row>
    <row r="22" spans="1:17">
      <c r="A22" s="11">
        <v>212</v>
      </c>
      <c r="B22" s="317">
        <v>10603</v>
      </c>
      <c r="C22" s="317">
        <v>37535</v>
      </c>
      <c r="D22" s="317">
        <v>318695460.16504002</v>
      </c>
      <c r="E22" s="319">
        <v>88202615.550000012</v>
      </c>
      <c r="F22" s="319">
        <v>25575371.380000003</v>
      </c>
      <c r="G22" s="319">
        <v>0</v>
      </c>
      <c r="H22" s="319">
        <v>40954691.32</v>
      </c>
      <c r="I22" s="319">
        <v>16475235.42</v>
      </c>
      <c r="J22" s="319">
        <v>1193456.2</v>
      </c>
      <c r="K22" s="319">
        <v>3442998.34</v>
      </c>
      <c r="L22" s="319">
        <v>290759.51999999996</v>
      </c>
      <c r="M22" s="319">
        <v>0</v>
      </c>
      <c r="N22" s="319">
        <v>270103.37</v>
      </c>
      <c r="O22" s="331"/>
      <c r="P22" s="331"/>
      <c r="Q22" s="331"/>
    </row>
    <row r="23" spans="1:17">
      <c r="A23" s="12" t="s">
        <v>185</v>
      </c>
      <c r="B23" s="317">
        <v>399</v>
      </c>
      <c r="C23" s="317">
        <v>1450</v>
      </c>
      <c r="D23" s="317">
        <v>146905862.19800001</v>
      </c>
      <c r="E23" s="319">
        <v>37341756.309999995</v>
      </c>
      <c r="F23" s="319">
        <v>8389761.4500000011</v>
      </c>
      <c r="G23" s="319">
        <v>0</v>
      </c>
      <c r="H23" s="319">
        <v>18942875.790000003</v>
      </c>
      <c r="I23" s="319">
        <v>7610261.1200000001</v>
      </c>
      <c r="J23" s="319">
        <v>550406.29999999993</v>
      </c>
      <c r="K23" s="319">
        <v>1589355.7300000002</v>
      </c>
      <c r="L23" s="319">
        <v>134206.39999999999</v>
      </c>
      <c r="M23" s="319">
        <v>0</v>
      </c>
      <c r="N23" s="319">
        <v>124889.52000000002</v>
      </c>
      <c r="O23" s="331"/>
      <c r="P23" s="331"/>
      <c r="Q23" s="331"/>
    </row>
    <row r="24" spans="1:17">
      <c r="A24" s="9">
        <v>862</v>
      </c>
      <c r="B24" s="317">
        <v>1</v>
      </c>
      <c r="C24" s="317">
        <v>3</v>
      </c>
      <c r="D24" s="317">
        <v>531300</v>
      </c>
      <c r="E24" s="319">
        <v>136778.72000000003</v>
      </c>
      <c r="F24" s="319">
        <v>31814.03</v>
      </c>
      <c r="G24" s="319">
        <v>0</v>
      </c>
      <c r="H24" s="319">
        <v>68656.710000000006</v>
      </c>
      <c r="I24" s="319">
        <v>27610.07</v>
      </c>
      <c r="J24" s="319">
        <v>1995.03</v>
      </c>
      <c r="K24" s="319">
        <v>5763.01</v>
      </c>
      <c r="L24" s="319">
        <v>486.67</v>
      </c>
      <c r="M24" s="319">
        <v>0</v>
      </c>
      <c r="N24" s="319">
        <v>453.2</v>
      </c>
      <c r="O24" s="331"/>
      <c r="P24" s="331"/>
      <c r="Q24" s="331"/>
    </row>
    <row r="25" spans="1:17">
      <c r="A25" s="11" t="s">
        <v>178</v>
      </c>
      <c r="B25" s="317"/>
      <c r="C25" s="317"/>
      <c r="D25" s="317"/>
      <c r="E25" s="319"/>
      <c r="F25" s="320"/>
      <c r="G25" s="327"/>
      <c r="H25" s="327"/>
      <c r="I25" s="327"/>
      <c r="J25" s="327"/>
      <c r="K25" s="327"/>
      <c r="L25" s="327"/>
      <c r="M25" s="327"/>
      <c r="N25" s="327"/>
      <c r="O25" s="331"/>
      <c r="P25" s="331"/>
      <c r="Q25" s="331"/>
    </row>
    <row r="26" spans="1:17">
      <c r="A26" s="150" t="s">
        <v>2</v>
      </c>
      <c r="B26" s="151">
        <f>SUM(B16:B25)</f>
        <v>125305</v>
      </c>
      <c r="C26" s="151">
        <f>SUM(C16:C25)</f>
        <v>404390</v>
      </c>
      <c r="D26" s="151">
        <f>SUM(D16:D25)</f>
        <v>657740511.80444002</v>
      </c>
      <c r="E26" s="152">
        <f>SUM(E16:E25)</f>
        <v>173405848.27000001</v>
      </c>
      <c r="F26" s="152">
        <f t="shared" ref="F26:M26" si="1">SUM(F16:F25)</f>
        <v>48740438.820000008</v>
      </c>
      <c r="G26" s="152">
        <f t="shared" si="1"/>
        <v>-22.01</v>
      </c>
      <c r="H26" s="152">
        <f t="shared" si="1"/>
        <v>81534098.189999998</v>
      </c>
      <c r="I26" s="152">
        <f t="shared" si="1"/>
        <v>32813365.720000003</v>
      </c>
      <c r="J26" s="152">
        <f t="shared" si="1"/>
        <v>2371402.1199999996</v>
      </c>
      <c r="K26" s="152">
        <f t="shared" si="1"/>
        <v>6849003.4900000002</v>
      </c>
      <c r="L26" s="152">
        <f t="shared" si="1"/>
        <v>578528.96</v>
      </c>
      <c r="M26" s="152">
        <f t="shared" si="1"/>
        <v>48.9</v>
      </c>
      <c r="N26" s="152">
        <f>SUM(N16:N25)</f>
        <v>518984.08</v>
      </c>
      <c r="O26" s="331"/>
      <c r="P26" s="331"/>
      <c r="Q26" s="331"/>
    </row>
    <row r="27" spans="1:17">
      <c r="A27" s="9" t="s">
        <v>186</v>
      </c>
      <c r="B27" s="17"/>
      <c r="E27" s="17"/>
      <c r="F27" s="17"/>
      <c r="G27" s="333"/>
      <c r="H27" s="333"/>
      <c r="I27" s="333"/>
      <c r="J27" s="333"/>
      <c r="K27" s="333"/>
      <c r="L27" s="333"/>
      <c r="M27" s="333"/>
      <c r="N27" s="333"/>
      <c r="O27" s="329"/>
      <c r="P27" s="329"/>
      <c r="Q27" s="329"/>
    </row>
    <row r="28" spans="1:17">
      <c r="A28" s="9">
        <v>311</v>
      </c>
      <c r="B28" s="317">
        <v>110</v>
      </c>
      <c r="C28" s="317">
        <v>502</v>
      </c>
      <c r="D28" s="317">
        <v>307064.53000000003</v>
      </c>
      <c r="E28" s="326">
        <v>76637.08</v>
      </c>
      <c r="F28" s="326">
        <v>26486.570000000003</v>
      </c>
      <c r="G28" s="326">
        <v>0</v>
      </c>
      <c r="H28" s="326">
        <v>20323.13</v>
      </c>
      <c r="I28" s="326">
        <v>24764.16</v>
      </c>
      <c r="J28" s="326">
        <v>1175.5</v>
      </c>
      <c r="K28" s="326">
        <v>3349.7</v>
      </c>
      <c r="L28" s="326">
        <v>282.06</v>
      </c>
      <c r="M28" s="326">
        <v>0</v>
      </c>
      <c r="N28" s="326">
        <v>255.95999999999998</v>
      </c>
      <c r="O28" s="331"/>
      <c r="P28" s="331"/>
      <c r="Q28" s="331"/>
    </row>
    <row r="29" spans="1:17">
      <c r="A29" s="9">
        <v>312</v>
      </c>
      <c r="B29" s="317">
        <v>229</v>
      </c>
      <c r="C29" s="317">
        <v>976</v>
      </c>
      <c r="D29" s="317">
        <v>8335416.7096999995</v>
      </c>
      <c r="E29" s="319">
        <v>2337007.1899999995</v>
      </c>
      <c r="F29" s="319">
        <v>713147.67</v>
      </c>
      <c r="G29" s="319">
        <v>0</v>
      </c>
      <c r="H29" s="319">
        <v>1060983.8900000001</v>
      </c>
      <c r="I29" s="319">
        <v>428266.57</v>
      </c>
      <c r="J29" s="319">
        <v>30875.13</v>
      </c>
      <c r="K29" s="319">
        <v>89188.44</v>
      </c>
      <c r="L29" s="319">
        <v>7531.78</v>
      </c>
      <c r="M29" s="319">
        <v>0</v>
      </c>
      <c r="N29" s="319">
        <v>7013.71</v>
      </c>
      <c r="O29" s="331"/>
      <c r="P29" s="331"/>
      <c r="Q29" s="331"/>
    </row>
    <row r="30" spans="1:17">
      <c r="A30" s="9">
        <v>313</v>
      </c>
      <c r="B30" s="317">
        <v>214</v>
      </c>
      <c r="C30" s="317">
        <v>900</v>
      </c>
      <c r="D30" s="317">
        <v>76753595.488000005</v>
      </c>
      <c r="E30" s="319">
        <v>19661210.489999998</v>
      </c>
      <c r="F30" s="319">
        <v>4583386</v>
      </c>
      <c r="G30" s="319">
        <v>0</v>
      </c>
      <c r="H30" s="319">
        <v>9839211.4199999999</v>
      </c>
      <c r="I30" s="319">
        <v>3987622.87</v>
      </c>
      <c r="J30" s="319">
        <v>286938.43</v>
      </c>
      <c r="K30" s="319">
        <v>828873.57000000007</v>
      </c>
      <c r="L30" s="319">
        <v>69996.160000000003</v>
      </c>
      <c r="M30" s="319">
        <v>0</v>
      </c>
      <c r="N30" s="319">
        <v>65182.04</v>
      </c>
      <c r="O30" s="331"/>
      <c r="P30" s="331"/>
      <c r="Q30" s="331"/>
    </row>
    <row r="31" spans="1:17">
      <c r="A31" s="12" t="s">
        <v>187</v>
      </c>
      <c r="B31" s="317">
        <v>1</v>
      </c>
      <c r="C31" s="317">
        <v>4</v>
      </c>
      <c r="D31" s="317">
        <v>4723604</v>
      </c>
      <c r="E31" s="319">
        <v>1222883.4099999999</v>
      </c>
      <c r="F31" s="319">
        <v>289678.77</v>
      </c>
      <c r="G31" s="319">
        <v>0</v>
      </c>
      <c r="H31" s="319">
        <v>610403</v>
      </c>
      <c r="I31" s="319">
        <v>245471.53</v>
      </c>
      <c r="J31" s="319">
        <v>17737.13</v>
      </c>
      <c r="K31" s="319">
        <v>51236.93</v>
      </c>
      <c r="L31" s="319">
        <v>4326.82</v>
      </c>
      <c r="M31" s="319">
        <v>0</v>
      </c>
      <c r="N31" s="319">
        <v>4029.23</v>
      </c>
      <c r="O31" s="331"/>
      <c r="P31" s="331"/>
      <c r="Q31" s="331"/>
    </row>
    <row r="32" spans="1:17">
      <c r="A32" s="9">
        <v>343</v>
      </c>
      <c r="B32" s="317">
        <v>2</v>
      </c>
      <c r="C32" s="317">
        <v>21</v>
      </c>
      <c r="D32" s="317">
        <v>21931</v>
      </c>
      <c r="E32" s="319">
        <v>-41334.700000000004</v>
      </c>
      <c r="F32" s="319">
        <v>-45667.44</v>
      </c>
      <c r="G32" s="319">
        <v>0</v>
      </c>
      <c r="H32" s="319">
        <v>2834.01</v>
      </c>
      <c r="I32" s="319">
        <v>1139.69</v>
      </c>
      <c r="J32" s="319">
        <v>82.35</v>
      </c>
      <c r="K32" s="319">
        <v>237.89</v>
      </c>
      <c r="L32" s="319">
        <v>20.09</v>
      </c>
      <c r="M32" s="319">
        <v>0</v>
      </c>
      <c r="N32" s="319">
        <v>18.71</v>
      </c>
      <c r="O32" s="331"/>
      <c r="P32" s="331"/>
      <c r="Q32" s="331"/>
    </row>
    <row r="33" spans="1:17">
      <c r="A33" s="9">
        <v>363</v>
      </c>
      <c r="B33" s="317">
        <v>14</v>
      </c>
      <c r="C33" s="317">
        <v>56</v>
      </c>
      <c r="D33" s="317">
        <v>22655217</v>
      </c>
      <c r="E33" s="319">
        <v>5778779.21</v>
      </c>
      <c r="F33" s="319">
        <v>1302969.21</v>
      </c>
      <c r="G33" s="319">
        <v>0</v>
      </c>
      <c r="H33" s="319">
        <v>2927597.77</v>
      </c>
      <c r="I33" s="319">
        <v>1177323.67</v>
      </c>
      <c r="J33" s="319">
        <v>85070.34</v>
      </c>
      <c r="K33" s="319">
        <v>245741.14</v>
      </c>
      <c r="L33" s="319">
        <v>20752.169999999998</v>
      </c>
      <c r="M33" s="319">
        <v>0</v>
      </c>
      <c r="N33" s="319">
        <v>19324.91</v>
      </c>
      <c r="O33" s="331"/>
      <c r="P33" s="331"/>
      <c r="Q33" s="331"/>
    </row>
    <row r="34" spans="1:17">
      <c r="A34" s="9">
        <v>963</v>
      </c>
      <c r="B34" s="317">
        <v>2</v>
      </c>
      <c r="C34" s="317">
        <v>6</v>
      </c>
      <c r="D34" s="317">
        <v>888706</v>
      </c>
      <c r="E34" s="319">
        <v>229403.77</v>
      </c>
      <c r="F34" s="319">
        <v>53829.23</v>
      </c>
      <c r="G34" s="319">
        <v>0</v>
      </c>
      <c r="H34" s="319">
        <v>114842.15</v>
      </c>
      <c r="I34" s="319">
        <v>46183.38</v>
      </c>
      <c r="J34" s="319">
        <v>3337.09</v>
      </c>
      <c r="K34" s="319">
        <v>9639.7999999999993</v>
      </c>
      <c r="L34" s="319">
        <v>814.05</v>
      </c>
      <c r="M34" s="319">
        <v>0</v>
      </c>
      <c r="N34" s="319">
        <v>758.07</v>
      </c>
      <c r="O34" s="331"/>
      <c r="P34" s="331"/>
      <c r="Q34" s="331"/>
    </row>
    <row r="35" spans="1:17">
      <c r="A35" s="150" t="s">
        <v>2</v>
      </c>
      <c r="B35" s="151">
        <f t="shared" ref="B35:M35" si="2">SUM(B28:B34)</f>
        <v>572</v>
      </c>
      <c r="C35" s="151">
        <f t="shared" si="2"/>
        <v>2465</v>
      </c>
      <c r="D35" s="151">
        <f t="shared" si="2"/>
        <v>113685534.72770001</v>
      </c>
      <c r="E35" s="152">
        <f t="shared" si="2"/>
        <v>29264586.449999999</v>
      </c>
      <c r="F35" s="152">
        <f t="shared" si="2"/>
        <v>6923830.0099999998</v>
      </c>
      <c r="G35" s="152">
        <f t="shared" si="2"/>
        <v>0</v>
      </c>
      <c r="H35" s="152">
        <f t="shared" si="2"/>
        <v>14576195.369999999</v>
      </c>
      <c r="I35" s="152">
        <f t="shared" si="2"/>
        <v>5910771.8700000001</v>
      </c>
      <c r="J35" s="152">
        <f t="shared" si="2"/>
        <v>425215.97000000003</v>
      </c>
      <c r="K35" s="152">
        <f t="shared" si="2"/>
        <v>1228267.4700000002</v>
      </c>
      <c r="L35" s="152">
        <f t="shared" si="2"/>
        <v>103723.13</v>
      </c>
      <c r="M35" s="152">
        <f t="shared" si="2"/>
        <v>0</v>
      </c>
      <c r="N35" s="152">
        <f>SUM(N28:N34)</f>
        <v>96582.630000000019</v>
      </c>
      <c r="O35" s="331"/>
      <c r="P35" s="331"/>
      <c r="Q35" s="331"/>
    </row>
    <row r="36" spans="1:17">
      <c r="A36" s="9" t="s">
        <v>188</v>
      </c>
      <c r="B36" s="17"/>
      <c r="D36" s="21"/>
      <c r="E36" s="17"/>
      <c r="F36" s="17"/>
      <c r="G36" s="333"/>
      <c r="H36" s="333"/>
      <c r="I36" s="333"/>
      <c r="J36" s="333"/>
      <c r="K36" s="333"/>
      <c r="L36" s="333"/>
      <c r="M36" s="333"/>
      <c r="N36" s="333"/>
      <c r="O36" s="329"/>
      <c r="P36" s="329"/>
      <c r="Q36" s="329"/>
    </row>
    <row r="37" spans="1:17" ht="16.5">
      <c r="A37" s="13" t="s">
        <v>189</v>
      </c>
      <c r="B37" s="317">
        <v>155</v>
      </c>
      <c r="C37" s="317">
        <v>700</v>
      </c>
      <c r="D37" s="317">
        <v>23788417.139999997</v>
      </c>
      <c r="E37" s="321">
        <v>9656259.0599999968</v>
      </c>
      <c r="F37" s="321">
        <v>4956564.9099999992</v>
      </c>
      <c r="G37" s="318">
        <v>0</v>
      </c>
      <c r="H37" s="321">
        <v>3074038.9099999997</v>
      </c>
      <c r="I37" s="321">
        <v>1236214.6200000001</v>
      </c>
      <c r="J37" s="321">
        <v>89325.600000000035</v>
      </c>
      <c r="K37" s="321">
        <v>258033.18000000002</v>
      </c>
      <c r="L37" s="321">
        <v>21790.340000000004</v>
      </c>
      <c r="M37" s="318">
        <v>0</v>
      </c>
      <c r="N37" s="321">
        <v>20291.5</v>
      </c>
      <c r="O37" s="331"/>
      <c r="P37" s="331"/>
      <c r="Q37" s="331"/>
    </row>
    <row r="38" spans="1:17" ht="16.5">
      <c r="A38" s="13" t="s">
        <v>190</v>
      </c>
      <c r="B38" s="317">
        <v>1</v>
      </c>
      <c r="C38" s="317">
        <v>6</v>
      </c>
      <c r="D38" s="317">
        <v>3042</v>
      </c>
      <c r="E38" s="319">
        <v>796.25</v>
      </c>
      <c r="F38" s="319">
        <v>195.26</v>
      </c>
      <c r="G38" s="319">
        <v>0</v>
      </c>
      <c r="H38" s="319">
        <v>393.1</v>
      </c>
      <c r="I38" s="319">
        <v>158.08000000000001</v>
      </c>
      <c r="J38" s="319">
        <v>11.42</v>
      </c>
      <c r="K38" s="319">
        <v>33</v>
      </c>
      <c r="L38" s="319">
        <v>2.79</v>
      </c>
      <c r="M38" s="319">
        <v>0</v>
      </c>
      <c r="N38" s="319">
        <v>2.6</v>
      </c>
      <c r="O38" s="331"/>
      <c r="P38" s="331"/>
      <c r="Q38" s="331"/>
    </row>
    <row r="39" spans="1:17" ht="16.5">
      <c r="A39" s="13" t="s">
        <v>191</v>
      </c>
      <c r="B39" s="317">
        <v>2</v>
      </c>
      <c r="C39" s="317">
        <v>12</v>
      </c>
      <c r="D39" s="317">
        <v>2695</v>
      </c>
      <c r="E39" s="319">
        <v>602.45999999999992</v>
      </c>
      <c r="F39" s="319">
        <v>70</v>
      </c>
      <c r="G39" s="319">
        <v>0</v>
      </c>
      <c r="H39" s="319">
        <v>348.26</v>
      </c>
      <c r="I39" s="319">
        <v>140.05000000000001</v>
      </c>
      <c r="J39" s="319">
        <v>10.119999999999999</v>
      </c>
      <c r="K39" s="319">
        <v>29.25</v>
      </c>
      <c r="L39" s="319">
        <v>2.4700000000000002</v>
      </c>
      <c r="M39" s="319">
        <v>0</v>
      </c>
      <c r="N39" s="319">
        <v>2.31</v>
      </c>
      <c r="O39" s="331"/>
      <c r="P39" s="331"/>
      <c r="Q39" s="331"/>
    </row>
    <row r="40" spans="1:17">
      <c r="A40" s="9">
        <v>414</v>
      </c>
      <c r="B40" s="317">
        <v>23</v>
      </c>
      <c r="C40" s="317">
        <v>100</v>
      </c>
      <c r="D40" s="317">
        <v>387610.924</v>
      </c>
      <c r="E40" s="319">
        <v>122650.84999999999</v>
      </c>
      <c r="F40" s="319">
        <v>46029.49</v>
      </c>
      <c r="G40" s="319">
        <v>0</v>
      </c>
      <c r="H40" s="319">
        <v>50171.98</v>
      </c>
      <c r="I40" s="319">
        <v>20103.84</v>
      </c>
      <c r="J40" s="319">
        <v>1455.46</v>
      </c>
      <c r="K40" s="319">
        <v>4204.3999999999996</v>
      </c>
      <c r="L40" s="319">
        <v>355.06</v>
      </c>
      <c r="M40" s="319">
        <v>0</v>
      </c>
      <c r="N40" s="319">
        <v>330.62</v>
      </c>
      <c r="O40" s="331"/>
      <c r="P40" s="331"/>
      <c r="Q40" s="331"/>
    </row>
    <row r="41" spans="1:17">
      <c r="A41" s="9">
        <v>421</v>
      </c>
      <c r="B41" s="317">
        <v>235</v>
      </c>
      <c r="C41" s="317">
        <v>729</v>
      </c>
      <c r="D41" s="317">
        <v>285253.15000000002</v>
      </c>
      <c r="E41" s="319">
        <v>79669.900000000009</v>
      </c>
      <c r="F41" s="319">
        <v>23346.890000000003</v>
      </c>
      <c r="G41" s="319">
        <v>0</v>
      </c>
      <c r="H41" s="319">
        <v>36800.67</v>
      </c>
      <c r="I41" s="319">
        <v>14852.29</v>
      </c>
      <c r="J41" s="319">
        <v>1071.19</v>
      </c>
      <c r="K41" s="319">
        <v>3094.2200000000003</v>
      </c>
      <c r="L41" s="319">
        <v>261.29000000000002</v>
      </c>
      <c r="M41" s="319">
        <v>0</v>
      </c>
      <c r="N41" s="319">
        <v>243.35000000000002</v>
      </c>
      <c r="O41" s="331"/>
      <c r="P41" s="331"/>
      <c r="Q41" s="331"/>
    </row>
    <row r="42" spans="1:17">
      <c r="A42" s="9">
        <v>422</v>
      </c>
      <c r="B42" s="317">
        <v>79</v>
      </c>
      <c r="C42" s="317">
        <v>262</v>
      </c>
      <c r="D42" s="317">
        <v>66830</v>
      </c>
      <c r="E42" s="319">
        <v>16624.760000000002</v>
      </c>
      <c r="F42" s="319">
        <v>3421.71</v>
      </c>
      <c r="G42" s="319">
        <v>0</v>
      </c>
      <c r="H42" s="319">
        <v>8636.0300000000007</v>
      </c>
      <c r="I42" s="319">
        <v>3472.99</v>
      </c>
      <c r="J42" s="319">
        <v>250.95</v>
      </c>
      <c r="K42" s="319">
        <v>724.88</v>
      </c>
      <c r="L42" s="319">
        <v>61.24</v>
      </c>
      <c r="M42" s="319">
        <v>0</v>
      </c>
      <c r="N42" s="319">
        <v>56.96</v>
      </c>
      <c r="O42" s="331"/>
      <c r="P42" s="331"/>
      <c r="Q42" s="331"/>
    </row>
    <row r="43" spans="1:17">
      <c r="A43" s="9">
        <v>423</v>
      </c>
      <c r="B43" s="317">
        <v>678</v>
      </c>
      <c r="C43" s="317">
        <v>1816</v>
      </c>
      <c r="D43" s="317">
        <v>108152.28</v>
      </c>
      <c r="E43" s="319">
        <v>27813.760000000002</v>
      </c>
      <c r="F43" s="319">
        <v>6441.18</v>
      </c>
      <c r="G43" s="319">
        <v>0</v>
      </c>
      <c r="H43" s="319">
        <v>13879.51</v>
      </c>
      <c r="I43" s="319">
        <v>5729.24</v>
      </c>
      <c r="J43" s="319">
        <v>404.71</v>
      </c>
      <c r="K43" s="319">
        <v>1168.56</v>
      </c>
      <c r="L43" s="319">
        <v>98.61</v>
      </c>
      <c r="M43" s="319">
        <v>0</v>
      </c>
      <c r="N43" s="319">
        <v>91.95</v>
      </c>
      <c r="O43" s="331"/>
      <c r="P43" s="331"/>
      <c r="Q43" s="331"/>
    </row>
    <row r="44" spans="1:17">
      <c r="A44" s="9">
        <v>424</v>
      </c>
      <c r="B44" s="317">
        <v>1022</v>
      </c>
      <c r="C44" s="317">
        <v>2894</v>
      </c>
      <c r="D44" s="317">
        <v>1366147.54</v>
      </c>
      <c r="E44" s="319">
        <v>336048.50000000006</v>
      </c>
      <c r="F44" s="319">
        <v>66978.94</v>
      </c>
      <c r="G44" s="319">
        <v>0</v>
      </c>
      <c r="H44" s="319">
        <v>175103.83000000002</v>
      </c>
      <c r="I44" s="319">
        <v>71682.37</v>
      </c>
      <c r="J44" s="319">
        <v>5109.8899999999994</v>
      </c>
      <c r="K44" s="319">
        <v>14764.85</v>
      </c>
      <c r="L44" s="319">
        <v>1246.78</v>
      </c>
      <c r="M44" s="319">
        <v>0</v>
      </c>
      <c r="N44" s="319">
        <v>1161.8399999999999</v>
      </c>
      <c r="O44" s="331"/>
      <c r="P44" s="331"/>
      <c r="Q44" s="331"/>
    </row>
    <row r="45" spans="1:17" ht="16.5">
      <c r="A45" s="11" t="s">
        <v>192</v>
      </c>
      <c r="B45" s="322">
        <v>0</v>
      </c>
      <c r="C45" s="322">
        <v>4851</v>
      </c>
      <c r="D45" s="317">
        <v>123969.21666666666</v>
      </c>
      <c r="E45" s="319">
        <v>42464.74</v>
      </c>
      <c r="F45" s="319">
        <v>18005.810000000001</v>
      </c>
      <c r="G45" s="319">
        <v>0</v>
      </c>
      <c r="H45" s="319">
        <v>15997.02</v>
      </c>
      <c r="I45" s="319">
        <v>6428.45</v>
      </c>
      <c r="J45" s="319">
        <v>470.28</v>
      </c>
      <c r="K45" s="319">
        <v>1343.1799999999998</v>
      </c>
      <c r="L45" s="319">
        <v>114.38</v>
      </c>
      <c r="M45" s="319">
        <v>0</v>
      </c>
      <c r="N45" s="319">
        <v>105.62</v>
      </c>
      <c r="O45" s="331"/>
      <c r="P45" s="331"/>
      <c r="Q45" s="331"/>
    </row>
    <row r="46" spans="1:17">
      <c r="A46" s="150" t="s">
        <v>2</v>
      </c>
      <c r="B46" s="151">
        <f>SUM(B37:B45)</f>
        <v>2195</v>
      </c>
      <c r="C46" s="151">
        <f>SUM(C37:C45)</f>
        <v>11370</v>
      </c>
      <c r="D46" s="153">
        <f>SUM(D37:D45)</f>
        <v>26132117.250666659</v>
      </c>
      <c r="E46" s="152">
        <f>SUM(E37:E45)</f>
        <v>10282930.279999997</v>
      </c>
      <c r="F46" s="152">
        <f t="shared" ref="F46:M46" si="3">SUM(F37:F45)</f>
        <v>5121054.1899999985</v>
      </c>
      <c r="G46" s="152">
        <f t="shared" si="3"/>
        <v>0</v>
      </c>
      <c r="H46" s="152">
        <f t="shared" si="3"/>
        <v>3375369.3099999991</v>
      </c>
      <c r="I46" s="152">
        <f t="shared" si="3"/>
        <v>1358781.9300000004</v>
      </c>
      <c r="J46" s="152">
        <f t="shared" si="3"/>
        <v>98109.620000000039</v>
      </c>
      <c r="K46" s="152">
        <f t="shared" si="3"/>
        <v>283395.51999999996</v>
      </c>
      <c r="L46" s="152">
        <f t="shared" si="3"/>
        <v>23932.96000000001</v>
      </c>
      <c r="M46" s="152">
        <f t="shared" si="3"/>
        <v>0</v>
      </c>
      <c r="N46" s="152">
        <f>SUM(N37:N45)</f>
        <v>22286.749999999996</v>
      </c>
      <c r="O46" s="331"/>
      <c r="P46" s="331"/>
      <c r="Q46" s="331"/>
    </row>
    <row r="47" spans="1:17">
      <c r="A47" s="154" t="s">
        <v>193</v>
      </c>
      <c r="B47" s="155"/>
      <c r="C47" s="155"/>
      <c r="D47" s="156"/>
      <c r="E47" s="155"/>
      <c r="F47" s="155"/>
      <c r="G47" s="336"/>
      <c r="H47" s="336"/>
      <c r="I47" s="336"/>
      <c r="J47" s="336"/>
      <c r="K47" s="336"/>
      <c r="L47" s="336"/>
      <c r="M47" s="336"/>
      <c r="N47" s="336"/>
      <c r="O47" s="329"/>
      <c r="P47" s="329"/>
      <c r="Q47" s="329"/>
    </row>
    <row r="48" spans="1:17">
      <c r="A48" s="9">
        <v>513</v>
      </c>
      <c r="B48" s="323">
        <v>2</v>
      </c>
      <c r="C48" s="323">
        <v>6</v>
      </c>
      <c r="D48" s="317">
        <v>3281520</v>
      </c>
      <c r="E48" s="321">
        <v>808914.84000000008</v>
      </c>
      <c r="F48" s="321">
        <v>160611.20000000001</v>
      </c>
      <c r="G48" s="330">
        <v>0</v>
      </c>
      <c r="H48" s="334">
        <v>424051.14</v>
      </c>
      <c r="I48" s="334">
        <v>170530.75</v>
      </c>
      <c r="J48" s="334">
        <v>12322.1</v>
      </c>
      <c r="K48" s="334">
        <v>35594.639999999999</v>
      </c>
      <c r="L48" s="334">
        <v>3005.87</v>
      </c>
      <c r="M48" s="330">
        <v>0</v>
      </c>
      <c r="N48" s="334">
        <v>2799.14</v>
      </c>
      <c r="O48" s="331"/>
      <c r="P48" s="331"/>
      <c r="Q48" s="331"/>
    </row>
    <row r="49" spans="1:17">
      <c r="A49" s="154" t="s">
        <v>194</v>
      </c>
      <c r="B49" s="155"/>
      <c r="C49" s="155"/>
      <c r="D49" s="156"/>
      <c r="E49" s="155"/>
      <c r="F49" s="155"/>
      <c r="G49" s="336"/>
      <c r="H49" s="336"/>
      <c r="I49" s="336"/>
      <c r="J49" s="336"/>
      <c r="K49" s="336"/>
      <c r="L49" s="336"/>
      <c r="M49" s="336"/>
      <c r="N49" s="336"/>
      <c r="O49" s="329"/>
      <c r="P49" s="329"/>
      <c r="Q49" s="329"/>
    </row>
    <row r="50" spans="1:17">
      <c r="A50" s="157">
        <v>711</v>
      </c>
      <c r="B50" s="323">
        <v>1084</v>
      </c>
      <c r="C50" s="323">
        <v>4685</v>
      </c>
      <c r="D50" s="317">
        <v>1948542.28</v>
      </c>
      <c r="E50" s="321">
        <v>535813.47</v>
      </c>
      <c r="F50" s="321">
        <v>165427.44999999998</v>
      </c>
      <c r="G50" s="330">
        <v>0</v>
      </c>
      <c r="H50" s="334">
        <v>242342.5</v>
      </c>
      <c r="I50" s="334">
        <v>97364.4</v>
      </c>
      <c r="J50" s="334">
        <v>7034.17</v>
      </c>
      <c r="K50" s="334">
        <v>20328.07</v>
      </c>
      <c r="L50" s="334">
        <v>1716.57</v>
      </c>
      <c r="M50" s="330">
        <v>0</v>
      </c>
      <c r="N50" s="334">
        <v>1600.31</v>
      </c>
      <c r="O50" s="331"/>
      <c r="P50" s="331"/>
      <c r="Q50" s="331"/>
    </row>
    <row r="51" spans="1:17" s="22" customFormat="1" ht="15" thickBot="1">
      <c r="A51" s="154"/>
      <c r="B51" s="159">
        <f t="shared" ref="B51:L51" si="4">B14+B26+B35+B46+B48+B50</f>
        <v>1516370</v>
      </c>
      <c r="C51" s="159">
        <f t="shared" si="4"/>
        <v>5795301</v>
      </c>
      <c r="D51" s="159">
        <f t="shared" si="4"/>
        <v>1329245466.5608068</v>
      </c>
      <c r="E51" s="160">
        <f t="shared" si="4"/>
        <v>338198754.79999995</v>
      </c>
      <c r="F51" s="160">
        <f t="shared" si="4"/>
        <v>91156350.400000021</v>
      </c>
      <c r="G51" s="160">
        <f t="shared" si="4"/>
        <v>-91.320000000000007</v>
      </c>
      <c r="H51" s="160">
        <f t="shared" si="4"/>
        <v>161542418.66</v>
      </c>
      <c r="I51" s="160">
        <f t="shared" si="4"/>
        <v>65038719.240000002</v>
      </c>
      <c r="J51" s="160">
        <f t="shared" si="4"/>
        <v>4697962.129999999</v>
      </c>
      <c r="K51" s="160">
        <f t="shared" si="4"/>
        <v>13569998.320000002</v>
      </c>
      <c r="L51" s="160">
        <f t="shared" si="4"/>
        <v>1145435.5900000001</v>
      </c>
      <c r="M51" s="160">
        <f>M14+M26+M35+M46+M48+M50</f>
        <v>19.869999999999997</v>
      </c>
      <c r="N51" s="160">
        <f>N14+N26+N35+N46+N48+N50</f>
        <v>1047941.9099999999</v>
      </c>
      <c r="O51" s="338"/>
      <c r="P51" s="338"/>
      <c r="Q51" s="338"/>
    </row>
    <row r="52" spans="1:17" ht="15" thickBot="1">
      <c r="A52" s="158" t="s">
        <v>195</v>
      </c>
      <c r="B52" s="159">
        <f t="shared" ref="B52:M52" si="5">B14+B26+B35+B46+B48+B50</f>
        <v>1516370</v>
      </c>
      <c r="C52" s="159">
        <f t="shared" si="5"/>
        <v>5795301</v>
      </c>
      <c r="D52" s="159">
        <f t="shared" si="5"/>
        <v>1329245466.5608068</v>
      </c>
      <c r="E52" s="160">
        <f t="shared" si="5"/>
        <v>338198754.79999995</v>
      </c>
      <c r="F52" s="160">
        <f t="shared" si="5"/>
        <v>91156350.400000021</v>
      </c>
      <c r="G52" s="160">
        <f t="shared" si="5"/>
        <v>-91.320000000000007</v>
      </c>
      <c r="H52" s="160">
        <f t="shared" si="5"/>
        <v>161542418.66</v>
      </c>
      <c r="I52" s="160">
        <f t="shared" si="5"/>
        <v>65038719.240000002</v>
      </c>
      <c r="J52" s="160">
        <f t="shared" si="5"/>
        <v>4697962.129999999</v>
      </c>
      <c r="K52" s="160">
        <f t="shared" si="5"/>
        <v>13569998.320000002</v>
      </c>
      <c r="L52" s="160">
        <f t="shared" si="5"/>
        <v>1145435.5900000001</v>
      </c>
      <c r="M52" s="160">
        <f t="shared" si="5"/>
        <v>19.869999999999997</v>
      </c>
      <c r="N52" s="160">
        <f>N14+N26+N35+N46+N48+N50</f>
        <v>1047941.9099999999</v>
      </c>
      <c r="O52" s="331"/>
      <c r="P52" s="331"/>
      <c r="Q52" s="331"/>
    </row>
    <row r="53" spans="1:17" ht="16.5">
      <c r="A53" s="14" t="s">
        <v>196</v>
      </c>
      <c r="B53" s="14"/>
      <c r="E53" s="328"/>
      <c r="F53" s="329"/>
      <c r="G53" s="329"/>
      <c r="H53" s="329"/>
      <c r="I53" s="329"/>
      <c r="J53" s="329"/>
      <c r="K53" s="329"/>
      <c r="L53" s="329"/>
      <c r="M53" s="329"/>
      <c r="N53" s="329"/>
      <c r="O53" s="329"/>
      <c r="P53" s="329"/>
      <c r="Q53" s="329"/>
    </row>
    <row r="54" spans="1:17" ht="16.5">
      <c r="A54" s="14"/>
      <c r="E54" s="23"/>
      <c r="F54" s="17"/>
      <c r="G54" s="333"/>
      <c r="H54" s="333"/>
      <c r="I54" s="333"/>
      <c r="J54" s="333"/>
      <c r="K54" s="333"/>
      <c r="L54" s="333"/>
      <c r="M54" s="333"/>
      <c r="N54" s="329"/>
      <c r="O54" s="329"/>
      <c r="P54" s="329"/>
      <c r="Q54" s="329"/>
    </row>
  </sheetData>
  <printOptions horizontalCentered="1"/>
  <pageMargins left="0.2" right="0.2" top="0.75" bottom="0.75" header="0.3" footer="0.3"/>
  <pageSetup scale="50" orientation="landscape" r:id="rId1"/>
  <headerFoot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M29"/>
  <sheetViews>
    <sheetView workbookViewId="0">
      <selection activeCell="C26" sqref="C26"/>
    </sheetView>
  </sheetViews>
  <sheetFormatPr defaultColWidth="9.140625" defaultRowHeight="14.45"/>
  <cols>
    <col min="1" max="1" width="1.85546875" style="4" customWidth="1"/>
    <col min="2" max="2" width="19.85546875" style="4" customWidth="1"/>
    <col min="3" max="3" width="26.85546875" style="4" customWidth="1"/>
    <col min="4" max="4" width="16" style="4" customWidth="1"/>
    <col min="5" max="5" width="16" style="4" bestFit="1" customWidth="1"/>
    <col min="6" max="6" width="15.28515625" style="4" customWidth="1"/>
    <col min="7" max="7" width="9.28515625" style="4" bestFit="1" customWidth="1"/>
    <col min="8" max="8" width="19.140625" style="4" customWidth="1"/>
    <col min="9" max="9" width="25.7109375" style="4" customWidth="1"/>
    <col min="10" max="10" width="16.85546875" style="4" bestFit="1" customWidth="1"/>
    <col min="11" max="11" width="16" style="4" bestFit="1" customWidth="1"/>
    <col min="12" max="12" width="15" style="4" bestFit="1" customWidth="1"/>
    <col min="13" max="13" width="1.85546875" style="4" customWidth="1"/>
    <col min="14" max="14" width="13.28515625" style="4" bestFit="1" customWidth="1"/>
    <col min="15" max="15" width="13.42578125" style="4" bestFit="1" customWidth="1"/>
    <col min="16" max="16384" width="9.140625" style="4"/>
  </cols>
  <sheetData>
    <row r="1" spans="1:13" ht="18.600000000000001">
      <c r="B1" s="378" t="s">
        <v>25</v>
      </c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</row>
    <row r="2" spans="1:13" ht="18.600000000000001">
      <c r="B2" s="378" t="s">
        <v>26</v>
      </c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</row>
    <row r="3" spans="1:13" ht="6.75" customHeight="1"/>
    <row r="4" spans="1:13" ht="15" thickBo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>
      <c r="A5" s="5"/>
      <c r="B5" s="281" t="s">
        <v>27</v>
      </c>
      <c r="C5" s="282"/>
      <c r="D5" s="282"/>
      <c r="E5" s="282"/>
      <c r="F5" s="283"/>
      <c r="G5" s="5"/>
      <c r="H5" s="176" t="s">
        <v>27</v>
      </c>
      <c r="I5" s="177"/>
      <c r="J5" s="177"/>
      <c r="K5" s="177"/>
      <c r="L5" s="178"/>
      <c r="M5" s="5"/>
    </row>
    <row r="6" spans="1:13">
      <c r="A6" s="5"/>
      <c r="B6" s="284" t="s">
        <v>6</v>
      </c>
      <c r="C6" s="180" t="s">
        <v>28</v>
      </c>
      <c r="D6" s="180" t="s">
        <v>29</v>
      </c>
      <c r="E6" s="180" t="s">
        <v>30</v>
      </c>
      <c r="F6" s="285" t="s">
        <v>31</v>
      </c>
      <c r="G6" s="5"/>
      <c r="H6" s="179" t="s">
        <v>6</v>
      </c>
      <c r="I6" s="180" t="s">
        <v>28</v>
      </c>
      <c r="J6" s="180" t="s">
        <v>29</v>
      </c>
      <c r="K6" s="180" t="s">
        <v>30</v>
      </c>
      <c r="L6" s="181" t="s">
        <v>31</v>
      </c>
      <c r="M6" s="5"/>
    </row>
    <row r="7" spans="1:13">
      <c r="A7" s="5"/>
      <c r="B7" s="286">
        <v>45108</v>
      </c>
      <c r="C7" s="300">
        <v>1413565173.7420199</v>
      </c>
      <c r="D7" s="183">
        <v>1044757.7588075602</v>
      </c>
      <c r="E7" s="183">
        <v>1797308.8065154979</v>
      </c>
      <c r="F7" s="287">
        <v>331742.24335386482</v>
      </c>
      <c r="G7" s="5"/>
      <c r="H7" s="182">
        <v>45474</v>
      </c>
      <c r="I7" s="213">
        <v>1478125288</v>
      </c>
      <c r="J7" s="275">
        <v>-2997769.53</v>
      </c>
      <c r="K7" s="275">
        <v>-1346572.96</v>
      </c>
      <c r="L7" s="276">
        <v>234881.46</v>
      </c>
      <c r="M7" s="5"/>
    </row>
    <row r="8" spans="1:13">
      <c r="A8" s="5"/>
      <c r="B8" s="286">
        <v>45139</v>
      </c>
      <c r="C8" s="300">
        <v>1393730489.428</v>
      </c>
      <c r="D8" s="288">
        <v>1030098.0595481945</v>
      </c>
      <c r="E8" s="288">
        <v>1772089.5570219129</v>
      </c>
      <c r="F8" s="289">
        <v>327087.34466735437</v>
      </c>
      <c r="G8" s="5"/>
      <c r="H8" s="182">
        <v>45505</v>
      </c>
      <c r="I8" s="213">
        <v>1456727695</v>
      </c>
      <c r="J8" s="277">
        <v>-2954373.31</v>
      </c>
      <c r="K8" s="277">
        <v>-1327079.74</v>
      </c>
      <c r="L8" s="278">
        <v>231481.27</v>
      </c>
      <c r="M8" s="5"/>
    </row>
    <row r="9" spans="1:13">
      <c r="A9" s="5"/>
      <c r="B9" s="286">
        <v>45170</v>
      </c>
      <c r="C9" s="300">
        <v>1369812442.5267301</v>
      </c>
      <c r="D9" s="288">
        <v>1012420.3708644287</v>
      </c>
      <c r="E9" s="288">
        <v>1741678.4255588306</v>
      </c>
      <c r="F9" s="289">
        <v>321474.14289706352</v>
      </c>
      <c r="G9" s="5"/>
      <c r="H9" s="182">
        <v>45536</v>
      </c>
      <c r="I9" s="213">
        <v>1433297710</v>
      </c>
      <c r="J9" s="277">
        <v>-2906855.22</v>
      </c>
      <c r="K9" s="277">
        <v>-1305735.01</v>
      </c>
      <c r="L9" s="278">
        <v>227758.13</v>
      </c>
      <c r="M9" s="5"/>
    </row>
    <row r="10" spans="1:13">
      <c r="A10" s="5"/>
      <c r="B10" s="286">
        <v>45200</v>
      </c>
      <c r="C10" s="300">
        <v>1397578421.79758</v>
      </c>
      <c r="D10" s="288">
        <v>1032942.0438746075</v>
      </c>
      <c r="E10" s="288">
        <v>1776982.0960170655</v>
      </c>
      <c r="F10" s="289">
        <v>327990.3958603738</v>
      </c>
      <c r="G10" s="5"/>
      <c r="H10" s="182">
        <v>45566</v>
      </c>
      <c r="I10" s="213">
        <v>1462605618</v>
      </c>
      <c r="J10" s="277">
        <v>-2966294.26</v>
      </c>
      <c r="K10" s="277">
        <v>-1332434.53</v>
      </c>
      <c r="L10" s="278">
        <v>232415.3</v>
      </c>
      <c r="M10" s="5"/>
    </row>
    <row r="11" spans="1:13">
      <c r="A11" s="5"/>
      <c r="B11" s="286">
        <v>45231</v>
      </c>
      <c r="C11" s="300">
        <v>1277344401.0504501</v>
      </c>
      <c r="D11" s="288">
        <v>944077.78180760902</v>
      </c>
      <c r="E11" s="288">
        <v>1624107.8824004936</v>
      </c>
      <c r="F11" s="289">
        <v>299773.30017137981</v>
      </c>
      <c r="G11" s="5"/>
      <c r="H11" s="182">
        <v>45597</v>
      </c>
      <c r="I11" s="213">
        <v>1336582075</v>
      </c>
      <c r="J11" s="277">
        <v>-2710707.31</v>
      </c>
      <c r="K11" s="277">
        <v>-1217627.02</v>
      </c>
      <c r="L11" s="278">
        <v>212389.54</v>
      </c>
      <c r="M11" s="5"/>
    </row>
    <row r="12" spans="1:13">
      <c r="A12" s="5"/>
      <c r="B12" s="286">
        <v>45261</v>
      </c>
      <c r="C12" s="300">
        <v>1246496087.61849</v>
      </c>
      <c r="D12" s="288">
        <v>921277.97363261669</v>
      </c>
      <c r="E12" s="288">
        <v>1584885.1097775379</v>
      </c>
      <c r="F12" s="289">
        <v>292533.67026842257</v>
      </c>
      <c r="G12" s="5"/>
      <c r="H12" s="182">
        <v>45627</v>
      </c>
      <c r="I12" s="213">
        <v>1303836484</v>
      </c>
      <c r="J12" s="277">
        <v>-2644296.34</v>
      </c>
      <c r="K12" s="277">
        <v>-1187795.77</v>
      </c>
      <c r="L12" s="278">
        <v>207186.1</v>
      </c>
      <c r="M12" s="5"/>
    </row>
    <row r="13" spans="1:13">
      <c r="A13" s="5"/>
      <c r="B13" s="286">
        <v>45292</v>
      </c>
      <c r="C13" s="300">
        <v>1155636183.4500699</v>
      </c>
      <c r="D13" s="288">
        <v>854123.94946181984</v>
      </c>
      <c r="E13" s="288">
        <v>1469359.268483107</v>
      </c>
      <c r="F13" s="289">
        <v>271210.2329061706</v>
      </c>
      <c r="G13" s="5"/>
      <c r="H13" s="182">
        <v>45658</v>
      </c>
      <c r="I13" s="213">
        <v>1210430895</v>
      </c>
      <c r="J13" s="277">
        <v>-2454861.5</v>
      </c>
      <c r="K13" s="277">
        <v>-1102703.22</v>
      </c>
      <c r="L13" s="278">
        <v>192343.49</v>
      </c>
      <c r="M13" s="5"/>
    </row>
    <row r="14" spans="1:13">
      <c r="A14" s="5"/>
      <c r="B14" s="286">
        <v>45323</v>
      </c>
      <c r="C14" s="300">
        <v>1056939064.67585</v>
      </c>
      <c r="D14" s="288">
        <v>781177.48577783525</v>
      </c>
      <c r="E14" s="288">
        <v>1343868.6267739432</v>
      </c>
      <c r="F14" s="289">
        <v>248047.52049437055</v>
      </c>
      <c r="G14" s="5"/>
      <c r="H14" s="182">
        <v>45689</v>
      </c>
      <c r="I14" s="213">
        <v>1105331803</v>
      </c>
      <c r="J14" s="277">
        <v>-2241711.19</v>
      </c>
      <c r="K14" s="277">
        <v>-1006957.89</v>
      </c>
      <c r="L14" s="278">
        <v>175642.72</v>
      </c>
      <c r="M14" s="5"/>
    </row>
    <row r="15" spans="1:13">
      <c r="A15" s="5"/>
      <c r="B15" s="286">
        <v>45352</v>
      </c>
      <c r="C15" s="300">
        <v>1253263598.2365401</v>
      </c>
      <c r="D15" s="288">
        <v>926279.80117998295</v>
      </c>
      <c r="E15" s="288">
        <v>1593489.8113208066</v>
      </c>
      <c r="F15" s="289">
        <v>294121.90206420876</v>
      </c>
      <c r="G15" s="5"/>
      <c r="H15" s="182">
        <v>45717</v>
      </c>
      <c r="I15" s="213">
        <v>1311738520</v>
      </c>
      <c r="J15" s="277">
        <v>-2660322.37</v>
      </c>
      <c r="K15" s="277">
        <v>-1194994.52</v>
      </c>
      <c r="L15" s="278">
        <v>208441.77</v>
      </c>
      <c r="M15" s="5"/>
    </row>
    <row r="16" spans="1:13">
      <c r="A16" s="5"/>
      <c r="B16" s="286">
        <v>45383</v>
      </c>
      <c r="C16" s="300">
        <v>1220293221.21033</v>
      </c>
      <c r="D16" s="288">
        <v>901911.58820416569</v>
      </c>
      <c r="E16" s="288">
        <v>1551568.8938533261</v>
      </c>
      <c r="F16" s="289">
        <v>286384.25611616718</v>
      </c>
      <c r="G16" s="5"/>
      <c r="H16" s="182">
        <v>45748</v>
      </c>
      <c r="I16" s="213">
        <v>1278331042</v>
      </c>
      <c r="J16" s="277">
        <v>-2592569.0299999998</v>
      </c>
      <c r="K16" s="277">
        <v>-1164560.29</v>
      </c>
      <c r="L16" s="278">
        <v>203133.16</v>
      </c>
      <c r="M16" s="5"/>
    </row>
    <row r="17" spans="1:13">
      <c r="A17" s="5"/>
      <c r="B17" s="286">
        <v>45413</v>
      </c>
      <c r="C17" s="300">
        <v>1342019315.9336901</v>
      </c>
      <c r="D17" s="288">
        <v>991878.63342707255</v>
      </c>
      <c r="E17" s="288">
        <v>1706340.2380354109</v>
      </c>
      <c r="F17" s="289">
        <v>314951.51887019584</v>
      </c>
      <c r="G17" s="5"/>
      <c r="H17" s="182">
        <v>45778</v>
      </c>
      <c r="I17" s="213">
        <v>1403217084</v>
      </c>
      <c r="J17" s="277">
        <v>-2845849.03</v>
      </c>
      <c r="K17" s="277">
        <v>-1278331.55</v>
      </c>
      <c r="L17" s="278">
        <v>222978.17</v>
      </c>
      <c r="M17" s="5"/>
    </row>
    <row r="18" spans="1:13" ht="15.95">
      <c r="A18" s="5"/>
      <c r="B18" s="286">
        <v>45444</v>
      </c>
      <c r="C18" s="301">
        <v>1339011295.9197199</v>
      </c>
      <c r="D18" s="186">
        <v>989655.42341410625</v>
      </c>
      <c r="E18" s="186">
        <v>1702515.6242420678</v>
      </c>
      <c r="F18" s="290">
        <v>314245.58233042801</v>
      </c>
      <c r="G18" s="5"/>
      <c r="H18" s="182">
        <v>45809</v>
      </c>
      <c r="I18" s="214">
        <v>1399243739</v>
      </c>
      <c r="J18" s="279">
        <v>-2837790.73</v>
      </c>
      <c r="K18" s="279">
        <v>-1274711.83</v>
      </c>
      <c r="L18" s="280">
        <v>222346.79</v>
      </c>
      <c r="M18" s="5"/>
    </row>
    <row r="19" spans="1:13">
      <c r="A19" s="5"/>
      <c r="B19" s="291" t="s">
        <v>2</v>
      </c>
      <c r="C19" s="188">
        <f>SUM(C7:C18)</f>
        <v>15465689695.58947</v>
      </c>
      <c r="D19" s="183">
        <f t="shared" ref="D19:F19" si="0">SUM(D7:D18)</f>
        <v>11430600.869999999</v>
      </c>
      <c r="E19" s="183">
        <f t="shared" si="0"/>
        <v>19664194.34</v>
      </c>
      <c r="F19" s="287">
        <f t="shared" si="0"/>
        <v>3629562.1100000003</v>
      </c>
      <c r="G19" s="5"/>
      <c r="H19" s="187" t="s">
        <v>2</v>
      </c>
      <c r="I19" s="188">
        <f>SUM(I7:I18)</f>
        <v>16179467953</v>
      </c>
      <c r="J19" s="183">
        <f>SUM(J7:J18)</f>
        <v>-32813399.820000004</v>
      </c>
      <c r="K19" s="183">
        <f>SUM(K7:K18)</f>
        <v>-14739504.33</v>
      </c>
      <c r="L19" s="184">
        <f>SUM(L7:L18)</f>
        <v>2570997.9</v>
      </c>
      <c r="M19" s="5"/>
    </row>
    <row r="20" spans="1:13">
      <c r="A20" s="5"/>
      <c r="B20" s="292"/>
      <c r="C20" s="190"/>
      <c r="D20" s="190"/>
      <c r="E20" s="190"/>
      <c r="F20" s="293"/>
      <c r="G20" s="5"/>
      <c r="H20" s="189"/>
      <c r="I20" s="190"/>
      <c r="J20" s="190"/>
      <c r="K20" s="190"/>
      <c r="L20" s="191"/>
      <c r="M20" s="5"/>
    </row>
    <row r="21" spans="1:13">
      <c r="A21" s="5"/>
      <c r="B21" s="292" t="s">
        <v>32</v>
      </c>
      <c r="C21" s="190"/>
      <c r="D21" s="297">
        <v>11430600.869999999</v>
      </c>
      <c r="E21" s="190"/>
      <c r="F21" s="293"/>
      <c r="G21" s="5"/>
      <c r="H21" s="189" t="s">
        <v>32</v>
      </c>
      <c r="I21" s="190"/>
      <c r="J21" s="274">
        <v>-32813399.82</v>
      </c>
      <c r="K21" s="190"/>
      <c r="L21" s="191"/>
      <c r="M21" s="5"/>
    </row>
    <row r="22" spans="1:13">
      <c r="A22" s="5"/>
      <c r="B22" s="292" t="s">
        <v>33</v>
      </c>
      <c r="C22" s="190"/>
      <c r="D22" s="298">
        <v>19664194.34</v>
      </c>
      <c r="E22" s="190"/>
      <c r="F22" s="293"/>
      <c r="G22" s="5"/>
      <c r="H22" s="189" t="s">
        <v>33</v>
      </c>
      <c r="I22" s="190"/>
      <c r="J22" s="185">
        <v>-14739504.34</v>
      </c>
      <c r="K22" s="190"/>
      <c r="L22" s="191"/>
      <c r="M22" s="5"/>
    </row>
    <row r="23" spans="1:13" ht="15" thickBot="1">
      <c r="A23" s="5"/>
      <c r="B23" s="294" t="s">
        <v>34</v>
      </c>
      <c r="C23" s="295"/>
      <c r="D23" s="299">
        <v>3629562.11</v>
      </c>
      <c r="E23" s="295"/>
      <c r="F23" s="296"/>
      <c r="G23" s="5"/>
      <c r="H23" s="192" t="s">
        <v>34</v>
      </c>
      <c r="I23" s="193"/>
      <c r="J23" s="194">
        <v>2570997.9</v>
      </c>
      <c r="K23" s="193"/>
      <c r="L23" s="195"/>
      <c r="M23" s="5"/>
    </row>
    <row r="24" spans="1:13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7" spans="1:13">
      <c r="D27" s="6"/>
      <c r="J27" s="6"/>
    </row>
    <row r="28" spans="1:13" ht="15.95">
      <c r="D28" s="313"/>
      <c r="J28" s="313"/>
    </row>
    <row r="29" spans="1:13">
      <c r="D29" s="314"/>
      <c r="J29" s="314"/>
    </row>
  </sheetData>
  <mergeCells count="2">
    <mergeCell ref="B1:M1"/>
    <mergeCell ref="B2:M2"/>
  </mergeCells>
  <printOptions horizontalCentered="1"/>
  <pageMargins left="0.7" right="0.7" top="0.75" bottom="0.75" header="0.3" footer="0.3"/>
  <pageSetup scale="3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34"/>
  <dimension ref="A1:K191"/>
  <sheetViews>
    <sheetView topLeftCell="A14" zoomScaleNormal="100" zoomScaleSheetLayoutView="85" workbookViewId="0">
      <selection sqref="A1:D48"/>
    </sheetView>
  </sheetViews>
  <sheetFormatPr defaultColWidth="9.140625" defaultRowHeight="14.45"/>
  <cols>
    <col min="1" max="1" width="47.42578125" style="33" customWidth="1"/>
    <col min="2" max="2" width="27.85546875" style="33" customWidth="1"/>
    <col min="3" max="7" width="9.140625" style="33"/>
    <col min="8" max="8" width="17.5703125" style="33" bestFit="1" customWidth="1"/>
    <col min="9" max="16384" width="9.140625" style="33"/>
  </cols>
  <sheetData>
    <row r="1" spans="1:11" ht="20.100000000000001">
      <c r="A1" s="381" t="s">
        <v>205</v>
      </c>
      <c r="B1" s="381"/>
      <c r="C1" s="381"/>
      <c r="D1" s="381"/>
      <c r="E1" s="35"/>
    </row>
    <row r="2" spans="1:11" ht="20.100000000000001">
      <c r="A2" s="381" t="s">
        <v>206</v>
      </c>
      <c r="B2" s="381"/>
      <c r="C2" s="381"/>
      <c r="D2" s="381"/>
      <c r="E2" s="35"/>
    </row>
    <row r="3" spans="1:11" ht="15.75" customHeight="1">
      <c r="A3" s="382">
        <f ca="1">TODAY()</f>
        <v>45832</v>
      </c>
      <c r="B3" s="383"/>
      <c r="C3" s="383"/>
      <c r="D3" s="383"/>
      <c r="E3" s="36"/>
    </row>
    <row r="4" spans="1:11" ht="16.5" customHeight="1">
      <c r="A4" s="367"/>
      <c r="B4" s="367"/>
      <c r="C4" s="37"/>
      <c r="D4" s="34"/>
      <c r="E4" s="34"/>
    </row>
    <row r="5" spans="1:11" ht="16.5" customHeight="1">
      <c r="A5" s="219"/>
      <c r="B5" s="219"/>
      <c r="C5" s="39"/>
      <c r="D5" s="219"/>
      <c r="E5" s="219"/>
      <c r="F5" s="219"/>
      <c r="G5" s="219"/>
      <c r="H5" s="219"/>
      <c r="I5" s="219"/>
      <c r="J5" s="219"/>
      <c r="K5" s="219"/>
    </row>
    <row r="6" spans="1:11" ht="15" customHeight="1">
      <c r="A6" s="36" t="s">
        <v>207</v>
      </c>
      <c r="B6" s="40" t="e">
        <f>#REF!</f>
        <v>#REF!</v>
      </c>
      <c r="C6" s="39"/>
      <c r="D6" s="219"/>
      <c r="E6" s="219"/>
      <c r="F6" s="219"/>
      <c r="G6" s="219"/>
      <c r="H6" s="219"/>
      <c r="I6" s="219"/>
      <c r="J6" s="219"/>
      <c r="K6" s="219"/>
    </row>
    <row r="7" spans="1:11" ht="15.6" hidden="1">
      <c r="A7" s="219" t="s">
        <v>208</v>
      </c>
      <c r="B7" s="41">
        <v>40793</v>
      </c>
      <c r="C7" s="39" t="s">
        <v>209</v>
      </c>
      <c r="D7" s="219"/>
      <c r="E7" s="219"/>
      <c r="F7" s="219"/>
      <c r="G7" s="219"/>
      <c r="H7" s="219"/>
      <c r="I7" s="219"/>
      <c r="J7" s="219"/>
      <c r="K7" s="219"/>
    </row>
    <row r="8" spans="1:11" ht="15.6">
      <c r="A8" s="219" t="s">
        <v>210</v>
      </c>
      <c r="B8" s="42" t="e">
        <f>#REF!</f>
        <v>#REF!</v>
      </c>
      <c r="C8" s="39" t="s">
        <v>211</v>
      </c>
      <c r="D8" s="219"/>
      <c r="E8" s="219"/>
      <c r="F8" s="219"/>
      <c r="G8" s="219"/>
      <c r="H8" s="219"/>
      <c r="I8" s="219"/>
      <c r="J8" s="219"/>
      <c r="K8" s="219"/>
    </row>
    <row r="9" spans="1:11" ht="15.6">
      <c r="A9" s="219" t="s">
        <v>212</v>
      </c>
      <c r="B9" s="43">
        <v>30</v>
      </c>
      <c r="C9" s="39" t="s">
        <v>211</v>
      </c>
      <c r="D9" s="219"/>
      <c r="E9" s="219"/>
      <c r="F9" s="219"/>
      <c r="G9" s="219"/>
      <c r="H9" s="219"/>
      <c r="I9" s="219"/>
      <c r="J9" s="219"/>
      <c r="K9" s="219"/>
    </row>
    <row r="10" spans="1:11" ht="15.6" hidden="1">
      <c r="A10" s="219" t="s">
        <v>213</v>
      </c>
      <c r="B10" s="220"/>
      <c r="C10" s="39" t="s">
        <v>211</v>
      </c>
      <c r="D10" s="219"/>
      <c r="E10" s="219"/>
      <c r="F10" s="219"/>
      <c r="G10" s="219"/>
      <c r="H10" s="219"/>
      <c r="I10" s="219"/>
      <c r="J10" s="219"/>
      <c r="K10" s="219"/>
    </row>
    <row r="11" spans="1:11" ht="16.5" customHeight="1">
      <c r="A11" s="219"/>
      <c r="B11" s="219"/>
      <c r="C11" s="39"/>
      <c r="D11" s="219"/>
      <c r="E11" s="219"/>
      <c r="F11" s="219"/>
      <c r="G11" s="219"/>
      <c r="H11" s="219"/>
      <c r="I11" s="219"/>
      <c r="J11" s="219"/>
      <c r="K11" s="219"/>
    </row>
    <row r="12" spans="1:11" ht="16.5" customHeight="1">
      <c r="A12" s="219"/>
      <c r="B12" s="221"/>
      <c r="C12" s="39"/>
      <c r="D12" s="219"/>
      <c r="E12" s="219"/>
      <c r="F12" s="219"/>
      <c r="G12" s="219"/>
      <c r="H12" s="219"/>
      <c r="I12" s="219"/>
      <c r="J12" s="219"/>
      <c r="K12" s="219"/>
    </row>
    <row r="13" spans="1:11" ht="21" customHeight="1">
      <c r="A13" s="44" t="s">
        <v>214</v>
      </c>
      <c r="B13" s="221"/>
      <c r="C13" s="39"/>
      <c r="D13" s="219"/>
      <c r="E13" s="219"/>
      <c r="F13" s="219"/>
      <c r="G13" s="219"/>
      <c r="H13" s="219"/>
      <c r="I13" s="219"/>
      <c r="J13" s="219"/>
      <c r="K13" s="219"/>
    </row>
    <row r="14" spans="1:11" ht="15.6">
      <c r="A14" s="222" t="s">
        <v>215</v>
      </c>
      <c r="B14" s="223" t="e">
        <f>#REF!</f>
        <v>#REF!</v>
      </c>
      <c r="C14" s="39" t="s">
        <v>209</v>
      </c>
      <c r="D14" s="219"/>
      <c r="E14" s="219"/>
      <c r="F14" s="219"/>
      <c r="G14" s="219"/>
      <c r="H14" s="219"/>
      <c r="I14" s="219"/>
      <c r="J14" s="219"/>
      <c r="K14" s="219"/>
    </row>
    <row r="15" spans="1:11" ht="15.6">
      <c r="A15" s="222" t="s">
        <v>216</v>
      </c>
      <c r="B15" s="224" t="e">
        <f>#REF!</f>
        <v>#REF!</v>
      </c>
      <c r="C15" s="39" t="s">
        <v>209</v>
      </c>
      <c r="D15" s="219"/>
      <c r="E15" s="219"/>
      <c r="F15" s="219"/>
      <c r="G15" s="219"/>
      <c r="H15" s="219"/>
      <c r="I15" s="225"/>
      <c r="J15" s="225"/>
      <c r="K15" s="219"/>
    </row>
    <row r="16" spans="1:11" ht="15.6">
      <c r="A16" s="222" t="s">
        <v>217</v>
      </c>
      <c r="B16" s="225" t="e">
        <f>B15*B14</f>
        <v>#REF!</v>
      </c>
      <c r="C16" s="39"/>
      <c r="D16" s="219"/>
      <c r="E16" s="219"/>
      <c r="F16" s="219"/>
      <c r="G16" s="219"/>
      <c r="H16" s="219"/>
      <c r="I16" s="221"/>
      <c r="J16" s="225"/>
      <c r="K16" s="219"/>
    </row>
    <row r="17" spans="1:11" ht="14.25" customHeight="1">
      <c r="A17" s="222"/>
      <c r="B17" s="225"/>
      <c r="C17" s="39"/>
      <c r="D17" s="219"/>
      <c r="E17" s="219"/>
      <c r="F17" s="219"/>
      <c r="G17" s="219"/>
      <c r="H17" s="219"/>
      <c r="I17" s="221"/>
      <c r="J17" s="225"/>
      <c r="K17" s="219"/>
    </row>
    <row r="18" spans="1:11" ht="15.6">
      <c r="A18" s="222" t="s">
        <v>215</v>
      </c>
      <c r="B18" s="226" t="e">
        <f>#REF!</f>
        <v>#REF!</v>
      </c>
      <c r="C18" s="39"/>
      <c r="D18" s="219"/>
      <c r="E18" s="219"/>
      <c r="F18" s="219"/>
      <c r="G18" s="219"/>
      <c r="H18" s="223"/>
      <c r="I18" s="221"/>
      <c r="J18" s="225"/>
      <c r="K18" s="219"/>
    </row>
    <row r="19" spans="1:11" ht="15.6">
      <c r="A19" s="222" t="s">
        <v>216</v>
      </c>
      <c r="B19" s="224" t="e">
        <f>#REF!</f>
        <v>#REF!</v>
      </c>
      <c r="C19" s="39"/>
      <c r="D19" s="219"/>
      <c r="E19" s="219"/>
      <c r="F19" s="219"/>
      <c r="G19" s="219"/>
      <c r="H19" s="219"/>
      <c r="I19" s="221"/>
      <c r="J19" s="225"/>
      <c r="K19" s="219"/>
    </row>
    <row r="20" spans="1:11" ht="15.6">
      <c r="A20" s="222" t="s">
        <v>217</v>
      </c>
      <c r="B20" s="225" t="e">
        <f>B19*B18</f>
        <v>#REF!</v>
      </c>
      <c r="C20" s="39"/>
      <c r="D20" s="219"/>
      <c r="E20" s="219"/>
      <c r="F20" s="219"/>
      <c r="G20" s="219"/>
      <c r="H20" s="219"/>
      <c r="I20" s="221"/>
      <c r="J20" s="225"/>
      <c r="K20" s="219"/>
    </row>
    <row r="21" spans="1:11" ht="16.5" customHeight="1">
      <c r="A21" s="227"/>
      <c r="B21" s="225"/>
      <c r="C21" s="45"/>
      <c r="D21" s="219"/>
      <c r="E21" s="219"/>
      <c r="F21" s="219"/>
      <c r="G21" s="219"/>
      <c r="H21" s="219"/>
      <c r="I21" s="219"/>
      <c r="J21" s="225"/>
      <c r="K21" s="219"/>
    </row>
    <row r="22" spans="1:11" ht="16.5" hidden="1" customHeight="1">
      <c r="A22" s="46" t="s">
        <v>218</v>
      </c>
      <c r="B22" s="221"/>
      <c r="C22" s="39"/>
      <c r="D22" s="219"/>
      <c r="E22" s="219"/>
      <c r="F22" s="219"/>
      <c r="G22" s="219"/>
      <c r="H22" s="219"/>
      <c r="I22" s="219"/>
      <c r="J22" s="225"/>
      <c r="K22" s="219"/>
    </row>
    <row r="23" spans="1:11" ht="16.5" hidden="1" customHeight="1">
      <c r="A23" s="222" t="s">
        <v>219</v>
      </c>
      <c r="B23" s="228" t="e">
        <f>B14</f>
        <v>#REF!</v>
      </c>
      <c r="C23" s="39" t="s">
        <v>220</v>
      </c>
      <c r="D23" s="219"/>
      <c r="E23" s="219"/>
      <c r="F23" s="219"/>
      <c r="G23" s="219"/>
      <c r="H23" s="219"/>
      <c r="I23" s="219"/>
      <c r="J23" s="225"/>
      <c r="K23" s="219"/>
    </row>
    <row r="24" spans="1:11" ht="16.5" hidden="1" customHeight="1">
      <c r="A24" s="222" t="s">
        <v>221</v>
      </c>
      <c r="B24" s="225">
        <v>3.5000000000000003E-2</v>
      </c>
      <c r="C24" s="39"/>
      <c r="D24" s="219"/>
      <c r="E24" s="219"/>
      <c r="F24" s="219"/>
      <c r="G24" s="219"/>
      <c r="H24" s="219"/>
      <c r="I24" s="219"/>
      <c r="J24" s="225"/>
      <c r="K24" s="219"/>
    </row>
    <row r="25" spans="1:11" ht="16.5" hidden="1" customHeight="1">
      <c r="A25" s="222" t="s">
        <v>222</v>
      </c>
      <c r="B25" s="229" t="e">
        <f>B23*B24</f>
        <v>#REF!</v>
      </c>
      <c r="C25" s="39"/>
      <c r="D25" s="219"/>
      <c r="E25" s="219"/>
      <c r="F25" s="219"/>
      <c r="G25" s="219"/>
      <c r="H25" s="219"/>
      <c r="I25" s="219"/>
      <c r="J25" s="225"/>
      <c r="K25" s="219"/>
    </row>
    <row r="26" spans="1:11" ht="16.5" customHeight="1">
      <c r="A26" s="219"/>
      <c r="B26" s="47"/>
      <c r="C26" s="39"/>
      <c r="D26" s="219"/>
      <c r="E26" s="219"/>
      <c r="F26" s="219"/>
      <c r="G26" s="219"/>
      <c r="H26" s="219"/>
      <c r="I26" s="219"/>
      <c r="J26" s="219"/>
      <c r="K26" s="219"/>
    </row>
    <row r="27" spans="1:11" ht="15.6">
      <c r="A27" s="48" t="s">
        <v>223</v>
      </c>
      <c r="B27" s="47" t="e">
        <f>+B16+B20</f>
        <v>#REF!</v>
      </c>
      <c r="C27" s="39"/>
      <c r="D27" s="219"/>
      <c r="E27" s="219"/>
      <c r="F27" s="219"/>
      <c r="G27" s="219"/>
      <c r="H27" s="219"/>
      <c r="I27" s="225"/>
      <c r="J27" s="219"/>
      <c r="K27" s="219"/>
    </row>
    <row r="28" spans="1:11" ht="16.5" customHeight="1">
      <c r="A28" s="49"/>
      <c r="B28" s="225"/>
      <c r="C28" s="45"/>
      <c r="D28" s="219"/>
      <c r="E28" s="219"/>
      <c r="F28" s="219"/>
      <c r="G28" s="219"/>
      <c r="H28" s="219"/>
      <c r="I28" s="225"/>
      <c r="J28" s="219"/>
      <c r="K28" s="219"/>
    </row>
    <row r="29" spans="1:11" ht="16.5" customHeight="1">
      <c r="A29" s="49"/>
      <c r="B29" s="230"/>
      <c r="C29" s="39"/>
      <c r="D29" s="219"/>
      <c r="E29" s="219"/>
      <c r="F29" s="219"/>
      <c r="G29" s="219"/>
      <c r="H29" s="219"/>
      <c r="I29" s="219"/>
      <c r="J29" s="219"/>
      <c r="K29" s="219"/>
    </row>
    <row r="30" spans="1:11" ht="15.6">
      <c r="A30" s="49" t="s">
        <v>224</v>
      </c>
      <c r="B30" s="230" t="e">
        <f>B6+47</f>
        <v>#REF!</v>
      </c>
      <c r="C30" s="39"/>
      <c r="D30" s="219"/>
      <c r="E30" s="219"/>
      <c r="F30" s="219"/>
      <c r="G30" s="219"/>
      <c r="H30" s="219"/>
      <c r="I30" s="219"/>
      <c r="J30" s="219"/>
      <c r="K30" s="219"/>
    </row>
    <row r="31" spans="1:11" ht="16.5" customHeight="1">
      <c r="A31" s="50"/>
      <c r="B31" s="51"/>
      <c r="C31" s="39"/>
      <c r="D31" s="219"/>
      <c r="E31" s="219"/>
    </row>
    <row r="32" spans="1:11" ht="16.5" customHeight="1">
      <c r="A32" s="50"/>
      <c r="B32" s="51"/>
      <c r="C32" s="39"/>
      <c r="D32" s="219"/>
      <c r="E32" s="219"/>
    </row>
    <row r="33" spans="1:5" ht="16.5" customHeight="1">
      <c r="A33" s="50"/>
      <c r="B33" s="51"/>
      <c r="C33" s="39"/>
      <c r="D33" s="219"/>
      <c r="E33" s="219"/>
    </row>
    <row r="34" spans="1:5" ht="16.5" customHeight="1">
      <c r="A34" s="52"/>
      <c r="B34" s="53"/>
      <c r="C34" s="39"/>
      <c r="D34" s="231"/>
      <c r="E34" s="219"/>
    </row>
    <row r="35" spans="1:5" ht="17.45">
      <c r="A35" s="50"/>
      <c r="B35" s="54" t="s">
        <v>225</v>
      </c>
      <c r="C35" s="39"/>
      <c r="D35" s="219"/>
      <c r="E35" s="219"/>
    </row>
    <row r="36" spans="1:5" ht="17.25" customHeight="1">
      <c r="A36" s="50"/>
      <c r="B36" s="54"/>
      <c r="C36" s="39"/>
      <c r="D36" s="219"/>
      <c r="E36" s="219"/>
    </row>
    <row r="37" spans="1:5" ht="17.25" customHeight="1">
      <c r="A37" s="50"/>
      <c r="B37" s="54"/>
      <c r="C37" s="39"/>
      <c r="D37" s="219"/>
      <c r="E37" s="219"/>
    </row>
    <row r="38" spans="1:5" ht="17.25" customHeight="1">
      <c r="A38" s="50"/>
      <c r="B38" s="54"/>
      <c r="C38" s="39"/>
      <c r="D38" s="219"/>
      <c r="E38" s="219"/>
    </row>
    <row r="39" spans="1:5" ht="17.45">
      <c r="A39" s="50"/>
      <c r="B39" s="219" t="s">
        <v>226</v>
      </c>
      <c r="C39" s="39"/>
      <c r="D39" s="219"/>
      <c r="E39" s="219"/>
    </row>
    <row r="40" spans="1:5" ht="17.45">
      <c r="A40" s="50"/>
      <c r="B40" s="219" t="s">
        <v>227</v>
      </c>
      <c r="C40" s="39"/>
      <c r="D40" s="219"/>
      <c r="E40" s="219"/>
    </row>
    <row r="41" spans="1:5" ht="17.45">
      <c r="A41" s="50"/>
      <c r="B41" s="219"/>
      <c r="C41" s="39"/>
      <c r="D41" s="219"/>
      <c r="E41" s="219"/>
    </row>
    <row r="42" spans="1:5" ht="17.25" customHeight="1">
      <c r="A42" s="50"/>
      <c r="B42" s="219"/>
      <c r="C42" s="39"/>
      <c r="D42" s="219"/>
      <c r="E42" s="219"/>
    </row>
    <row r="43" spans="1:5" ht="17.25" customHeight="1">
      <c r="A43" s="50"/>
      <c r="B43" s="55" t="s">
        <v>228</v>
      </c>
      <c r="C43" s="39"/>
      <c r="D43" s="219"/>
      <c r="E43" s="219"/>
    </row>
    <row r="44" spans="1:5" ht="17.45">
      <c r="A44" s="50"/>
      <c r="B44" s="219"/>
      <c r="C44" s="39"/>
      <c r="D44" s="219"/>
      <c r="E44" s="219"/>
    </row>
    <row r="45" spans="1:5" ht="17.25" customHeight="1">
      <c r="A45" s="50"/>
      <c r="B45" s="219"/>
      <c r="C45" s="39"/>
      <c r="D45" s="219"/>
      <c r="E45" s="219"/>
    </row>
    <row r="46" spans="1:5" ht="17.25" customHeight="1">
      <c r="A46" s="50"/>
      <c r="B46" s="219"/>
      <c r="C46" s="39"/>
      <c r="D46" s="219"/>
      <c r="E46" s="219"/>
    </row>
    <row r="47" spans="1:5" ht="17.25" customHeight="1">
      <c r="A47" s="50"/>
      <c r="B47" s="219" t="s">
        <v>229</v>
      </c>
      <c r="C47" s="39"/>
      <c r="D47" s="219"/>
      <c r="E47" s="219"/>
    </row>
    <row r="48" spans="1:5" ht="17.45">
      <c r="A48" s="50"/>
      <c r="B48" s="219" t="s">
        <v>230</v>
      </c>
      <c r="C48" s="39"/>
      <c r="D48" s="219"/>
      <c r="E48" s="219"/>
    </row>
    <row r="49" spans="1:3" ht="15.95">
      <c r="A49" s="34"/>
      <c r="B49" s="34"/>
      <c r="C49" s="56"/>
    </row>
    <row r="50" spans="1:3">
      <c r="A50" s="57"/>
      <c r="C50" s="58"/>
    </row>
    <row r="51" spans="1:3">
      <c r="C51" s="58"/>
    </row>
    <row r="52" spans="1:3">
      <c r="C52" s="58"/>
    </row>
    <row r="53" spans="1:3">
      <c r="B53" s="59"/>
      <c r="C53" s="58"/>
    </row>
    <row r="54" spans="1:3">
      <c r="B54" s="60"/>
      <c r="C54" s="58"/>
    </row>
    <row r="55" spans="1:3">
      <c r="B55" s="60"/>
      <c r="C55" s="58"/>
    </row>
    <row r="56" spans="1:3">
      <c r="B56" s="60"/>
      <c r="C56" s="58"/>
    </row>
    <row r="57" spans="1:3">
      <c r="C57" s="58"/>
    </row>
    <row r="58" spans="1:3">
      <c r="C58" s="58"/>
    </row>
    <row r="59" spans="1:3">
      <c r="C59" s="58"/>
    </row>
    <row r="60" spans="1:3">
      <c r="C60" s="58"/>
    </row>
    <row r="61" spans="1:3">
      <c r="C61" s="58"/>
    </row>
    <row r="62" spans="1:3">
      <c r="C62" s="58"/>
    </row>
    <row r="63" spans="1:3">
      <c r="C63" s="58"/>
    </row>
    <row r="64" spans="1:3">
      <c r="C64" s="58"/>
    </row>
    <row r="65" spans="3:3">
      <c r="C65" s="58"/>
    </row>
    <row r="66" spans="3:3">
      <c r="C66" s="58"/>
    </row>
    <row r="67" spans="3:3">
      <c r="C67" s="58"/>
    </row>
    <row r="68" spans="3:3">
      <c r="C68" s="58"/>
    </row>
    <row r="69" spans="3:3">
      <c r="C69" s="58"/>
    </row>
    <row r="70" spans="3:3">
      <c r="C70" s="58"/>
    </row>
    <row r="71" spans="3:3">
      <c r="C71" s="58"/>
    </row>
    <row r="72" spans="3:3">
      <c r="C72" s="58"/>
    </row>
    <row r="73" spans="3:3">
      <c r="C73" s="58"/>
    </row>
    <row r="74" spans="3:3">
      <c r="C74" s="58"/>
    </row>
    <row r="75" spans="3:3">
      <c r="C75" s="58"/>
    </row>
    <row r="76" spans="3:3">
      <c r="C76" s="58"/>
    </row>
    <row r="77" spans="3:3">
      <c r="C77" s="58"/>
    </row>
    <row r="78" spans="3:3">
      <c r="C78" s="58"/>
    </row>
    <row r="79" spans="3:3">
      <c r="C79" s="58"/>
    </row>
    <row r="80" spans="3:3">
      <c r="C80" s="58"/>
    </row>
    <row r="81" spans="3:3">
      <c r="C81" s="58"/>
    </row>
    <row r="82" spans="3:3">
      <c r="C82" s="58"/>
    </row>
    <row r="83" spans="3:3">
      <c r="C83" s="58"/>
    </row>
    <row r="84" spans="3:3">
      <c r="C84" s="58"/>
    </row>
    <row r="85" spans="3:3">
      <c r="C85" s="58"/>
    </row>
    <row r="86" spans="3:3">
      <c r="C86" s="58"/>
    </row>
    <row r="87" spans="3:3">
      <c r="C87" s="58"/>
    </row>
    <row r="88" spans="3:3">
      <c r="C88" s="58"/>
    </row>
    <row r="89" spans="3:3">
      <c r="C89" s="58"/>
    </row>
    <row r="90" spans="3:3">
      <c r="C90" s="58"/>
    </row>
    <row r="91" spans="3:3">
      <c r="C91" s="58"/>
    </row>
    <row r="92" spans="3:3">
      <c r="C92" s="58"/>
    </row>
    <row r="93" spans="3:3">
      <c r="C93" s="58"/>
    </row>
    <row r="94" spans="3:3">
      <c r="C94" s="58"/>
    </row>
    <row r="95" spans="3:3">
      <c r="C95" s="58"/>
    </row>
    <row r="96" spans="3:3">
      <c r="C96" s="58"/>
    </row>
    <row r="97" spans="3:3">
      <c r="C97" s="58"/>
    </row>
    <row r="98" spans="3:3">
      <c r="C98" s="58"/>
    </row>
    <row r="99" spans="3:3">
      <c r="C99" s="58"/>
    </row>
    <row r="100" spans="3:3">
      <c r="C100" s="58"/>
    </row>
    <row r="101" spans="3:3">
      <c r="C101" s="58"/>
    </row>
    <row r="102" spans="3:3">
      <c r="C102" s="58"/>
    </row>
    <row r="103" spans="3:3">
      <c r="C103" s="58"/>
    </row>
    <row r="104" spans="3:3">
      <c r="C104" s="58"/>
    </row>
    <row r="105" spans="3:3">
      <c r="C105" s="58"/>
    </row>
    <row r="106" spans="3:3">
      <c r="C106" s="58"/>
    </row>
    <row r="107" spans="3:3">
      <c r="C107" s="58"/>
    </row>
    <row r="108" spans="3:3">
      <c r="C108" s="58"/>
    </row>
    <row r="109" spans="3:3">
      <c r="C109" s="58"/>
    </row>
    <row r="110" spans="3:3">
      <c r="C110" s="58"/>
    </row>
    <row r="111" spans="3:3">
      <c r="C111" s="58"/>
    </row>
    <row r="112" spans="3:3">
      <c r="C112" s="58"/>
    </row>
    <row r="113" spans="3:3">
      <c r="C113" s="58"/>
    </row>
    <row r="114" spans="3:3">
      <c r="C114" s="58"/>
    </row>
    <row r="115" spans="3:3">
      <c r="C115" s="58"/>
    </row>
    <row r="116" spans="3:3">
      <c r="C116" s="58"/>
    </row>
    <row r="117" spans="3:3">
      <c r="C117" s="58"/>
    </row>
    <row r="118" spans="3:3">
      <c r="C118" s="58"/>
    </row>
    <row r="119" spans="3:3">
      <c r="C119" s="58"/>
    </row>
    <row r="120" spans="3:3">
      <c r="C120" s="58"/>
    </row>
    <row r="121" spans="3:3">
      <c r="C121" s="58"/>
    </row>
    <row r="122" spans="3:3">
      <c r="C122" s="58"/>
    </row>
    <row r="123" spans="3:3">
      <c r="C123" s="58"/>
    </row>
    <row r="124" spans="3:3">
      <c r="C124" s="58"/>
    </row>
    <row r="125" spans="3:3">
      <c r="C125" s="58"/>
    </row>
    <row r="126" spans="3:3">
      <c r="C126" s="58"/>
    </row>
    <row r="127" spans="3:3">
      <c r="C127" s="58"/>
    </row>
    <row r="128" spans="3:3">
      <c r="C128" s="58"/>
    </row>
    <row r="129" spans="3:3">
      <c r="C129" s="58"/>
    </row>
    <row r="130" spans="3:3">
      <c r="C130" s="58"/>
    </row>
    <row r="131" spans="3:3">
      <c r="C131" s="58"/>
    </row>
    <row r="132" spans="3:3">
      <c r="C132" s="58"/>
    </row>
    <row r="133" spans="3:3">
      <c r="C133" s="58"/>
    </row>
    <row r="134" spans="3:3">
      <c r="C134" s="58"/>
    </row>
    <row r="135" spans="3:3">
      <c r="C135" s="58"/>
    </row>
    <row r="136" spans="3:3">
      <c r="C136" s="58"/>
    </row>
    <row r="137" spans="3:3">
      <c r="C137" s="58"/>
    </row>
    <row r="138" spans="3:3">
      <c r="C138" s="58"/>
    </row>
    <row r="139" spans="3:3">
      <c r="C139" s="58"/>
    </row>
    <row r="140" spans="3:3">
      <c r="C140" s="58"/>
    </row>
    <row r="141" spans="3:3">
      <c r="C141" s="58"/>
    </row>
    <row r="142" spans="3:3">
      <c r="C142" s="58"/>
    </row>
    <row r="143" spans="3:3">
      <c r="C143" s="58"/>
    </row>
    <row r="144" spans="3:3">
      <c r="C144" s="58"/>
    </row>
    <row r="145" spans="3:3">
      <c r="C145" s="58"/>
    </row>
    <row r="146" spans="3:3">
      <c r="C146" s="58"/>
    </row>
    <row r="147" spans="3:3">
      <c r="C147" s="58"/>
    </row>
    <row r="148" spans="3:3">
      <c r="C148" s="58"/>
    </row>
    <row r="149" spans="3:3">
      <c r="C149" s="58"/>
    </row>
    <row r="150" spans="3:3">
      <c r="C150" s="58"/>
    </row>
    <row r="151" spans="3:3">
      <c r="C151" s="58"/>
    </row>
    <row r="152" spans="3:3">
      <c r="C152" s="58"/>
    </row>
    <row r="153" spans="3:3">
      <c r="C153" s="58"/>
    </row>
    <row r="154" spans="3:3">
      <c r="C154" s="58"/>
    </row>
    <row r="155" spans="3:3">
      <c r="C155" s="58"/>
    </row>
    <row r="156" spans="3:3">
      <c r="C156" s="58"/>
    </row>
    <row r="157" spans="3:3">
      <c r="C157" s="58"/>
    </row>
    <row r="158" spans="3:3">
      <c r="C158" s="58"/>
    </row>
    <row r="159" spans="3:3">
      <c r="C159" s="58"/>
    </row>
    <row r="160" spans="3:3">
      <c r="C160" s="58"/>
    </row>
    <row r="161" spans="3:3">
      <c r="C161" s="58"/>
    </row>
    <row r="162" spans="3:3">
      <c r="C162" s="58"/>
    </row>
    <row r="163" spans="3:3">
      <c r="C163" s="58"/>
    </row>
    <row r="164" spans="3:3">
      <c r="C164" s="58"/>
    </row>
    <row r="165" spans="3:3">
      <c r="C165" s="58"/>
    </row>
    <row r="166" spans="3:3">
      <c r="C166" s="58"/>
    </row>
    <row r="167" spans="3:3">
      <c r="C167" s="58"/>
    </row>
    <row r="168" spans="3:3">
      <c r="C168" s="58"/>
    </row>
    <row r="169" spans="3:3">
      <c r="C169" s="58"/>
    </row>
    <row r="170" spans="3:3">
      <c r="C170" s="58"/>
    </row>
    <row r="171" spans="3:3">
      <c r="C171" s="58"/>
    </row>
    <row r="172" spans="3:3">
      <c r="C172" s="58"/>
    </row>
    <row r="173" spans="3:3">
      <c r="C173" s="58"/>
    </row>
    <row r="174" spans="3:3">
      <c r="C174" s="58"/>
    </row>
    <row r="175" spans="3:3">
      <c r="C175" s="58"/>
    </row>
    <row r="176" spans="3:3">
      <c r="C176" s="58"/>
    </row>
    <row r="177" spans="3:3">
      <c r="C177" s="58"/>
    </row>
    <row r="178" spans="3:3">
      <c r="C178" s="58"/>
    </row>
    <row r="179" spans="3:3">
      <c r="C179" s="58"/>
    </row>
    <row r="180" spans="3:3">
      <c r="C180" s="58"/>
    </row>
    <row r="181" spans="3:3">
      <c r="C181" s="58"/>
    </row>
    <row r="182" spans="3:3">
      <c r="C182" s="58"/>
    </row>
    <row r="183" spans="3:3">
      <c r="C183" s="58"/>
    </row>
    <row r="184" spans="3:3">
      <c r="C184" s="58"/>
    </row>
    <row r="185" spans="3:3">
      <c r="C185" s="58"/>
    </row>
    <row r="186" spans="3:3">
      <c r="C186" s="58"/>
    </row>
    <row r="187" spans="3:3">
      <c r="C187" s="58"/>
    </row>
    <row r="188" spans="3:3">
      <c r="C188" s="58"/>
    </row>
    <row r="189" spans="3:3">
      <c r="C189" s="58"/>
    </row>
    <row r="190" spans="3:3">
      <c r="C190" s="58"/>
    </row>
    <row r="191" spans="3:3">
      <c r="C191" s="58"/>
    </row>
  </sheetData>
  <mergeCells count="3">
    <mergeCell ref="A1:D1"/>
    <mergeCell ref="A2:D2"/>
    <mergeCell ref="A3:D3"/>
  </mergeCells>
  <printOptions horizontalCentered="1" verticalCentered="1"/>
  <pageMargins left="0.7" right="0.7" top="0.75" bottom="0.75" header="0.3" footer="0.3"/>
  <pageSetup scale="78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35"/>
  <dimension ref="A1:J60"/>
  <sheetViews>
    <sheetView topLeftCell="A28" zoomScaleNormal="100" zoomScaleSheetLayoutView="75" workbookViewId="0">
      <selection sqref="A1:D48"/>
    </sheetView>
  </sheetViews>
  <sheetFormatPr defaultColWidth="9.140625" defaultRowHeight="14.45"/>
  <cols>
    <col min="1" max="1" width="47.42578125" style="33" customWidth="1"/>
    <col min="2" max="2" width="27.85546875" style="33" customWidth="1"/>
    <col min="3" max="3" width="9" style="33" customWidth="1"/>
    <col min="4" max="4" width="9.140625" style="33" customWidth="1"/>
    <col min="5" max="5" width="11.7109375" style="33" bestFit="1" customWidth="1"/>
    <col min="6" max="16384" width="9.140625" style="33"/>
  </cols>
  <sheetData>
    <row r="1" spans="1:10" ht="20.100000000000001">
      <c r="A1" s="381" t="s">
        <v>231</v>
      </c>
      <c r="B1" s="381"/>
      <c r="C1" s="381"/>
      <c r="D1" s="381"/>
      <c r="E1" s="367"/>
    </row>
    <row r="2" spans="1:10" ht="20.100000000000001">
      <c r="A2" s="381" t="s">
        <v>206</v>
      </c>
      <c r="B2" s="381"/>
      <c r="C2" s="381"/>
      <c r="D2" s="381"/>
      <c r="E2" s="367"/>
    </row>
    <row r="3" spans="1:10" ht="15.6">
      <c r="A3" s="384">
        <f ca="1">TODAY()</f>
        <v>45832</v>
      </c>
      <c r="B3" s="385"/>
      <c r="C3" s="385"/>
      <c r="D3" s="385"/>
      <c r="E3" s="367"/>
    </row>
    <row r="4" spans="1:10" s="34" customFormat="1" ht="15.95">
      <c r="A4" s="367"/>
      <c r="B4" s="367"/>
      <c r="C4" s="367"/>
      <c r="D4" s="219"/>
    </row>
    <row r="5" spans="1:10" s="34" customFormat="1" ht="15.95">
      <c r="A5" s="367"/>
      <c r="B5" s="367"/>
      <c r="C5" s="367"/>
      <c r="D5" s="219"/>
    </row>
    <row r="6" spans="1:10" s="34" customFormat="1" ht="15.95">
      <c r="A6" s="219"/>
      <c r="B6" s="219"/>
      <c r="C6" s="219"/>
      <c r="D6" s="219"/>
    </row>
    <row r="7" spans="1:10" s="34" customFormat="1" ht="15.95">
      <c r="A7" s="36" t="s">
        <v>232</v>
      </c>
      <c r="B7" s="40" t="e">
        <f>#REF!</f>
        <v>#REF!</v>
      </c>
      <c r="C7" s="219"/>
      <c r="D7" s="219"/>
    </row>
    <row r="8" spans="1:10" s="34" customFormat="1" ht="15.95" hidden="1">
      <c r="A8" s="219" t="s">
        <v>208</v>
      </c>
      <c r="B8" s="41" t="e">
        <f>'NEO NOV'!#REF!</f>
        <v>#REF!</v>
      </c>
      <c r="C8" s="219"/>
      <c r="D8" s="219"/>
    </row>
    <row r="9" spans="1:10" s="34" customFormat="1" ht="15.95">
      <c r="A9" s="219" t="s">
        <v>210</v>
      </c>
      <c r="B9" s="42" t="e">
        <f>#REF!</f>
        <v>#REF!</v>
      </c>
      <c r="C9" s="219"/>
      <c r="D9" s="219"/>
    </row>
    <row r="10" spans="1:10" s="34" customFormat="1" ht="15.95">
      <c r="A10" s="219" t="s">
        <v>212</v>
      </c>
      <c r="B10" s="43">
        <v>30</v>
      </c>
      <c r="C10" s="219"/>
      <c r="D10" s="219"/>
    </row>
    <row r="11" spans="1:10" s="34" customFormat="1" ht="15.95" hidden="1">
      <c r="A11" s="219" t="s">
        <v>213</v>
      </c>
      <c r="B11" s="220"/>
      <c r="C11" s="219" t="s">
        <v>211</v>
      </c>
      <c r="D11" s="219"/>
    </row>
    <row r="12" spans="1:10" s="34" customFormat="1" ht="15.95" hidden="1">
      <c r="A12" s="219"/>
      <c r="B12" s="219"/>
      <c r="C12" s="219"/>
      <c r="D12" s="219"/>
    </row>
    <row r="13" spans="1:10" s="34" customFormat="1" ht="15.95" hidden="1">
      <c r="A13" s="46" t="s">
        <v>214</v>
      </c>
      <c r="B13" s="221"/>
      <c r="C13" s="219"/>
      <c r="D13" s="219"/>
    </row>
    <row r="14" spans="1:10" s="34" customFormat="1" ht="15.95" hidden="1">
      <c r="A14" s="222" t="s">
        <v>215</v>
      </c>
      <c r="B14" s="232" t="e">
        <f>#REF!</f>
        <v>#REF!</v>
      </c>
      <c r="C14" s="219" t="s">
        <v>209</v>
      </c>
      <c r="D14" s="219"/>
    </row>
    <row r="15" spans="1:10" s="34" customFormat="1" ht="15.95" hidden="1">
      <c r="A15" s="222" t="s">
        <v>216</v>
      </c>
      <c r="B15" s="233" t="e">
        <f>#REF!</f>
        <v>#REF!</v>
      </c>
      <c r="C15" s="219" t="s">
        <v>209</v>
      </c>
      <c r="D15" s="219"/>
      <c r="I15" s="61"/>
      <c r="J15" s="61"/>
    </row>
    <row r="16" spans="1:10" s="34" customFormat="1" ht="15.95" hidden="1">
      <c r="A16" s="222" t="s">
        <v>217</v>
      </c>
      <c r="B16" s="225" t="e">
        <f>B15*B14</f>
        <v>#REF!</v>
      </c>
      <c r="C16" s="219"/>
      <c r="D16" s="219"/>
      <c r="I16" s="62"/>
      <c r="J16" s="61"/>
    </row>
    <row r="17" spans="1:10" s="34" customFormat="1" ht="15.95" hidden="1">
      <c r="A17" s="222"/>
      <c r="B17" s="225"/>
      <c r="C17" s="219"/>
      <c r="D17" s="219"/>
      <c r="I17" s="62"/>
      <c r="J17" s="61"/>
    </row>
    <row r="18" spans="1:10" s="34" customFormat="1" ht="15.95" hidden="1">
      <c r="A18" s="222" t="s">
        <v>215</v>
      </c>
      <c r="B18" s="232" t="e">
        <f>#REF!</f>
        <v>#REF!</v>
      </c>
      <c r="C18" s="219"/>
      <c r="D18" s="219"/>
      <c r="I18" s="62"/>
      <c r="J18" s="61"/>
    </row>
    <row r="19" spans="1:10" s="34" customFormat="1" ht="15.95" hidden="1">
      <c r="A19" s="222" t="s">
        <v>216</v>
      </c>
      <c r="B19" s="233" t="e">
        <f>#REF!</f>
        <v>#REF!</v>
      </c>
      <c r="C19" s="219"/>
      <c r="D19" s="219"/>
      <c r="I19" s="62"/>
      <c r="J19" s="61"/>
    </row>
    <row r="20" spans="1:10" s="34" customFormat="1" ht="15.95" hidden="1">
      <c r="A20" s="222" t="s">
        <v>217</v>
      </c>
      <c r="B20" s="225" t="e">
        <f>B19*B18</f>
        <v>#REF!</v>
      </c>
      <c r="C20" s="219"/>
      <c r="D20" s="219"/>
      <c r="I20" s="62"/>
      <c r="J20" s="61"/>
    </row>
    <row r="21" spans="1:10" s="34" customFormat="1" ht="15.95" hidden="1">
      <c r="A21" s="222"/>
      <c r="B21" s="47"/>
      <c r="C21" s="219"/>
      <c r="D21" s="219"/>
      <c r="I21" s="62"/>
      <c r="J21" s="61"/>
    </row>
    <row r="22" spans="1:10" s="34" customFormat="1" ht="15.95">
      <c r="A22" s="227"/>
      <c r="B22" s="225"/>
      <c r="C22" s="225"/>
      <c r="D22" s="219"/>
      <c r="J22" s="61"/>
    </row>
    <row r="23" spans="1:10" s="34" customFormat="1" ht="15.95">
      <c r="A23" s="46" t="s">
        <v>233</v>
      </c>
      <c r="B23" s="225"/>
      <c r="C23" s="219"/>
      <c r="D23" s="219"/>
      <c r="J23" s="61"/>
    </row>
    <row r="24" spans="1:10" s="34" customFormat="1" ht="15.95">
      <c r="A24" s="222" t="s">
        <v>234</v>
      </c>
      <c r="B24" s="234" t="e">
        <f>#REF!</f>
        <v>#REF!</v>
      </c>
      <c r="C24" s="219"/>
      <c r="E24" s="62"/>
      <c r="J24" s="61"/>
    </row>
    <row r="25" spans="1:10" s="34" customFormat="1" ht="15.95">
      <c r="A25" s="222" t="s">
        <v>235</v>
      </c>
      <c r="B25" s="234">
        <v>35</v>
      </c>
      <c r="C25" s="219"/>
      <c r="D25" s="219"/>
      <c r="J25" s="61"/>
    </row>
    <row r="26" spans="1:10" s="34" customFormat="1" ht="15.95">
      <c r="A26" s="222" t="s">
        <v>222</v>
      </c>
      <c r="B26" s="225" t="e">
        <f>B24*B25</f>
        <v>#REF!</v>
      </c>
      <c r="C26" s="219"/>
      <c r="D26" s="219"/>
      <c r="E26" s="62"/>
      <c r="J26" s="61"/>
    </row>
    <row r="27" spans="1:10" s="34" customFormat="1" ht="15.95">
      <c r="A27" s="222" t="s">
        <v>236</v>
      </c>
      <c r="B27" s="235">
        <v>0.01</v>
      </c>
      <c r="C27" s="219"/>
      <c r="D27" s="219"/>
      <c r="J27" s="61"/>
    </row>
    <row r="28" spans="1:10" s="34" customFormat="1" ht="15.95">
      <c r="A28" s="222" t="s">
        <v>237</v>
      </c>
      <c r="B28" s="235" t="e">
        <f>B27*B24</f>
        <v>#REF!</v>
      </c>
      <c r="C28" s="219"/>
      <c r="D28" s="219"/>
      <c r="J28" s="61"/>
    </row>
    <row r="29" spans="1:10" s="34" customFormat="1" ht="15.95">
      <c r="A29" s="48"/>
      <c r="B29" s="229"/>
      <c r="C29" s="219"/>
      <c r="D29" s="219"/>
    </row>
    <row r="30" spans="1:10" s="34" customFormat="1" ht="15.95">
      <c r="A30" s="219"/>
      <c r="B30" s="225"/>
      <c r="C30" s="219"/>
      <c r="D30" s="219"/>
    </row>
    <row r="31" spans="1:10" s="34" customFormat="1" ht="15.95">
      <c r="A31" s="48" t="s">
        <v>223</v>
      </c>
      <c r="B31" s="47" t="e">
        <f>(+B26-B28)</f>
        <v>#REF!</v>
      </c>
      <c r="C31" s="219"/>
      <c r="D31" s="219"/>
      <c r="I31" s="61"/>
    </row>
    <row r="32" spans="1:10" s="34" customFormat="1" ht="15.95">
      <c r="A32" s="49"/>
      <c r="B32" s="236"/>
      <c r="C32" s="225"/>
      <c r="D32" s="219"/>
      <c r="I32" s="61"/>
    </row>
    <row r="33" spans="1:4" s="34" customFormat="1" ht="15.95">
      <c r="A33" s="49"/>
      <c r="B33" s="225"/>
      <c r="C33" s="219"/>
      <c r="D33" s="219"/>
    </row>
    <row r="34" spans="1:4" s="34" customFormat="1" ht="15.95">
      <c r="A34" s="49" t="s">
        <v>224</v>
      </c>
      <c r="B34" s="230" t="e">
        <f>B7+47</f>
        <v>#REF!</v>
      </c>
      <c r="C34" s="219"/>
      <c r="D34" s="219"/>
    </row>
    <row r="35" spans="1:4" s="34" customFormat="1" ht="15.95">
      <c r="A35" s="49"/>
      <c r="B35" s="230"/>
      <c r="C35" s="219"/>
      <c r="D35" s="219"/>
    </row>
    <row r="36" spans="1:4" s="34" customFormat="1" ht="15.95">
      <c r="A36" s="49"/>
      <c r="B36" s="230"/>
      <c r="C36" s="219"/>
      <c r="D36" s="219"/>
    </row>
    <row r="37" spans="1:4" s="34" customFormat="1" ht="15.95">
      <c r="A37" s="219"/>
      <c r="B37" s="225"/>
      <c r="C37" s="219"/>
      <c r="D37" s="219"/>
    </row>
    <row r="38" spans="1:4" s="34" customFormat="1" ht="15.95">
      <c r="A38" s="48"/>
      <c r="B38" s="237"/>
      <c r="C38" s="219"/>
      <c r="D38" s="231"/>
    </row>
    <row r="39" spans="1:4" s="34" customFormat="1" ht="15.95">
      <c r="A39" s="219"/>
      <c r="B39" s="54" t="s">
        <v>225</v>
      </c>
      <c r="C39" s="219"/>
      <c r="D39" s="219"/>
    </row>
    <row r="40" spans="1:4" s="34" customFormat="1" ht="15.95">
      <c r="A40" s="219"/>
      <c r="B40" s="54"/>
      <c r="C40" s="219"/>
      <c r="D40" s="219"/>
    </row>
    <row r="41" spans="1:4" s="34" customFormat="1" ht="15.95">
      <c r="A41" s="219"/>
      <c r="B41" s="54"/>
      <c r="C41" s="219"/>
      <c r="D41" s="219"/>
    </row>
    <row r="42" spans="1:4" s="34" customFormat="1" ht="15.95">
      <c r="A42" s="219"/>
      <c r="B42" s="54"/>
      <c r="C42" s="219"/>
      <c r="D42" s="219"/>
    </row>
    <row r="43" spans="1:4" s="34" customFormat="1" ht="15.95">
      <c r="A43" s="219"/>
      <c r="B43" s="219" t="s">
        <v>226</v>
      </c>
      <c r="C43" s="219"/>
      <c r="D43" s="219"/>
    </row>
    <row r="44" spans="1:4" s="34" customFormat="1" ht="15.95">
      <c r="A44" s="219"/>
      <c r="B44" s="219" t="s">
        <v>227</v>
      </c>
      <c r="C44" s="219"/>
      <c r="D44" s="219"/>
    </row>
    <row r="45" spans="1:4" s="34" customFormat="1" ht="15.95">
      <c r="A45" s="219"/>
      <c r="B45" s="219"/>
      <c r="C45" s="39"/>
      <c r="D45" s="219"/>
    </row>
    <row r="46" spans="1:4" s="34" customFormat="1" ht="15.95">
      <c r="A46" s="219"/>
      <c r="B46" s="219"/>
      <c r="C46" s="39"/>
      <c r="D46" s="219"/>
    </row>
    <row r="47" spans="1:4" s="34" customFormat="1" ht="15.95">
      <c r="A47" s="219"/>
      <c r="B47" s="55" t="s">
        <v>228</v>
      </c>
      <c r="C47" s="39"/>
      <c r="D47" s="219"/>
    </row>
    <row r="48" spans="1:4" s="34" customFormat="1" ht="15.95">
      <c r="A48" s="219"/>
      <c r="B48" s="219"/>
      <c r="C48" s="39"/>
      <c r="D48" s="219"/>
    </row>
    <row r="49" spans="1:4" s="34" customFormat="1" ht="15.95">
      <c r="A49" s="219"/>
      <c r="B49" s="219"/>
      <c r="C49" s="39"/>
      <c r="D49" s="219"/>
    </row>
    <row r="50" spans="1:4" s="34" customFormat="1" ht="15.95">
      <c r="A50" s="219"/>
      <c r="B50" s="219"/>
      <c r="C50" s="39"/>
      <c r="D50" s="219"/>
    </row>
    <row r="51" spans="1:4" s="34" customFormat="1" ht="15.95">
      <c r="A51" s="219"/>
      <c r="B51" s="219" t="s">
        <v>229</v>
      </c>
      <c r="C51" s="39"/>
      <c r="D51" s="219"/>
    </row>
    <row r="52" spans="1:4" s="34" customFormat="1" ht="15.95">
      <c r="A52" s="219"/>
      <c r="B52" s="219" t="s">
        <v>230</v>
      </c>
      <c r="C52" s="39"/>
      <c r="D52" s="219"/>
    </row>
    <row r="53" spans="1:4" ht="15.6">
      <c r="B53" s="219"/>
      <c r="C53" s="58"/>
    </row>
    <row r="54" spans="1:4" ht="15.6">
      <c r="A54" s="57"/>
      <c r="B54" s="219"/>
    </row>
    <row r="57" spans="1:4">
      <c r="B57" s="59"/>
    </row>
    <row r="58" spans="1:4">
      <c r="B58" s="60"/>
    </row>
    <row r="59" spans="1:4">
      <c r="B59" s="60"/>
    </row>
    <row r="60" spans="1:4">
      <c r="B60" s="60"/>
    </row>
  </sheetData>
  <mergeCells count="3">
    <mergeCell ref="A1:D1"/>
    <mergeCell ref="A2:D2"/>
    <mergeCell ref="A3:D3"/>
  </mergeCells>
  <printOptions horizontalCentered="1" verticalCentered="1"/>
  <pageMargins left="0.7" right="0.7" top="0.75" bottom="0.75" header="0.3" footer="0.3"/>
  <pageSetup scale="90" orientation="portrait" r:id="rId1"/>
  <colBreaks count="1" manualBreakCount="1">
    <brk id="4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Sheet36"/>
  <dimension ref="A1:J66"/>
  <sheetViews>
    <sheetView topLeftCell="A41" zoomScaleNormal="100" workbookViewId="0">
      <selection sqref="A1:D48"/>
    </sheetView>
  </sheetViews>
  <sheetFormatPr defaultColWidth="9.140625" defaultRowHeight="14.45"/>
  <cols>
    <col min="1" max="1" width="47.28515625" style="33" customWidth="1"/>
    <col min="2" max="2" width="27.85546875" style="33" customWidth="1"/>
    <col min="3" max="3" width="9.140625" style="33" customWidth="1"/>
    <col min="4" max="5" width="9.140625" style="33"/>
    <col min="6" max="6" width="5.28515625" style="33" customWidth="1"/>
    <col min="7" max="16384" width="9.140625" style="33"/>
  </cols>
  <sheetData>
    <row r="1" spans="1:10" ht="18">
      <c r="A1" s="386" t="s">
        <v>205</v>
      </c>
      <c r="B1" s="386"/>
      <c r="C1" s="386"/>
      <c r="D1" s="386"/>
      <c r="E1" s="63"/>
      <c r="F1" s="63"/>
    </row>
    <row r="2" spans="1:10" ht="18">
      <c r="A2" s="386" t="s">
        <v>206</v>
      </c>
      <c r="B2" s="386"/>
      <c r="C2" s="386"/>
      <c r="D2" s="386"/>
      <c r="E2" s="63"/>
      <c r="F2" s="63"/>
    </row>
    <row r="3" spans="1:10">
      <c r="A3" s="387">
        <f ca="1">TODAY()</f>
        <v>45832</v>
      </c>
      <c r="B3" s="388"/>
      <c r="C3" s="388"/>
      <c r="D3" s="388"/>
      <c r="E3" s="64"/>
      <c r="F3" s="64"/>
    </row>
    <row r="4" spans="1:10">
      <c r="A4" s="366"/>
      <c r="B4" s="369"/>
      <c r="C4" s="369"/>
      <c r="D4" s="369"/>
      <c r="E4" s="369"/>
    </row>
    <row r="5" spans="1:10" ht="15.95">
      <c r="A5" s="367"/>
      <c r="B5" s="367"/>
      <c r="C5" s="37"/>
      <c r="D5" s="34"/>
      <c r="E5" s="34"/>
    </row>
    <row r="6" spans="1:10" ht="15.95">
      <c r="A6" s="34"/>
      <c r="C6" s="56"/>
      <c r="D6" s="34"/>
      <c r="E6" s="34"/>
    </row>
    <row r="7" spans="1:10" ht="15.95">
      <c r="A7" s="36" t="s">
        <v>207</v>
      </c>
      <c r="B7" s="40" t="e">
        <f>#REF!</f>
        <v>#REF!</v>
      </c>
      <c r="C7" s="56"/>
      <c r="D7" s="34"/>
      <c r="E7" s="34"/>
    </row>
    <row r="8" spans="1:10" ht="15.95" hidden="1">
      <c r="A8" s="34" t="s">
        <v>208</v>
      </c>
      <c r="B8" s="59">
        <v>40793</v>
      </c>
      <c r="C8" s="56" t="s">
        <v>209</v>
      </c>
      <c r="D8" s="34"/>
      <c r="E8" s="34"/>
    </row>
    <row r="9" spans="1:10" ht="15.95">
      <c r="A9" s="219" t="s">
        <v>210</v>
      </c>
      <c r="B9" s="42" t="e">
        <f>#REF!</f>
        <v>#REF!</v>
      </c>
      <c r="C9" s="56" t="s">
        <v>211</v>
      </c>
      <c r="D9" s="34"/>
      <c r="E9" s="34"/>
    </row>
    <row r="10" spans="1:10" ht="15.95">
      <c r="A10" s="219" t="s">
        <v>212</v>
      </c>
      <c r="B10" s="43">
        <v>31</v>
      </c>
      <c r="C10" s="56" t="s">
        <v>211</v>
      </c>
      <c r="D10" s="34"/>
      <c r="E10" s="34"/>
    </row>
    <row r="11" spans="1:10" ht="15.95" hidden="1">
      <c r="A11" s="34" t="s">
        <v>213</v>
      </c>
      <c r="B11" s="65"/>
      <c r="C11" s="56" t="s">
        <v>211</v>
      </c>
      <c r="D11" s="34"/>
      <c r="E11" s="34"/>
    </row>
    <row r="12" spans="1:10" ht="15.95">
      <c r="A12" s="34"/>
      <c r="B12" s="66"/>
      <c r="C12" s="56"/>
      <c r="D12" s="34"/>
      <c r="E12" s="34"/>
    </row>
    <row r="13" spans="1:10" ht="15.95">
      <c r="A13" s="34"/>
      <c r="B13" s="67"/>
      <c r="C13" s="56"/>
      <c r="D13" s="34"/>
      <c r="E13" s="34"/>
    </row>
    <row r="14" spans="1:10" ht="15.6">
      <c r="A14" s="46" t="s">
        <v>214</v>
      </c>
      <c r="B14" s="67"/>
      <c r="C14" s="39"/>
      <c r="D14" s="219"/>
      <c r="E14" s="219"/>
    </row>
    <row r="15" spans="1:10" ht="15.6">
      <c r="A15" s="222" t="s">
        <v>215</v>
      </c>
      <c r="B15" s="223" t="e">
        <f>#REF!</f>
        <v>#REF!</v>
      </c>
      <c r="C15" s="39" t="s">
        <v>209</v>
      </c>
      <c r="D15" s="219"/>
      <c r="E15" s="219"/>
    </row>
    <row r="16" spans="1:10" ht="15.6">
      <c r="A16" s="222" t="s">
        <v>216</v>
      </c>
      <c r="B16" s="238" t="e">
        <f>#REF!</f>
        <v>#REF!</v>
      </c>
      <c r="C16" s="39" t="s">
        <v>209</v>
      </c>
      <c r="D16" s="219"/>
      <c r="E16" s="219"/>
      <c r="I16" s="68"/>
      <c r="J16" s="68"/>
    </row>
    <row r="17" spans="1:10" ht="15.6">
      <c r="A17" s="222" t="s">
        <v>217</v>
      </c>
      <c r="B17" s="225" t="e">
        <f>B16*B15</f>
        <v>#REF!</v>
      </c>
      <c r="C17" s="39"/>
      <c r="D17" s="219"/>
      <c r="E17" s="219"/>
      <c r="I17" s="69"/>
      <c r="J17" s="68"/>
    </row>
    <row r="18" spans="1:10" ht="15.6">
      <c r="A18" s="227"/>
      <c r="B18" s="70"/>
      <c r="C18" s="45"/>
      <c r="D18" s="219"/>
      <c r="E18" s="219"/>
      <c r="J18" s="68"/>
    </row>
    <row r="19" spans="1:10" ht="15.6" hidden="1">
      <c r="A19" s="46" t="s">
        <v>218</v>
      </c>
      <c r="B19" s="221"/>
      <c r="C19" s="39"/>
      <c r="D19" s="219"/>
      <c r="E19" s="219"/>
      <c r="J19" s="68"/>
    </row>
    <row r="20" spans="1:10" ht="15.6" hidden="1">
      <c r="A20" s="222" t="s">
        <v>219</v>
      </c>
      <c r="B20" s="228" t="e">
        <f>B15</f>
        <v>#REF!</v>
      </c>
      <c r="C20" s="39" t="s">
        <v>220</v>
      </c>
      <c r="D20" s="219"/>
      <c r="E20" s="219"/>
      <c r="J20" s="68"/>
    </row>
    <row r="21" spans="1:10" ht="15.6" hidden="1">
      <c r="A21" s="222" t="s">
        <v>221</v>
      </c>
      <c r="B21" s="225">
        <v>3.5000000000000003E-2</v>
      </c>
      <c r="C21" s="39"/>
      <c r="D21" s="219"/>
      <c r="E21" s="219"/>
      <c r="J21" s="68"/>
    </row>
    <row r="22" spans="1:10" ht="15.6" hidden="1">
      <c r="A22" s="222" t="s">
        <v>222</v>
      </c>
      <c r="B22" s="71" t="e">
        <f>B20*B21</f>
        <v>#REF!</v>
      </c>
      <c r="C22" s="39"/>
      <c r="D22" s="219"/>
      <c r="E22" s="219"/>
      <c r="J22" s="68"/>
    </row>
    <row r="23" spans="1:10" ht="15.6">
      <c r="A23" s="48"/>
      <c r="B23" s="70"/>
      <c r="C23" s="39"/>
      <c r="D23" s="219"/>
      <c r="E23" s="219"/>
    </row>
    <row r="24" spans="1:10" ht="15.6">
      <c r="A24" s="219"/>
      <c r="B24" s="47"/>
      <c r="C24" s="39"/>
      <c r="D24" s="219"/>
      <c r="E24" s="219"/>
    </row>
    <row r="25" spans="1:10" ht="15.6">
      <c r="A25" s="48" t="s">
        <v>223</v>
      </c>
      <c r="B25" s="47" t="e">
        <f>+B17</f>
        <v>#REF!</v>
      </c>
      <c r="C25" s="39"/>
      <c r="D25" s="219"/>
      <c r="E25" s="219"/>
      <c r="I25" s="68"/>
    </row>
    <row r="26" spans="1:10" ht="15.6">
      <c r="A26" s="49"/>
      <c r="B26" s="70"/>
      <c r="C26" s="45"/>
      <c r="D26" s="219"/>
      <c r="E26" s="219"/>
      <c r="I26" s="68"/>
    </row>
    <row r="27" spans="1:10" ht="15.6">
      <c r="A27" s="49"/>
      <c r="B27" s="230"/>
      <c r="C27" s="39"/>
      <c r="D27" s="219"/>
      <c r="E27" s="219"/>
    </row>
    <row r="28" spans="1:10" ht="15.6">
      <c r="A28" s="49" t="s">
        <v>224</v>
      </c>
      <c r="B28" s="230" t="e">
        <f>B7+47</f>
        <v>#REF!</v>
      </c>
      <c r="C28" s="39"/>
      <c r="D28" s="219"/>
      <c r="E28" s="219"/>
    </row>
    <row r="29" spans="1:10" ht="15.6">
      <c r="A29" s="49"/>
      <c r="B29" s="230"/>
      <c r="C29" s="39"/>
      <c r="D29" s="219"/>
      <c r="E29" s="219"/>
    </row>
    <row r="30" spans="1:10" ht="15.6">
      <c r="A30" s="49"/>
      <c r="B30" s="230"/>
      <c r="C30" s="39"/>
      <c r="D30" s="219"/>
      <c r="E30" s="219"/>
    </row>
    <row r="31" spans="1:10" ht="15.6">
      <c r="A31" s="219"/>
      <c r="B31" s="225"/>
      <c r="C31" s="39"/>
      <c r="D31" s="219"/>
      <c r="E31" s="219"/>
    </row>
    <row r="32" spans="1:10" ht="15.6">
      <c r="A32" s="219"/>
      <c r="B32" s="225"/>
      <c r="C32" s="39"/>
      <c r="D32" s="219"/>
      <c r="E32" s="219"/>
    </row>
    <row r="33" spans="1:5" ht="15.6">
      <c r="A33" s="219"/>
      <c r="B33" s="54" t="s">
        <v>225</v>
      </c>
      <c r="C33" s="39"/>
      <c r="D33" s="219"/>
      <c r="E33" s="219"/>
    </row>
    <row r="34" spans="1:5" ht="15.6">
      <c r="A34" s="219"/>
      <c r="B34" s="54"/>
      <c r="C34" s="39"/>
      <c r="D34" s="219"/>
      <c r="E34" s="219"/>
    </row>
    <row r="35" spans="1:5" ht="15.6">
      <c r="A35" s="219"/>
      <c r="B35" s="54"/>
      <c r="C35" s="39"/>
      <c r="D35" s="219"/>
      <c r="E35" s="219"/>
    </row>
    <row r="36" spans="1:5" ht="15.6">
      <c r="A36" s="219"/>
      <c r="B36" s="54"/>
      <c r="C36" s="39"/>
      <c r="D36" s="219"/>
      <c r="E36" s="219"/>
    </row>
    <row r="37" spans="1:5" ht="15.6">
      <c r="A37" s="219"/>
      <c r="B37" s="219" t="s">
        <v>226</v>
      </c>
      <c r="C37" s="39"/>
      <c r="D37" s="219"/>
      <c r="E37" s="219"/>
    </row>
    <row r="38" spans="1:5" ht="15.6">
      <c r="A38" s="48"/>
      <c r="B38" s="219" t="s">
        <v>227</v>
      </c>
      <c r="C38" s="39"/>
      <c r="D38" s="231"/>
      <c r="E38" s="219"/>
    </row>
    <row r="39" spans="1:5" ht="15.6">
      <c r="A39" s="219"/>
      <c r="B39" s="219"/>
      <c r="C39" s="39"/>
      <c r="D39" s="219"/>
      <c r="E39" s="219"/>
    </row>
    <row r="40" spans="1:5" ht="15.6">
      <c r="A40" s="219"/>
      <c r="B40" s="219"/>
      <c r="C40" s="39"/>
      <c r="D40" s="219"/>
      <c r="E40" s="219"/>
    </row>
    <row r="41" spans="1:5" ht="15.6">
      <c r="A41" s="219"/>
      <c r="B41" s="55" t="s">
        <v>228</v>
      </c>
      <c r="C41" s="39"/>
      <c r="D41" s="219"/>
      <c r="E41" s="219"/>
    </row>
    <row r="42" spans="1:5" ht="15.6">
      <c r="A42" s="219"/>
      <c r="B42" s="219"/>
      <c r="C42" s="39"/>
      <c r="D42" s="219"/>
      <c r="E42" s="219"/>
    </row>
    <row r="43" spans="1:5" ht="15.6">
      <c r="A43" s="219"/>
      <c r="B43" s="219"/>
      <c r="C43" s="39"/>
      <c r="D43" s="219"/>
      <c r="E43" s="219"/>
    </row>
    <row r="44" spans="1:5" ht="15.6">
      <c r="A44" s="219"/>
      <c r="B44" s="219"/>
      <c r="C44" s="39"/>
      <c r="D44" s="219"/>
      <c r="E44" s="219"/>
    </row>
    <row r="45" spans="1:5" ht="15.6">
      <c r="A45" s="219"/>
      <c r="B45" s="219" t="s">
        <v>229</v>
      </c>
      <c r="C45" s="39"/>
      <c r="D45" s="219"/>
      <c r="E45" s="219"/>
    </row>
    <row r="46" spans="1:5" ht="15.6">
      <c r="A46" s="219"/>
      <c r="B46" s="219" t="s">
        <v>230</v>
      </c>
      <c r="C46" s="39"/>
      <c r="D46" s="219"/>
      <c r="E46" s="219"/>
    </row>
    <row r="47" spans="1:5" ht="15.6">
      <c r="A47" s="219"/>
      <c r="B47" s="219"/>
      <c r="C47" s="39"/>
      <c r="D47" s="219"/>
      <c r="E47" s="219"/>
    </row>
    <row r="48" spans="1:5">
      <c r="A48" s="57"/>
      <c r="C48" s="58"/>
    </row>
    <row r="49" spans="2:3">
      <c r="C49" s="58"/>
    </row>
    <row r="50" spans="2:3">
      <c r="C50" s="58"/>
    </row>
    <row r="51" spans="2:3">
      <c r="B51" s="59"/>
      <c r="C51" s="58"/>
    </row>
    <row r="52" spans="2:3">
      <c r="B52" s="60"/>
      <c r="C52" s="58"/>
    </row>
    <row r="53" spans="2:3">
      <c r="B53" s="60"/>
      <c r="C53" s="58"/>
    </row>
    <row r="54" spans="2:3">
      <c r="B54" s="60"/>
      <c r="C54" s="58"/>
    </row>
    <row r="55" spans="2:3">
      <c r="C55" s="58"/>
    </row>
    <row r="56" spans="2:3">
      <c r="C56" s="58"/>
    </row>
    <row r="57" spans="2:3">
      <c r="C57" s="58"/>
    </row>
    <row r="58" spans="2:3">
      <c r="C58" s="58"/>
    </row>
    <row r="59" spans="2:3">
      <c r="C59" s="58"/>
    </row>
    <row r="60" spans="2:3">
      <c r="C60" s="58"/>
    </row>
    <row r="61" spans="2:3">
      <c r="C61" s="58"/>
    </row>
    <row r="62" spans="2:3">
      <c r="C62" s="58"/>
    </row>
    <row r="63" spans="2:3">
      <c r="C63" s="58"/>
    </row>
    <row r="64" spans="2:3">
      <c r="C64" s="58"/>
    </row>
    <row r="65" spans="3:3">
      <c r="C65" s="58"/>
    </row>
    <row r="66" spans="3:3">
      <c r="C66" s="58"/>
    </row>
  </sheetData>
  <mergeCells count="3">
    <mergeCell ref="A1:D1"/>
    <mergeCell ref="A2:D2"/>
    <mergeCell ref="A3:D3"/>
  </mergeCells>
  <printOptions horizontalCentered="1" verticalCentered="1"/>
  <pageMargins left="0.7" right="0.7" top="0.75" bottom="0.75" header="0.3" footer="0.3"/>
  <pageSetup scale="8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37"/>
  <dimension ref="A1:K55"/>
  <sheetViews>
    <sheetView topLeftCell="A38" zoomScaleNormal="100" workbookViewId="0">
      <selection sqref="A1:D48"/>
    </sheetView>
  </sheetViews>
  <sheetFormatPr defaultColWidth="9.140625" defaultRowHeight="14.45"/>
  <cols>
    <col min="1" max="1" width="47.28515625" style="33" customWidth="1"/>
    <col min="2" max="2" width="27.85546875" style="33" customWidth="1"/>
    <col min="3" max="4" width="9.140625" style="33" customWidth="1"/>
    <col min="5" max="16384" width="9.140625" style="33"/>
  </cols>
  <sheetData>
    <row r="1" spans="1:11" ht="18">
      <c r="A1" s="386" t="s">
        <v>231</v>
      </c>
      <c r="B1" s="386"/>
      <c r="C1" s="386"/>
      <c r="D1" s="386"/>
      <c r="E1" s="364"/>
      <c r="F1" s="367"/>
    </row>
    <row r="2" spans="1:11" ht="18">
      <c r="A2" s="386" t="s">
        <v>206</v>
      </c>
      <c r="B2" s="386"/>
      <c r="C2" s="386"/>
      <c r="D2" s="386"/>
      <c r="E2" s="364"/>
      <c r="F2" s="367"/>
    </row>
    <row r="3" spans="1:11">
      <c r="A3" s="387">
        <f ca="1">TODAY()</f>
        <v>45832</v>
      </c>
      <c r="B3" s="388"/>
      <c r="C3" s="388"/>
      <c r="D3" s="388"/>
      <c r="E3" s="365"/>
    </row>
    <row r="4" spans="1:11">
      <c r="A4" s="366"/>
      <c r="B4" s="369"/>
      <c r="C4" s="369"/>
      <c r="D4" s="369"/>
      <c r="E4" s="369"/>
    </row>
    <row r="5" spans="1:11">
      <c r="A5" s="369"/>
      <c r="B5" s="369"/>
      <c r="C5" s="369"/>
      <c r="D5" s="369"/>
      <c r="E5" s="66"/>
    </row>
    <row r="6" spans="1:11">
      <c r="A6" s="66"/>
      <c r="B6" s="66"/>
      <c r="C6" s="66"/>
      <c r="D6" s="66"/>
      <c r="E6" s="66"/>
    </row>
    <row r="7" spans="1:11" ht="15.6">
      <c r="A7" s="36" t="s">
        <v>232</v>
      </c>
      <c r="B7" s="40" t="e">
        <f>#REF!</f>
        <v>#REF!</v>
      </c>
      <c r="C7" s="66"/>
      <c r="D7" s="66"/>
      <c r="E7" s="66"/>
    </row>
    <row r="8" spans="1:11" ht="15.6" hidden="1">
      <c r="A8" s="219" t="s">
        <v>208</v>
      </c>
      <c r="B8" s="59">
        <f>'NEO NOV'!B7</f>
        <v>40793</v>
      </c>
      <c r="C8" s="66"/>
      <c r="D8" s="66"/>
      <c r="E8" s="66"/>
    </row>
    <row r="9" spans="1:11" ht="15.6">
      <c r="A9" s="219" t="s">
        <v>210</v>
      </c>
      <c r="B9" s="42" t="e">
        <f>#REF!</f>
        <v>#REF!</v>
      </c>
      <c r="C9" s="66"/>
      <c r="D9" s="66"/>
      <c r="E9" s="66"/>
    </row>
    <row r="10" spans="1:11" ht="15.6">
      <c r="A10" s="219" t="s">
        <v>212</v>
      </c>
      <c r="B10" s="43">
        <v>31</v>
      </c>
      <c r="C10" s="66"/>
      <c r="D10" s="66"/>
      <c r="E10" s="66"/>
    </row>
    <row r="11" spans="1:11" hidden="1">
      <c r="A11" s="66" t="s">
        <v>213</v>
      </c>
      <c r="B11" s="65"/>
      <c r="C11" s="66" t="s">
        <v>211</v>
      </c>
      <c r="D11" s="66"/>
      <c r="E11" s="66"/>
    </row>
    <row r="12" spans="1:11">
      <c r="A12" s="66"/>
      <c r="B12" s="66"/>
      <c r="C12" s="66"/>
      <c r="D12" s="66"/>
      <c r="E12" s="66"/>
    </row>
    <row r="13" spans="1:11" hidden="1">
      <c r="A13" s="72" t="s">
        <v>214</v>
      </c>
      <c r="B13" s="67"/>
      <c r="C13" s="66"/>
      <c r="D13" s="66"/>
      <c r="E13" s="66"/>
    </row>
    <row r="14" spans="1:11" hidden="1">
      <c r="A14" s="73" t="s">
        <v>215</v>
      </c>
      <c r="B14" s="67" t="e">
        <f>#REF!</f>
        <v>#REF!</v>
      </c>
      <c r="C14" s="66" t="s">
        <v>209</v>
      </c>
      <c r="D14" s="66"/>
      <c r="E14" s="66"/>
    </row>
    <row r="15" spans="1:11" hidden="1">
      <c r="A15" s="73" t="s">
        <v>216</v>
      </c>
      <c r="B15" s="74" t="e">
        <f>#REF!</f>
        <v>#REF!</v>
      </c>
      <c r="C15" s="66" t="s">
        <v>209</v>
      </c>
      <c r="D15" s="66"/>
      <c r="E15" s="66"/>
      <c r="J15" s="68"/>
      <c r="K15" s="68"/>
    </row>
    <row r="16" spans="1:11" hidden="1">
      <c r="A16" s="73" t="s">
        <v>217</v>
      </c>
      <c r="B16" s="75" t="e">
        <f>B15*B14</f>
        <v>#REF!</v>
      </c>
      <c r="C16" s="66"/>
      <c r="D16" s="66"/>
      <c r="E16" s="66"/>
      <c r="J16" s="69"/>
      <c r="K16" s="68"/>
    </row>
    <row r="17" spans="1:11">
      <c r="A17" s="76"/>
      <c r="B17" s="70"/>
      <c r="C17" s="70"/>
      <c r="D17" s="70"/>
      <c r="E17" s="66"/>
      <c r="K17" s="68"/>
    </row>
    <row r="18" spans="1:11" ht="15.6">
      <c r="A18" s="46" t="s">
        <v>233</v>
      </c>
      <c r="B18" s="225"/>
      <c r="C18" s="66"/>
      <c r="D18" s="66"/>
      <c r="E18" s="66"/>
      <c r="K18" s="68"/>
    </row>
    <row r="19" spans="1:11" ht="15.6">
      <c r="A19" s="222" t="s">
        <v>234</v>
      </c>
      <c r="B19" s="234" t="e">
        <f>#REF!</f>
        <v>#REF!</v>
      </c>
      <c r="C19" s="66"/>
      <c r="D19" s="66"/>
      <c r="F19" s="69"/>
      <c r="K19" s="68"/>
    </row>
    <row r="20" spans="1:11" ht="15.6">
      <c r="A20" s="222" t="s">
        <v>235</v>
      </c>
      <c r="B20" s="234">
        <v>35</v>
      </c>
      <c r="C20" s="66"/>
      <c r="D20" s="66"/>
      <c r="E20" s="66"/>
      <c r="K20" s="68"/>
    </row>
    <row r="21" spans="1:11" ht="15.6">
      <c r="A21" s="222" t="s">
        <v>222</v>
      </c>
      <c r="B21" s="225" t="e">
        <f>B19*B20</f>
        <v>#REF!</v>
      </c>
      <c r="C21" s="66"/>
      <c r="D21" s="66"/>
      <c r="E21" s="66"/>
      <c r="F21" s="69"/>
      <c r="K21" s="68"/>
    </row>
    <row r="22" spans="1:11" ht="15.6">
      <c r="A22" s="222" t="s">
        <v>236</v>
      </c>
      <c r="B22" s="235">
        <v>0.01</v>
      </c>
      <c r="C22" s="66"/>
      <c r="D22" s="66"/>
      <c r="E22" s="66"/>
      <c r="K22" s="68"/>
    </row>
    <row r="23" spans="1:11" ht="15.6">
      <c r="A23" s="222" t="s">
        <v>237</v>
      </c>
      <c r="B23" s="235" t="e">
        <f>B22*B19</f>
        <v>#REF!</v>
      </c>
      <c r="C23" s="66"/>
      <c r="D23" s="66"/>
      <c r="E23" s="66"/>
      <c r="K23" s="68"/>
    </row>
    <row r="24" spans="1:11" ht="15.6">
      <c r="A24" s="48"/>
      <c r="B24" s="229"/>
      <c r="C24" s="66"/>
      <c r="D24" s="66"/>
      <c r="E24" s="66"/>
    </row>
    <row r="25" spans="1:11" ht="15.6">
      <c r="A25" s="219"/>
      <c r="B25" s="225"/>
      <c r="C25" s="66"/>
      <c r="D25" s="66"/>
      <c r="E25" s="66"/>
    </row>
    <row r="26" spans="1:11" ht="15.6">
      <c r="A26" s="48" t="s">
        <v>223</v>
      </c>
      <c r="B26" s="47" t="e">
        <f>+B21-B23</f>
        <v>#REF!</v>
      </c>
      <c r="C26" s="66"/>
      <c r="D26" s="66"/>
      <c r="E26" s="66"/>
      <c r="J26" s="68"/>
    </row>
    <row r="27" spans="1:11">
      <c r="A27" s="77"/>
      <c r="B27" s="78"/>
      <c r="C27" s="70"/>
      <c r="D27" s="70"/>
      <c r="E27" s="66"/>
      <c r="J27" s="68"/>
    </row>
    <row r="28" spans="1:11">
      <c r="A28" s="77"/>
      <c r="B28" s="70"/>
      <c r="C28" s="66"/>
      <c r="D28" s="66"/>
      <c r="E28" s="66"/>
    </row>
    <row r="29" spans="1:11" ht="15.6">
      <c r="A29" s="49" t="s">
        <v>224</v>
      </c>
      <c r="B29" s="230" t="e">
        <f>B7+47</f>
        <v>#REF!</v>
      </c>
      <c r="C29" s="66"/>
      <c r="D29" s="66"/>
      <c r="E29" s="66"/>
    </row>
    <row r="30" spans="1:11" ht="15.6">
      <c r="A30" s="49"/>
      <c r="B30" s="230"/>
      <c r="C30" s="66"/>
      <c r="D30" s="66"/>
      <c r="E30" s="66"/>
    </row>
    <row r="31" spans="1:11" ht="15.6">
      <c r="A31" s="49"/>
      <c r="B31" s="230"/>
      <c r="C31" s="66"/>
      <c r="D31" s="66"/>
      <c r="E31" s="66"/>
    </row>
    <row r="32" spans="1:11" ht="15.6">
      <c r="A32" s="49"/>
      <c r="B32" s="230"/>
      <c r="C32" s="66"/>
      <c r="D32" s="66"/>
      <c r="E32" s="66"/>
    </row>
    <row r="33" spans="1:5" ht="15.6">
      <c r="A33" s="49"/>
      <c r="B33" s="230"/>
      <c r="C33" s="66"/>
      <c r="D33" s="66"/>
      <c r="E33" s="66"/>
    </row>
    <row r="34" spans="1:5" ht="15.6">
      <c r="A34" s="77"/>
      <c r="B34" s="54" t="s">
        <v>225</v>
      </c>
      <c r="C34" s="66"/>
      <c r="D34" s="66"/>
      <c r="E34" s="66"/>
    </row>
    <row r="35" spans="1:5" ht="15.6">
      <c r="A35" s="77"/>
      <c r="B35" s="54"/>
      <c r="C35" s="66"/>
      <c r="D35" s="66"/>
      <c r="E35" s="66"/>
    </row>
    <row r="36" spans="1:5" ht="15.6">
      <c r="A36" s="77"/>
      <c r="B36" s="54"/>
      <c r="C36" s="66"/>
      <c r="D36" s="66"/>
      <c r="E36" s="66"/>
    </row>
    <row r="37" spans="1:5" ht="15.6">
      <c r="A37" s="77"/>
      <c r="B37" s="54"/>
      <c r="C37" s="66"/>
      <c r="D37" s="66"/>
      <c r="E37" s="66"/>
    </row>
    <row r="38" spans="1:5" ht="15.6">
      <c r="A38" s="77"/>
      <c r="B38" s="219" t="s">
        <v>226</v>
      </c>
      <c r="C38" s="66"/>
      <c r="D38" s="66"/>
      <c r="E38" s="66"/>
    </row>
    <row r="39" spans="1:5" ht="15.6">
      <c r="A39" s="77"/>
      <c r="B39" s="219" t="s">
        <v>227</v>
      </c>
      <c r="C39" s="66"/>
      <c r="D39" s="66"/>
      <c r="E39" s="66"/>
    </row>
    <row r="40" spans="1:5" ht="15.6">
      <c r="A40" s="66"/>
      <c r="B40" s="219"/>
      <c r="C40" s="66"/>
      <c r="D40" s="66"/>
      <c r="E40" s="66"/>
    </row>
    <row r="41" spans="1:5" ht="15.6">
      <c r="A41" s="79"/>
      <c r="B41" s="219"/>
      <c r="C41" s="66"/>
      <c r="D41" s="66"/>
      <c r="E41" s="80"/>
    </row>
    <row r="42" spans="1:5" ht="15.6">
      <c r="A42" s="66"/>
      <c r="B42" s="55" t="s">
        <v>228</v>
      </c>
      <c r="C42" s="66"/>
      <c r="D42" s="66"/>
      <c r="E42" s="66"/>
    </row>
    <row r="43" spans="1:5" ht="15.6">
      <c r="A43" s="66"/>
      <c r="B43" s="219"/>
      <c r="C43" s="66"/>
      <c r="D43" s="66"/>
      <c r="E43" s="66"/>
    </row>
    <row r="44" spans="1:5" ht="15.6">
      <c r="A44" s="66"/>
      <c r="B44" s="219"/>
      <c r="C44" s="66"/>
      <c r="D44" s="66"/>
      <c r="E44" s="66"/>
    </row>
    <row r="45" spans="1:5" ht="15.6">
      <c r="A45" s="66"/>
      <c r="B45" s="219"/>
      <c r="C45" s="66"/>
      <c r="D45" s="66"/>
      <c r="E45" s="66"/>
    </row>
    <row r="46" spans="1:5" ht="15.6">
      <c r="A46" s="66"/>
      <c r="B46" s="219" t="s">
        <v>229</v>
      </c>
      <c r="C46" s="39"/>
      <c r="D46" s="39"/>
      <c r="E46" s="66"/>
    </row>
    <row r="47" spans="1:5" ht="15.6">
      <c r="A47" s="66"/>
      <c r="B47" s="219" t="s">
        <v>230</v>
      </c>
      <c r="C47" s="39"/>
      <c r="D47" s="39"/>
      <c r="E47" s="66"/>
    </row>
    <row r="48" spans="1:5" ht="15.6">
      <c r="A48" s="66"/>
      <c r="B48" s="219"/>
      <c r="C48" s="39"/>
      <c r="D48" s="39"/>
      <c r="E48" s="66"/>
    </row>
    <row r="49" spans="1:2">
      <c r="A49" s="57"/>
    </row>
    <row r="52" spans="1:2">
      <c r="B52" s="59"/>
    </row>
    <row r="53" spans="1:2">
      <c r="B53" s="60"/>
    </row>
    <row r="54" spans="1:2">
      <c r="B54" s="60"/>
    </row>
    <row r="55" spans="1:2">
      <c r="B55" s="60"/>
    </row>
  </sheetData>
  <mergeCells count="3">
    <mergeCell ref="A1:D1"/>
    <mergeCell ref="A2:D2"/>
    <mergeCell ref="A3:D3"/>
  </mergeCells>
  <printOptions horizontalCentered="1" verticalCentered="1"/>
  <pageMargins left="0.7" right="0.7" top="0.75" bottom="0.75" header="0.3" footer="0.3"/>
  <pageSetup scale="86" orientation="portrait" r:id="rId1"/>
  <colBreaks count="1" manualBreakCount="1">
    <brk id="5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Sheet38"/>
  <dimension ref="A1:J65"/>
  <sheetViews>
    <sheetView topLeftCell="A34" zoomScaleNormal="100" workbookViewId="0">
      <selection sqref="A1:D48"/>
    </sheetView>
  </sheetViews>
  <sheetFormatPr defaultColWidth="9.140625" defaultRowHeight="14.45"/>
  <cols>
    <col min="1" max="1" width="47.28515625" style="33" customWidth="1"/>
    <col min="2" max="2" width="27.85546875" style="33" customWidth="1"/>
    <col min="3" max="5" width="9.140625" style="33" customWidth="1"/>
    <col min="6" max="16384" width="9.140625" style="33"/>
  </cols>
  <sheetData>
    <row r="1" spans="1:10" ht="20.100000000000001">
      <c r="A1" s="381" t="s">
        <v>205</v>
      </c>
      <c r="B1" s="381"/>
      <c r="C1" s="381"/>
      <c r="D1" s="381"/>
      <c r="E1" s="46"/>
    </row>
    <row r="2" spans="1:10" ht="20.100000000000001">
      <c r="A2" s="381" t="s">
        <v>238</v>
      </c>
      <c r="B2" s="381"/>
      <c r="C2" s="381"/>
      <c r="D2" s="381"/>
      <c r="E2" s="46"/>
    </row>
    <row r="3" spans="1:10" ht="15.6">
      <c r="A3" s="384">
        <f ca="1">TODAY()</f>
        <v>45832</v>
      </c>
      <c r="B3" s="385"/>
      <c r="C3" s="385"/>
      <c r="D3" s="385"/>
      <c r="E3" s="46"/>
    </row>
    <row r="4" spans="1:10" ht="15.6">
      <c r="A4" s="365"/>
      <c r="B4" s="367"/>
      <c r="C4" s="367"/>
      <c r="D4" s="367"/>
      <c r="E4" s="367"/>
    </row>
    <row r="5" spans="1:10" ht="15.95">
      <c r="A5" s="34"/>
      <c r="B5" s="34"/>
      <c r="C5" s="56"/>
      <c r="D5" s="34"/>
      <c r="E5" s="34"/>
    </row>
    <row r="6" spans="1:10" ht="15.95">
      <c r="A6" s="36" t="s">
        <v>207</v>
      </c>
      <c r="B6" s="40" t="e">
        <f>#REF!</f>
        <v>#REF!</v>
      </c>
      <c r="C6" s="56"/>
      <c r="D6" s="34"/>
      <c r="E6" s="34"/>
    </row>
    <row r="7" spans="1:10" ht="15.95" hidden="1">
      <c r="A7" s="34" t="s">
        <v>208</v>
      </c>
      <c r="B7" s="41">
        <v>40793</v>
      </c>
      <c r="C7" s="56" t="s">
        <v>209</v>
      </c>
      <c r="D7" s="34"/>
      <c r="E7" s="34"/>
    </row>
    <row r="8" spans="1:10" ht="15.95">
      <c r="A8" s="219" t="s">
        <v>210</v>
      </c>
      <c r="B8" s="42" t="e">
        <f>#REF!</f>
        <v>#REF!</v>
      </c>
      <c r="C8" s="56" t="s">
        <v>211</v>
      </c>
      <c r="D8" s="34"/>
      <c r="E8" s="34"/>
    </row>
    <row r="9" spans="1:10" ht="15.95">
      <c r="A9" s="219" t="s">
        <v>212</v>
      </c>
      <c r="B9" s="43">
        <v>31</v>
      </c>
      <c r="C9" s="56" t="s">
        <v>211</v>
      </c>
      <c r="D9" s="34"/>
      <c r="E9" s="34"/>
    </row>
    <row r="10" spans="1:10" ht="15.95" hidden="1">
      <c r="A10" s="34" t="s">
        <v>213</v>
      </c>
      <c r="B10" s="220"/>
      <c r="C10" s="56" t="s">
        <v>211</v>
      </c>
      <c r="D10" s="34"/>
      <c r="E10" s="34"/>
    </row>
    <row r="11" spans="1:10" ht="15.95">
      <c r="A11" s="34"/>
      <c r="B11" s="219"/>
      <c r="C11" s="56"/>
      <c r="D11" s="34"/>
      <c r="E11" s="34"/>
    </row>
    <row r="12" spans="1:10" ht="15.95">
      <c r="A12" s="34"/>
      <c r="B12" s="221"/>
      <c r="C12" s="56"/>
      <c r="D12" s="34"/>
      <c r="E12" s="34"/>
    </row>
    <row r="13" spans="1:10" ht="15.6">
      <c r="A13" s="46" t="s">
        <v>214</v>
      </c>
      <c r="B13" s="221"/>
      <c r="C13" s="39"/>
      <c r="D13" s="219"/>
      <c r="E13" s="219"/>
    </row>
    <row r="14" spans="1:10" ht="15.6">
      <c r="A14" s="222" t="s">
        <v>215</v>
      </c>
      <c r="B14" s="223" t="e">
        <f>#REF!</f>
        <v>#REF!</v>
      </c>
      <c r="C14" s="39" t="s">
        <v>209</v>
      </c>
      <c r="D14" s="219"/>
      <c r="E14" s="219"/>
    </row>
    <row r="15" spans="1:10" ht="15.6">
      <c r="A15" s="222" t="s">
        <v>216</v>
      </c>
      <c r="B15" s="238" t="e">
        <f>#REF!</f>
        <v>#REF!</v>
      </c>
      <c r="C15" s="39" t="s">
        <v>209</v>
      </c>
      <c r="D15" s="219"/>
      <c r="E15" s="219"/>
      <c r="I15" s="68"/>
      <c r="J15" s="68"/>
    </row>
    <row r="16" spans="1:10" ht="15.6">
      <c r="A16" s="222" t="s">
        <v>217</v>
      </c>
      <c r="B16" s="225" t="e">
        <f>B15*B14</f>
        <v>#REF!</v>
      </c>
      <c r="C16" s="39"/>
      <c r="D16" s="219"/>
      <c r="E16" s="219"/>
      <c r="I16" s="69"/>
      <c r="J16" s="68"/>
    </row>
    <row r="17" spans="1:10" ht="15.6">
      <c r="A17" s="227"/>
      <c r="B17" s="225"/>
      <c r="C17" s="45"/>
      <c r="D17" s="219"/>
      <c r="E17" s="219"/>
      <c r="J17" s="68"/>
    </row>
    <row r="18" spans="1:10" ht="15.6" hidden="1">
      <c r="A18" s="46" t="s">
        <v>218</v>
      </c>
      <c r="B18" s="221"/>
      <c r="C18" s="39"/>
      <c r="D18" s="219"/>
      <c r="E18" s="219"/>
      <c r="J18" s="68"/>
    </row>
    <row r="19" spans="1:10" ht="15.6" hidden="1">
      <c r="A19" s="222" t="s">
        <v>219</v>
      </c>
      <c r="B19" s="228" t="e">
        <f>B14</f>
        <v>#REF!</v>
      </c>
      <c r="C19" s="39" t="s">
        <v>220</v>
      </c>
      <c r="D19" s="219"/>
      <c r="E19" s="219"/>
      <c r="J19" s="68"/>
    </row>
    <row r="20" spans="1:10" ht="15.6" hidden="1">
      <c r="A20" s="222" t="s">
        <v>221</v>
      </c>
      <c r="B20" s="225">
        <v>3.5000000000000003E-2</v>
      </c>
      <c r="C20" s="39"/>
      <c r="D20" s="219"/>
      <c r="E20" s="219"/>
      <c r="J20" s="68"/>
    </row>
    <row r="21" spans="1:10" ht="15.6" hidden="1">
      <c r="A21" s="222" t="s">
        <v>222</v>
      </c>
      <c r="B21" s="229" t="e">
        <f>B19*B20</f>
        <v>#REF!</v>
      </c>
      <c r="C21" s="39"/>
      <c r="D21" s="219"/>
      <c r="E21" s="219"/>
      <c r="J21" s="68"/>
    </row>
    <row r="22" spans="1:10" ht="15.6">
      <c r="A22" s="48"/>
      <c r="B22" s="225"/>
      <c r="C22" s="39"/>
      <c r="D22" s="219"/>
      <c r="E22" s="219"/>
    </row>
    <row r="23" spans="1:10" ht="15.6">
      <c r="A23" s="219"/>
      <c r="B23" s="47"/>
      <c r="C23" s="39"/>
      <c r="D23" s="219"/>
      <c r="E23" s="219"/>
    </row>
    <row r="24" spans="1:10" ht="15.6">
      <c r="A24" s="48" t="s">
        <v>223</v>
      </c>
      <c r="B24" s="47" t="e">
        <f>+B16</f>
        <v>#REF!</v>
      </c>
      <c r="C24" s="39"/>
      <c r="D24" s="219"/>
      <c r="E24" s="219"/>
      <c r="I24" s="68"/>
    </row>
    <row r="25" spans="1:10" ht="15.6">
      <c r="A25" s="49"/>
      <c r="B25" s="225"/>
      <c r="C25" s="45"/>
      <c r="D25" s="219"/>
      <c r="E25" s="219"/>
      <c r="I25" s="68"/>
    </row>
    <row r="26" spans="1:10" ht="15.6">
      <c r="A26" s="49"/>
      <c r="B26" s="230"/>
      <c r="C26" s="39"/>
      <c r="D26" s="219"/>
      <c r="E26" s="219"/>
    </row>
    <row r="27" spans="1:10" ht="15.6">
      <c r="A27" s="49" t="s">
        <v>224</v>
      </c>
      <c r="B27" s="230" t="e">
        <f>B6+47</f>
        <v>#REF!</v>
      </c>
      <c r="C27" s="39"/>
      <c r="D27" s="219"/>
      <c r="E27" s="219"/>
    </row>
    <row r="28" spans="1:10" ht="15.6">
      <c r="A28" s="219"/>
      <c r="B28" s="225"/>
      <c r="C28" s="39"/>
      <c r="D28" s="219"/>
      <c r="E28" s="219"/>
    </row>
    <row r="29" spans="1:10" ht="15.6">
      <c r="A29" s="219"/>
      <c r="B29" s="225"/>
      <c r="C29" s="39"/>
      <c r="D29" s="219"/>
      <c r="E29" s="219"/>
    </row>
    <row r="30" spans="1:10" ht="15.6">
      <c r="A30" s="219"/>
      <c r="B30" s="225"/>
      <c r="C30" s="39"/>
      <c r="D30" s="219"/>
      <c r="E30" s="219"/>
    </row>
    <row r="31" spans="1:10" ht="15.6">
      <c r="A31" s="48"/>
      <c r="B31" s="237"/>
      <c r="C31" s="39"/>
      <c r="D31" s="231"/>
      <c r="E31" s="219"/>
    </row>
    <row r="32" spans="1:10" ht="15.6">
      <c r="A32" s="219"/>
      <c r="B32" s="54" t="s">
        <v>225</v>
      </c>
      <c r="C32" s="39"/>
      <c r="D32" s="219"/>
      <c r="E32" s="219"/>
    </row>
    <row r="33" spans="1:5" ht="15.6">
      <c r="A33" s="219"/>
      <c r="B33" s="54"/>
      <c r="C33" s="39"/>
      <c r="D33" s="219"/>
      <c r="E33" s="219"/>
    </row>
    <row r="34" spans="1:5" ht="15.6">
      <c r="A34" s="219"/>
      <c r="B34" s="54"/>
      <c r="C34" s="39"/>
      <c r="D34" s="219"/>
      <c r="E34" s="219"/>
    </row>
    <row r="35" spans="1:5" ht="15.6">
      <c r="A35" s="219"/>
      <c r="B35" s="54"/>
      <c r="C35" s="39"/>
      <c r="D35" s="219"/>
      <c r="E35" s="219"/>
    </row>
    <row r="36" spans="1:5" ht="15.6">
      <c r="A36" s="219"/>
      <c r="B36" s="219" t="s">
        <v>226</v>
      </c>
      <c r="C36" s="39"/>
      <c r="D36" s="219"/>
      <c r="E36" s="219"/>
    </row>
    <row r="37" spans="1:5" ht="15.6">
      <c r="A37" s="219"/>
      <c r="B37" s="219" t="s">
        <v>227</v>
      </c>
      <c r="C37" s="39"/>
      <c r="D37" s="219"/>
      <c r="E37" s="219"/>
    </row>
    <row r="38" spans="1:5" ht="15.6">
      <c r="A38" s="219"/>
      <c r="B38" s="219"/>
      <c r="C38" s="39"/>
      <c r="D38" s="219"/>
      <c r="E38" s="219"/>
    </row>
    <row r="39" spans="1:5" ht="15.6">
      <c r="A39" s="219"/>
      <c r="B39" s="219"/>
      <c r="C39" s="39"/>
      <c r="D39" s="219"/>
      <c r="E39" s="219"/>
    </row>
    <row r="40" spans="1:5" ht="15.6">
      <c r="A40" s="219"/>
      <c r="B40" s="55" t="s">
        <v>228</v>
      </c>
      <c r="C40" s="39"/>
      <c r="D40" s="219"/>
      <c r="E40" s="219"/>
    </row>
    <row r="41" spans="1:5" ht="15.6">
      <c r="A41" s="219"/>
      <c r="B41" s="219"/>
      <c r="C41" s="39"/>
      <c r="D41" s="219"/>
      <c r="E41" s="219"/>
    </row>
    <row r="42" spans="1:5" ht="15.6">
      <c r="A42" s="219"/>
      <c r="B42" s="219"/>
      <c r="C42" s="39"/>
      <c r="D42" s="219"/>
      <c r="E42" s="219"/>
    </row>
    <row r="43" spans="1:5" ht="15.6">
      <c r="A43" s="219"/>
      <c r="B43" s="219"/>
      <c r="C43" s="39"/>
      <c r="D43" s="219"/>
      <c r="E43" s="219"/>
    </row>
    <row r="44" spans="1:5" ht="15.6">
      <c r="A44" s="219"/>
      <c r="B44" s="219" t="s">
        <v>229</v>
      </c>
      <c r="C44" s="39"/>
      <c r="D44" s="219"/>
      <c r="E44" s="219"/>
    </row>
    <row r="45" spans="1:5" ht="15.6">
      <c r="A45" s="219"/>
      <c r="B45" s="219" t="s">
        <v>230</v>
      </c>
      <c r="C45" s="39"/>
      <c r="D45" s="219"/>
      <c r="E45" s="219"/>
    </row>
    <row r="46" spans="1:5" ht="15.6">
      <c r="A46" s="219"/>
      <c r="B46" s="219"/>
      <c r="C46" s="39"/>
      <c r="D46" s="219"/>
      <c r="E46" s="219"/>
    </row>
    <row r="47" spans="1:5">
      <c r="A47" s="57"/>
      <c r="C47" s="58"/>
    </row>
    <row r="48" spans="1:5">
      <c r="C48" s="58"/>
    </row>
    <row r="49" spans="2:3">
      <c r="C49" s="58"/>
    </row>
    <row r="50" spans="2:3">
      <c r="B50" s="59"/>
      <c r="C50" s="58"/>
    </row>
    <row r="51" spans="2:3">
      <c r="B51" s="60"/>
      <c r="C51" s="58"/>
    </row>
    <row r="52" spans="2:3">
      <c r="B52" s="60"/>
      <c r="C52" s="58"/>
    </row>
    <row r="53" spans="2:3">
      <c r="B53" s="60"/>
      <c r="C53" s="58"/>
    </row>
    <row r="54" spans="2:3">
      <c r="C54" s="58"/>
    </row>
    <row r="55" spans="2:3">
      <c r="C55" s="58"/>
    </row>
    <row r="56" spans="2:3">
      <c r="C56" s="58"/>
    </row>
    <row r="57" spans="2:3">
      <c r="C57" s="58"/>
    </row>
    <row r="58" spans="2:3">
      <c r="C58" s="58"/>
    </row>
    <row r="59" spans="2:3">
      <c r="C59" s="58"/>
    </row>
    <row r="60" spans="2:3">
      <c r="C60" s="58"/>
    </row>
    <row r="61" spans="2:3">
      <c r="C61" s="58"/>
    </row>
    <row r="62" spans="2:3">
      <c r="C62" s="58"/>
    </row>
    <row r="63" spans="2:3">
      <c r="C63" s="58"/>
    </row>
    <row r="64" spans="2:3">
      <c r="C64" s="58"/>
    </row>
    <row r="65" spans="3:3">
      <c r="C65" s="58"/>
    </row>
  </sheetData>
  <mergeCells count="3">
    <mergeCell ref="A1:D1"/>
    <mergeCell ref="A2:D2"/>
    <mergeCell ref="A3:D3"/>
  </mergeCells>
  <printOptions horizontalCentered="1" verticalCentered="1"/>
  <pageMargins left="0.7" right="0.7" top="0.75" bottom="0.75" header="0.3" footer="0.3"/>
  <pageSetup scale="88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Sheet39">
    <pageSetUpPr fitToPage="1"/>
  </sheetPr>
  <dimension ref="A1:K55"/>
  <sheetViews>
    <sheetView topLeftCell="A35" zoomScaleNormal="100" workbookViewId="0">
      <selection sqref="A1:D48"/>
    </sheetView>
  </sheetViews>
  <sheetFormatPr defaultColWidth="9.140625" defaultRowHeight="14.45"/>
  <cols>
    <col min="1" max="1" width="47.28515625" style="33" customWidth="1"/>
    <col min="2" max="2" width="27.85546875" style="33" customWidth="1"/>
    <col min="3" max="5" width="9.140625" style="33" customWidth="1"/>
    <col min="6" max="16384" width="9.140625" style="33"/>
  </cols>
  <sheetData>
    <row r="1" spans="1:11" ht="20.100000000000001">
      <c r="A1" s="381" t="s">
        <v>231</v>
      </c>
      <c r="B1" s="381"/>
      <c r="C1" s="381"/>
      <c r="D1" s="381"/>
      <c r="E1" s="63"/>
      <c r="F1" s="367"/>
    </row>
    <row r="2" spans="1:11" ht="20.100000000000001">
      <c r="A2" s="381" t="s">
        <v>238</v>
      </c>
      <c r="B2" s="381"/>
      <c r="C2" s="381"/>
      <c r="D2" s="381"/>
      <c r="E2" s="63"/>
      <c r="F2" s="367"/>
    </row>
    <row r="3" spans="1:11">
      <c r="A3" s="387">
        <f ca="1">TODAY()</f>
        <v>45832</v>
      </c>
      <c r="B3" s="388"/>
      <c r="C3" s="388"/>
      <c r="D3" s="388"/>
      <c r="E3" s="81"/>
    </row>
    <row r="4" spans="1:11">
      <c r="A4" s="369"/>
      <c r="B4" s="369"/>
      <c r="C4" s="369"/>
      <c r="D4" s="369"/>
      <c r="E4" s="66"/>
    </row>
    <row r="5" spans="1:11">
      <c r="A5" s="369"/>
      <c r="B5" s="369"/>
      <c r="C5" s="369"/>
      <c r="D5" s="369"/>
      <c r="E5" s="66"/>
    </row>
    <row r="6" spans="1:11">
      <c r="A6" s="66"/>
      <c r="B6" s="66"/>
      <c r="C6" s="66"/>
      <c r="D6" s="66"/>
      <c r="E6" s="66"/>
    </row>
    <row r="7" spans="1:11" ht="15.6">
      <c r="A7" s="36" t="s">
        <v>232</v>
      </c>
      <c r="B7" s="40" t="e">
        <f>#REF!</f>
        <v>#REF!</v>
      </c>
      <c r="C7" s="66"/>
      <c r="D7" s="66"/>
      <c r="E7" s="66"/>
    </row>
    <row r="8" spans="1:11" ht="15.6" hidden="1">
      <c r="A8" s="219" t="s">
        <v>208</v>
      </c>
      <c r="B8" s="59">
        <f>'NEO NOV'!B7</f>
        <v>40793</v>
      </c>
      <c r="C8" s="66"/>
      <c r="D8" s="66"/>
      <c r="E8" s="66"/>
    </row>
    <row r="9" spans="1:11" ht="15.6">
      <c r="A9" s="219" t="s">
        <v>210</v>
      </c>
      <c r="B9" s="42" t="e">
        <f>#REF!</f>
        <v>#REF!</v>
      </c>
      <c r="C9" s="66"/>
      <c r="D9" s="66"/>
      <c r="E9" s="66"/>
    </row>
    <row r="10" spans="1:11" ht="15.6">
      <c r="A10" s="219" t="s">
        <v>212</v>
      </c>
      <c r="B10" s="43">
        <v>31</v>
      </c>
      <c r="C10" s="66"/>
      <c r="D10" s="66"/>
      <c r="E10" s="66"/>
    </row>
    <row r="11" spans="1:11" hidden="1">
      <c r="A11" s="66" t="s">
        <v>213</v>
      </c>
      <c r="B11" s="65"/>
      <c r="C11" s="66" t="s">
        <v>211</v>
      </c>
      <c r="D11" s="66"/>
      <c r="E11" s="66"/>
    </row>
    <row r="12" spans="1:11">
      <c r="A12" s="66"/>
      <c r="B12" s="66"/>
      <c r="C12" s="66"/>
      <c r="D12" s="66"/>
      <c r="E12" s="66"/>
    </row>
    <row r="13" spans="1:11" hidden="1">
      <c r="A13" s="72" t="s">
        <v>214</v>
      </c>
      <c r="B13" s="67"/>
      <c r="C13" s="66"/>
      <c r="D13" s="66"/>
      <c r="E13" s="66"/>
    </row>
    <row r="14" spans="1:11" hidden="1">
      <c r="A14" s="73" t="s">
        <v>215</v>
      </c>
      <c r="B14" s="67" t="e">
        <f>#REF!</f>
        <v>#REF!</v>
      </c>
      <c r="C14" s="66" t="s">
        <v>209</v>
      </c>
      <c r="D14" s="66"/>
      <c r="E14" s="66"/>
    </row>
    <row r="15" spans="1:11" hidden="1">
      <c r="A15" s="73" t="s">
        <v>216</v>
      </c>
      <c r="B15" s="74" t="e">
        <f>#REF!</f>
        <v>#REF!</v>
      </c>
      <c r="C15" s="66" t="s">
        <v>209</v>
      </c>
      <c r="D15" s="66"/>
      <c r="E15" s="66"/>
      <c r="J15" s="68"/>
      <c r="K15" s="68"/>
    </row>
    <row r="16" spans="1:11" hidden="1">
      <c r="A16" s="73" t="s">
        <v>217</v>
      </c>
      <c r="B16" s="75" t="e">
        <f>B15*B14</f>
        <v>#REF!</v>
      </c>
      <c r="C16" s="66"/>
      <c r="D16" s="66"/>
      <c r="E16" s="66"/>
      <c r="J16" s="69"/>
      <c r="K16" s="68"/>
    </row>
    <row r="17" spans="1:11">
      <c r="A17" s="76"/>
      <c r="B17" s="70"/>
      <c r="C17" s="70"/>
      <c r="D17" s="70"/>
      <c r="E17" s="66"/>
      <c r="K17" s="68"/>
    </row>
    <row r="18" spans="1:11" ht="15.6">
      <c r="A18" s="46" t="s">
        <v>233</v>
      </c>
      <c r="B18" s="225"/>
      <c r="C18" s="66"/>
      <c r="D18" s="66"/>
      <c r="E18" s="66"/>
      <c r="K18" s="68"/>
    </row>
    <row r="19" spans="1:11" ht="15.6">
      <c r="A19" s="222" t="s">
        <v>234</v>
      </c>
      <c r="B19" s="234" t="e">
        <f>#REF!</f>
        <v>#REF!</v>
      </c>
      <c r="C19" s="66"/>
      <c r="D19" s="66"/>
      <c r="F19" s="69"/>
      <c r="K19" s="68"/>
    </row>
    <row r="20" spans="1:11" ht="15.6">
      <c r="A20" s="222" t="s">
        <v>235</v>
      </c>
      <c r="B20" s="234">
        <v>35</v>
      </c>
      <c r="C20" s="66"/>
      <c r="D20" s="66"/>
      <c r="E20" s="66"/>
      <c r="K20" s="68"/>
    </row>
    <row r="21" spans="1:11" ht="15.6">
      <c r="A21" s="222" t="s">
        <v>222</v>
      </c>
      <c r="B21" s="225" t="e">
        <f>B19*B20</f>
        <v>#REF!</v>
      </c>
      <c r="C21" s="66"/>
      <c r="D21" s="66"/>
      <c r="E21" s="66"/>
      <c r="F21" s="69"/>
      <c r="K21" s="68"/>
    </row>
    <row r="22" spans="1:11" ht="15.6">
      <c r="A22" s="222" t="s">
        <v>236</v>
      </c>
      <c r="B22" s="235" t="e">
        <f>#REF!</f>
        <v>#REF!</v>
      </c>
      <c r="C22" s="66"/>
      <c r="D22" s="66"/>
      <c r="E22" s="66"/>
      <c r="K22" s="68"/>
    </row>
    <row r="23" spans="1:11" ht="15.6">
      <c r="A23" s="222" t="s">
        <v>237</v>
      </c>
      <c r="B23" s="235" t="e">
        <f>B22*B19</f>
        <v>#REF!</v>
      </c>
      <c r="C23" s="66"/>
      <c r="D23" s="66"/>
      <c r="E23" s="66"/>
      <c r="K23" s="68"/>
    </row>
    <row r="24" spans="1:11" ht="15.6">
      <c r="A24" s="48"/>
      <c r="B24" s="229"/>
      <c r="C24" s="66"/>
      <c r="D24" s="66"/>
      <c r="E24" s="66"/>
    </row>
    <row r="25" spans="1:11" ht="15.6">
      <c r="A25" s="219"/>
      <c r="B25" s="225"/>
      <c r="C25" s="66"/>
      <c r="D25" s="66"/>
      <c r="E25" s="66"/>
    </row>
    <row r="26" spans="1:11" ht="15.6">
      <c r="A26" s="48" t="s">
        <v>223</v>
      </c>
      <c r="B26" s="47" t="e">
        <f>+B21-B23</f>
        <v>#REF!</v>
      </c>
      <c r="C26" s="66"/>
      <c r="D26" s="66"/>
      <c r="E26" s="66"/>
      <c r="J26" s="68"/>
    </row>
    <row r="27" spans="1:11">
      <c r="A27" s="77"/>
      <c r="B27" s="78"/>
      <c r="C27" s="70"/>
      <c r="D27" s="70"/>
      <c r="E27" s="66"/>
      <c r="J27" s="68"/>
    </row>
    <row r="28" spans="1:11">
      <c r="A28" s="77"/>
      <c r="B28" s="70"/>
      <c r="C28" s="66"/>
      <c r="D28" s="66"/>
      <c r="E28" s="66"/>
    </row>
    <row r="29" spans="1:11" ht="15.6">
      <c r="A29" s="49" t="s">
        <v>224</v>
      </c>
      <c r="B29" s="230" t="e">
        <f>B7+47</f>
        <v>#REF!</v>
      </c>
      <c r="C29" s="66"/>
      <c r="D29" s="66"/>
      <c r="E29" s="66"/>
    </row>
    <row r="30" spans="1:11">
      <c r="A30" s="77"/>
      <c r="B30" s="82"/>
      <c r="C30" s="66"/>
      <c r="D30" s="66"/>
      <c r="E30" s="66"/>
    </row>
    <row r="31" spans="1:11">
      <c r="A31" s="77"/>
      <c r="B31" s="82"/>
      <c r="C31" s="66"/>
      <c r="D31" s="66"/>
      <c r="E31" s="66"/>
    </row>
    <row r="32" spans="1:11">
      <c r="A32" s="66"/>
      <c r="B32" s="70"/>
      <c r="C32" s="66"/>
      <c r="D32" s="66"/>
      <c r="E32" s="66"/>
    </row>
    <row r="33" spans="1:5">
      <c r="A33" s="79"/>
      <c r="B33" s="83"/>
      <c r="C33" s="66"/>
      <c r="D33" s="66"/>
      <c r="E33" s="80"/>
    </row>
    <row r="34" spans="1:5" ht="15.6">
      <c r="A34" s="66"/>
      <c r="B34" s="54" t="s">
        <v>225</v>
      </c>
      <c r="C34" s="66"/>
      <c r="D34" s="66"/>
      <c r="E34" s="66"/>
    </row>
    <row r="35" spans="1:5" ht="15.6">
      <c r="A35" s="66"/>
      <c r="B35" s="54"/>
      <c r="C35" s="66"/>
      <c r="D35" s="66"/>
      <c r="E35" s="66"/>
    </row>
    <row r="36" spans="1:5" ht="15.6">
      <c r="A36" s="66"/>
      <c r="B36" s="54"/>
      <c r="C36" s="66"/>
      <c r="D36" s="66"/>
      <c r="E36" s="66"/>
    </row>
    <row r="37" spans="1:5" ht="15.6">
      <c r="A37" s="66"/>
      <c r="B37" s="54"/>
      <c r="C37" s="66"/>
      <c r="D37" s="66"/>
      <c r="E37" s="66"/>
    </row>
    <row r="38" spans="1:5" ht="15.6">
      <c r="A38" s="66"/>
      <c r="B38" s="219" t="s">
        <v>226</v>
      </c>
      <c r="C38" s="66"/>
      <c r="D38" s="66"/>
      <c r="E38" s="66"/>
    </row>
    <row r="39" spans="1:5" ht="15.6">
      <c r="A39" s="66"/>
      <c r="B39" s="219" t="s">
        <v>227</v>
      </c>
      <c r="C39" s="66"/>
      <c r="D39" s="66"/>
      <c r="E39" s="66"/>
    </row>
    <row r="40" spans="1:5" ht="15.6">
      <c r="A40" s="66"/>
      <c r="B40" s="219"/>
      <c r="C40" s="66"/>
      <c r="D40" s="66"/>
      <c r="E40" s="66"/>
    </row>
    <row r="41" spans="1:5" ht="15.6">
      <c r="A41" s="66"/>
      <c r="B41" s="219"/>
      <c r="C41" s="66"/>
      <c r="D41" s="66"/>
      <c r="E41" s="66"/>
    </row>
    <row r="42" spans="1:5" ht="15.6">
      <c r="A42" s="66"/>
      <c r="B42" s="55" t="s">
        <v>228</v>
      </c>
      <c r="C42" s="39"/>
      <c r="D42" s="39"/>
      <c r="E42" s="66"/>
    </row>
    <row r="43" spans="1:5" ht="15.6">
      <c r="A43" s="66"/>
      <c r="B43" s="219"/>
      <c r="C43" s="39"/>
      <c r="D43" s="39"/>
      <c r="E43" s="66"/>
    </row>
    <row r="44" spans="1:5" ht="15.6">
      <c r="A44" s="66"/>
      <c r="B44" s="219"/>
      <c r="C44" s="39"/>
      <c r="D44" s="39"/>
      <c r="E44" s="66"/>
    </row>
    <row r="45" spans="1:5" ht="15.6">
      <c r="A45" s="66"/>
      <c r="B45" s="219"/>
      <c r="C45" s="39"/>
      <c r="D45" s="39"/>
      <c r="E45" s="66"/>
    </row>
    <row r="46" spans="1:5" ht="15.6">
      <c r="A46" s="66"/>
      <c r="B46" s="219" t="s">
        <v>229</v>
      </c>
      <c r="C46" s="39"/>
      <c r="D46" s="39"/>
      <c r="E46" s="66"/>
    </row>
    <row r="47" spans="1:5" ht="15.6">
      <c r="A47" s="66"/>
      <c r="B47" s="219" t="s">
        <v>230</v>
      </c>
      <c r="C47" s="39"/>
      <c r="D47" s="39"/>
      <c r="E47" s="66"/>
    </row>
    <row r="48" spans="1:5">
      <c r="C48" s="58"/>
      <c r="D48" s="58"/>
    </row>
    <row r="49" spans="1:2">
      <c r="A49" s="57"/>
    </row>
    <row r="52" spans="1:2">
      <c r="B52" s="59"/>
    </row>
    <row r="53" spans="1:2">
      <c r="B53" s="60"/>
    </row>
    <row r="54" spans="1:2">
      <c r="B54" s="60"/>
    </row>
    <row r="55" spans="1:2">
      <c r="B55" s="60"/>
    </row>
  </sheetData>
  <mergeCells count="3">
    <mergeCell ref="A1:D1"/>
    <mergeCell ref="A2:D2"/>
    <mergeCell ref="A3:D3"/>
  </mergeCells>
  <printOptions horizontalCentered="1" verticalCentered="1"/>
  <pageMargins left="0.25" right="0.25" top="0.75" bottom="0.75" header="0.3" footer="0.3"/>
  <pageSetup orientation="portrait" r:id="rId1"/>
  <rowBreaks count="1" manualBreakCount="1">
    <brk id="48" max="16383" man="1"/>
  </rowBreaks>
  <colBreaks count="1" manualBreakCount="1">
    <brk id="5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 codeName="Sheet40">
    <pageSetUpPr fitToPage="1"/>
  </sheetPr>
  <dimension ref="A1:J59"/>
  <sheetViews>
    <sheetView topLeftCell="A32" zoomScaleNormal="100" workbookViewId="0">
      <selection sqref="A1:D48"/>
    </sheetView>
  </sheetViews>
  <sheetFormatPr defaultColWidth="9.140625" defaultRowHeight="14.45"/>
  <cols>
    <col min="1" max="1" width="47.28515625" style="33" customWidth="1"/>
    <col min="2" max="2" width="27.85546875" style="33" customWidth="1"/>
    <col min="3" max="4" width="9.140625" style="33" customWidth="1"/>
    <col min="5" max="16384" width="9.140625" style="33"/>
  </cols>
  <sheetData>
    <row r="1" spans="1:10" ht="18">
      <c r="A1" s="386" t="s">
        <v>205</v>
      </c>
      <c r="B1" s="386"/>
      <c r="C1" s="386"/>
      <c r="D1" s="386"/>
      <c r="E1" s="46"/>
    </row>
    <row r="2" spans="1:10" ht="18">
      <c r="A2" s="386" t="s">
        <v>238</v>
      </c>
      <c r="B2" s="386"/>
      <c r="C2" s="386"/>
      <c r="D2" s="386"/>
      <c r="E2" s="46"/>
    </row>
    <row r="3" spans="1:10">
      <c r="A3" s="387">
        <f ca="1">TODAY()</f>
        <v>45832</v>
      </c>
      <c r="B3" s="388"/>
      <c r="C3" s="388"/>
      <c r="D3" s="388"/>
      <c r="E3" s="81"/>
    </row>
    <row r="4" spans="1:10" s="34" customFormat="1" ht="15.95">
      <c r="A4" s="367"/>
      <c r="B4" s="367"/>
      <c r="C4" s="37"/>
    </row>
    <row r="5" spans="1:10" s="34" customFormat="1" ht="15.95">
      <c r="A5" s="367"/>
      <c r="B5" s="367"/>
      <c r="C5" s="37"/>
    </row>
    <row r="6" spans="1:10" s="34" customFormat="1" ht="15.95">
      <c r="C6" s="56"/>
    </row>
    <row r="7" spans="1:10" s="34" customFormat="1" ht="15.95">
      <c r="A7" s="36" t="s">
        <v>207</v>
      </c>
      <c r="B7" s="40" t="e">
        <f>#REF!</f>
        <v>#REF!</v>
      </c>
      <c r="C7" s="56"/>
    </row>
    <row r="8" spans="1:10" s="34" customFormat="1" ht="15.95" hidden="1">
      <c r="A8" s="34" t="s">
        <v>208</v>
      </c>
      <c r="B8" s="41">
        <v>40793</v>
      </c>
      <c r="C8" s="56" t="s">
        <v>209</v>
      </c>
    </row>
    <row r="9" spans="1:10" s="34" customFormat="1" ht="15.95">
      <c r="A9" s="219" t="s">
        <v>210</v>
      </c>
      <c r="B9" s="42" t="e">
        <f>#REF!</f>
        <v>#REF!</v>
      </c>
      <c r="C9" s="56" t="s">
        <v>211</v>
      </c>
    </row>
    <row r="10" spans="1:10" s="34" customFormat="1" ht="15.95">
      <c r="A10" s="219" t="s">
        <v>212</v>
      </c>
      <c r="B10" s="43">
        <v>28</v>
      </c>
      <c r="C10" s="56" t="s">
        <v>211</v>
      </c>
    </row>
    <row r="11" spans="1:10" s="34" customFormat="1" ht="15.95" hidden="1">
      <c r="A11" s="34" t="s">
        <v>213</v>
      </c>
      <c r="B11" s="220"/>
      <c r="C11" s="56" t="s">
        <v>211</v>
      </c>
    </row>
    <row r="12" spans="1:10" s="34" customFormat="1" ht="15.95">
      <c r="B12" s="219"/>
      <c r="C12" s="56"/>
    </row>
    <row r="13" spans="1:10" s="34" customFormat="1" ht="15.95">
      <c r="B13" s="221"/>
      <c r="C13" s="56"/>
    </row>
    <row r="14" spans="1:10" s="34" customFormat="1" ht="15.95">
      <c r="A14" s="46" t="s">
        <v>214</v>
      </c>
      <c r="B14" s="221"/>
      <c r="C14" s="39"/>
      <c r="D14" s="219"/>
      <c r="E14" s="219"/>
    </row>
    <row r="15" spans="1:10" s="34" customFormat="1" ht="15.95">
      <c r="A15" s="222" t="s">
        <v>215</v>
      </c>
      <c r="B15" s="223" t="e">
        <f>#REF!</f>
        <v>#REF!</v>
      </c>
      <c r="C15" s="39" t="s">
        <v>209</v>
      </c>
      <c r="D15" s="219"/>
      <c r="E15" s="219"/>
    </row>
    <row r="16" spans="1:10" s="34" customFormat="1" ht="15.95">
      <c r="A16" s="222" t="s">
        <v>216</v>
      </c>
      <c r="B16" s="238" t="e">
        <f>#REF!</f>
        <v>#REF!</v>
      </c>
      <c r="C16" s="39" t="s">
        <v>209</v>
      </c>
      <c r="D16" s="219"/>
      <c r="E16" s="219"/>
      <c r="I16" s="61"/>
      <c r="J16" s="61"/>
    </row>
    <row r="17" spans="1:10" s="34" customFormat="1" ht="15.95">
      <c r="A17" s="222" t="s">
        <v>217</v>
      </c>
      <c r="B17" s="225" t="e">
        <f>B16*B15</f>
        <v>#REF!</v>
      </c>
      <c r="C17" s="39"/>
      <c r="D17" s="219"/>
      <c r="E17" s="219"/>
      <c r="I17" s="62"/>
      <c r="J17" s="61"/>
    </row>
    <row r="18" spans="1:10" s="34" customFormat="1" ht="15.95">
      <c r="A18" s="227"/>
      <c r="B18" s="225"/>
      <c r="C18" s="45"/>
      <c r="D18" s="219"/>
      <c r="E18" s="219"/>
      <c r="J18" s="61"/>
    </row>
    <row r="19" spans="1:10" s="34" customFormat="1" ht="15.95" hidden="1">
      <c r="A19" s="46" t="s">
        <v>218</v>
      </c>
      <c r="B19" s="221"/>
      <c r="C19" s="39"/>
      <c r="D19" s="219"/>
      <c r="E19" s="219"/>
      <c r="J19" s="61"/>
    </row>
    <row r="20" spans="1:10" s="34" customFormat="1" ht="15.95" hidden="1">
      <c r="A20" s="222" t="s">
        <v>219</v>
      </c>
      <c r="B20" s="228" t="e">
        <f>B15</f>
        <v>#REF!</v>
      </c>
      <c r="C20" s="39" t="s">
        <v>220</v>
      </c>
      <c r="D20" s="219"/>
      <c r="E20" s="219"/>
      <c r="J20" s="61"/>
    </row>
    <row r="21" spans="1:10" s="34" customFormat="1" ht="15.95" hidden="1">
      <c r="A21" s="222" t="s">
        <v>221</v>
      </c>
      <c r="B21" s="225">
        <v>3.5000000000000003E-2</v>
      </c>
      <c r="C21" s="39"/>
      <c r="D21" s="219"/>
      <c r="E21" s="219"/>
      <c r="J21" s="61"/>
    </row>
    <row r="22" spans="1:10" s="34" customFormat="1" ht="15.95" hidden="1">
      <c r="A22" s="222" t="s">
        <v>222</v>
      </c>
      <c r="B22" s="229" t="e">
        <f>B20*B21</f>
        <v>#REF!</v>
      </c>
      <c r="C22" s="39"/>
      <c r="D22" s="219"/>
      <c r="E22" s="219"/>
      <c r="J22" s="61"/>
    </row>
    <row r="23" spans="1:10" s="34" customFormat="1" ht="15.95">
      <c r="A23" s="48"/>
      <c r="B23" s="225"/>
      <c r="C23" s="39"/>
      <c r="D23" s="219"/>
      <c r="E23" s="219"/>
    </row>
    <row r="24" spans="1:10" s="34" customFormat="1" ht="15.95">
      <c r="A24" s="219"/>
      <c r="B24" s="47"/>
      <c r="C24" s="39"/>
      <c r="D24" s="219"/>
      <c r="E24" s="219"/>
    </row>
    <row r="25" spans="1:10" s="34" customFormat="1" ht="15.95">
      <c r="A25" s="48" t="s">
        <v>223</v>
      </c>
      <c r="B25" s="47" t="e">
        <f>+B17</f>
        <v>#REF!</v>
      </c>
      <c r="C25" s="39"/>
      <c r="D25" s="219"/>
      <c r="E25" s="219"/>
      <c r="I25" s="61"/>
    </row>
    <row r="26" spans="1:10" s="34" customFormat="1" ht="15.95">
      <c r="A26" s="49"/>
      <c r="B26" s="225"/>
      <c r="C26" s="45"/>
      <c r="D26" s="219"/>
      <c r="E26" s="219"/>
      <c r="I26" s="61"/>
    </row>
    <row r="27" spans="1:10" s="34" customFormat="1" ht="15.95">
      <c r="A27" s="49"/>
      <c r="B27" s="230"/>
      <c r="C27" s="39"/>
      <c r="D27" s="219"/>
      <c r="E27" s="219"/>
    </row>
    <row r="28" spans="1:10" s="34" customFormat="1" ht="15.95">
      <c r="A28" s="49" t="s">
        <v>224</v>
      </c>
      <c r="B28" s="230" t="e">
        <f>B7+47</f>
        <v>#REF!</v>
      </c>
      <c r="C28" s="39"/>
      <c r="D28" s="219"/>
      <c r="E28" s="219"/>
    </row>
    <row r="29" spans="1:10" s="34" customFormat="1" ht="15.95">
      <c r="A29" s="219"/>
      <c r="B29" s="225"/>
      <c r="C29" s="39"/>
      <c r="D29" s="219"/>
      <c r="E29" s="219"/>
    </row>
    <row r="30" spans="1:10" s="34" customFormat="1" ht="15.95">
      <c r="A30" s="219"/>
      <c r="B30" s="225"/>
      <c r="C30" s="39"/>
      <c r="D30" s="219"/>
      <c r="E30" s="219"/>
    </row>
    <row r="31" spans="1:10" s="34" customFormat="1" ht="15.95">
      <c r="A31" s="219"/>
      <c r="B31" s="225"/>
      <c r="C31" s="39"/>
      <c r="D31" s="219"/>
      <c r="E31" s="219"/>
    </row>
    <row r="32" spans="1:10" s="34" customFormat="1" ht="15.95">
      <c r="A32" s="48"/>
      <c r="B32" s="237"/>
      <c r="C32" s="39"/>
      <c r="D32" s="231"/>
      <c r="E32" s="219"/>
    </row>
    <row r="33" spans="1:5" s="34" customFormat="1" ht="15.95">
      <c r="A33" s="219"/>
      <c r="B33" s="54" t="s">
        <v>225</v>
      </c>
      <c r="C33" s="39"/>
      <c r="D33" s="219"/>
      <c r="E33" s="219"/>
    </row>
    <row r="34" spans="1:5" s="34" customFormat="1" ht="15.95">
      <c r="A34" s="219"/>
      <c r="B34" s="54"/>
      <c r="C34" s="39"/>
      <c r="D34" s="219"/>
      <c r="E34" s="219"/>
    </row>
    <row r="35" spans="1:5" s="34" customFormat="1" ht="15.95">
      <c r="A35" s="219"/>
      <c r="B35" s="54"/>
      <c r="C35" s="39"/>
      <c r="D35" s="219"/>
      <c r="E35" s="219"/>
    </row>
    <row r="36" spans="1:5" s="34" customFormat="1" ht="15.95">
      <c r="A36" s="219"/>
      <c r="B36" s="54"/>
      <c r="C36" s="39"/>
      <c r="D36" s="219"/>
      <c r="E36" s="219"/>
    </row>
    <row r="37" spans="1:5" s="34" customFormat="1" ht="15.95">
      <c r="A37" s="219"/>
      <c r="B37" s="219" t="s">
        <v>226</v>
      </c>
      <c r="C37" s="39"/>
      <c r="D37" s="219"/>
      <c r="E37" s="219"/>
    </row>
    <row r="38" spans="1:5" s="34" customFormat="1" ht="15.95">
      <c r="A38" s="219"/>
      <c r="B38" s="219" t="s">
        <v>227</v>
      </c>
      <c r="C38" s="39"/>
      <c r="D38" s="219"/>
      <c r="E38" s="219"/>
    </row>
    <row r="39" spans="1:5" s="34" customFormat="1" ht="15.95">
      <c r="A39" s="219"/>
      <c r="B39" s="219"/>
      <c r="C39" s="39"/>
      <c r="D39" s="219"/>
      <c r="E39" s="219"/>
    </row>
    <row r="40" spans="1:5" s="34" customFormat="1" ht="15.95">
      <c r="A40" s="219"/>
      <c r="B40" s="219"/>
      <c r="C40" s="39"/>
      <c r="D40" s="219"/>
      <c r="E40" s="219"/>
    </row>
    <row r="41" spans="1:5" s="34" customFormat="1" ht="15.95">
      <c r="A41" s="219"/>
      <c r="B41" s="55" t="s">
        <v>228</v>
      </c>
      <c r="C41" s="39"/>
      <c r="D41" s="219"/>
      <c r="E41" s="219"/>
    </row>
    <row r="42" spans="1:5" s="34" customFormat="1" ht="15.95">
      <c r="A42" s="219"/>
      <c r="B42" s="219"/>
      <c r="C42" s="39"/>
      <c r="D42" s="219"/>
      <c r="E42" s="219"/>
    </row>
    <row r="43" spans="1:5" s="34" customFormat="1" ht="15.95">
      <c r="A43" s="219"/>
      <c r="B43" s="219"/>
      <c r="C43" s="39"/>
      <c r="D43" s="219"/>
      <c r="E43" s="219"/>
    </row>
    <row r="44" spans="1:5" s="34" customFormat="1" ht="15.95">
      <c r="A44" s="219"/>
      <c r="B44" s="219"/>
      <c r="C44" s="39"/>
      <c r="D44" s="219"/>
      <c r="E44" s="219"/>
    </row>
    <row r="45" spans="1:5" ht="15.6">
      <c r="B45" s="219" t="s">
        <v>229</v>
      </c>
      <c r="C45" s="58"/>
    </row>
    <row r="46" spans="1:5" ht="15.6">
      <c r="B46" s="219" t="s">
        <v>230</v>
      </c>
      <c r="C46" s="58"/>
    </row>
    <row r="47" spans="1:5">
      <c r="A47" s="57"/>
      <c r="C47" s="58"/>
    </row>
    <row r="48" spans="1:5">
      <c r="C48" s="58"/>
    </row>
    <row r="49" spans="2:3">
      <c r="C49" s="58"/>
    </row>
    <row r="50" spans="2:3">
      <c r="B50" s="59"/>
      <c r="C50" s="58"/>
    </row>
    <row r="51" spans="2:3">
      <c r="B51" s="60"/>
      <c r="C51" s="58"/>
    </row>
    <row r="52" spans="2:3">
      <c r="B52" s="60"/>
      <c r="C52" s="58"/>
    </row>
    <row r="53" spans="2:3">
      <c r="B53" s="60"/>
      <c r="C53" s="58"/>
    </row>
    <row r="54" spans="2:3">
      <c r="C54" s="58"/>
    </row>
    <row r="55" spans="2:3">
      <c r="C55" s="58"/>
    </row>
    <row r="56" spans="2:3">
      <c r="C56" s="58"/>
    </row>
    <row r="57" spans="2:3">
      <c r="C57" s="58"/>
    </row>
    <row r="58" spans="2:3">
      <c r="C58" s="58"/>
    </row>
    <row r="59" spans="2:3">
      <c r="C59" s="58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scale="98" orientation="portrait" r:id="rId1"/>
  <rowBreaks count="1" manualBreakCount="1">
    <brk id="44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 codeName="Sheet41">
    <pageSetUpPr fitToPage="1"/>
  </sheetPr>
  <dimension ref="A1:K53"/>
  <sheetViews>
    <sheetView topLeftCell="A28" zoomScaleNormal="100" workbookViewId="0">
      <selection sqref="A1:D48"/>
    </sheetView>
  </sheetViews>
  <sheetFormatPr defaultColWidth="9.140625" defaultRowHeight="14.45"/>
  <cols>
    <col min="1" max="1" width="47.28515625" style="33" customWidth="1"/>
    <col min="2" max="2" width="27.85546875" style="33" customWidth="1"/>
    <col min="3" max="4" width="9.140625" style="33" customWidth="1"/>
    <col min="5" max="16384" width="9.140625" style="33"/>
  </cols>
  <sheetData>
    <row r="1" spans="1:11" ht="18">
      <c r="A1" s="386" t="s">
        <v>231</v>
      </c>
      <c r="B1" s="386"/>
      <c r="C1" s="386"/>
      <c r="D1" s="386"/>
      <c r="E1" s="46"/>
      <c r="F1" s="367"/>
    </row>
    <row r="2" spans="1:11" ht="18">
      <c r="A2" s="386" t="s">
        <v>238</v>
      </c>
      <c r="B2" s="386"/>
      <c r="C2" s="386"/>
      <c r="D2" s="386"/>
      <c r="E2" s="46"/>
      <c r="F2" s="367"/>
    </row>
    <row r="3" spans="1:11" ht="15.6">
      <c r="A3" s="387">
        <f ca="1">TODAY()</f>
        <v>45832</v>
      </c>
      <c r="B3" s="388"/>
      <c r="C3" s="388"/>
      <c r="D3" s="388"/>
      <c r="E3" s="81"/>
      <c r="F3" s="367"/>
    </row>
    <row r="4" spans="1:11" s="34" customFormat="1" ht="15.95">
      <c r="A4" s="367"/>
      <c r="B4" s="367"/>
      <c r="C4" s="367"/>
      <c r="D4" s="367"/>
      <c r="E4" s="219"/>
    </row>
    <row r="5" spans="1:11" s="34" customFormat="1" ht="15.95">
      <c r="A5" s="219"/>
      <c r="B5" s="219"/>
      <c r="C5" s="219"/>
      <c r="D5" s="219"/>
      <c r="E5" s="219"/>
    </row>
    <row r="6" spans="1:11" s="34" customFormat="1" ht="15.95">
      <c r="A6" s="36" t="s">
        <v>232</v>
      </c>
      <c r="B6" s="40" t="e">
        <f>#REF!</f>
        <v>#REF!</v>
      </c>
      <c r="C6" s="219"/>
      <c r="D6" s="219"/>
      <c r="E6" s="219"/>
    </row>
    <row r="7" spans="1:11" s="34" customFormat="1" ht="15.95" hidden="1">
      <c r="A7" s="219" t="s">
        <v>208</v>
      </c>
      <c r="B7" s="41">
        <f>'NEO NOV'!B7</f>
        <v>40793</v>
      </c>
      <c r="C7" s="219"/>
      <c r="D7" s="219"/>
      <c r="E7" s="219"/>
    </row>
    <row r="8" spans="1:11" s="34" customFormat="1" ht="15.95">
      <c r="A8" s="219" t="s">
        <v>210</v>
      </c>
      <c r="B8" s="42" t="e">
        <f>#REF!</f>
        <v>#REF!</v>
      </c>
      <c r="C8" s="219"/>
      <c r="D8" s="219"/>
      <c r="E8" s="219"/>
    </row>
    <row r="9" spans="1:11" s="34" customFormat="1" ht="15.95">
      <c r="A9" s="219" t="s">
        <v>212</v>
      </c>
      <c r="B9" s="43">
        <v>28</v>
      </c>
      <c r="C9" s="219"/>
      <c r="D9" s="219"/>
      <c r="E9" s="219"/>
    </row>
    <row r="10" spans="1:11" s="34" customFormat="1" ht="15.95" hidden="1">
      <c r="A10" s="219" t="s">
        <v>213</v>
      </c>
      <c r="B10" s="220"/>
      <c r="C10" s="219" t="s">
        <v>211</v>
      </c>
      <c r="D10" s="219"/>
      <c r="E10" s="219"/>
    </row>
    <row r="11" spans="1:11" s="34" customFormat="1" ht="15.95">
      <c r="A11" s="219"/>
      <c r="B11" s="219"/>
      <c r="C11" s="219"/>
      <c r="D11" s="219"/>
      <c r="E11" s="219"/>
    </row>
    <row r="12" spans="1:11" s="34" customFormat="1" ht="15.95" hidden="1">
      <c r="A12" s="46" t="s">
        <v>214</v>
      </c>
      <c r="B12" s="221"/>
      <c r="C12" s="219"/>
      <c r="D12" s="219"/>
      <c r="E12" s="219"/>
    </row>
    <row r="13" spans="1:11" s="34" customFormat="1" ht="15.95" hidden="1">
      <c r="A13" s="222" t="s">
        <v>215</v>
      </c>
      <c r="B13" s="221" t="e">
        <f>#REF!</f>
        <v>#REF!</v>
      </c>
      <c r="C13" s="219" t="s">
        <v>209</v>
      </c>
      <c r="D13" s="219"/>
      <c r="E13" s="219"/>
    </row>
    <row r="14" spans="1:11" s="34" customFormat="1" ht="15.95" hidden="1">
      <c r="A14" s="222" t="s">
        <v>216</v>
      </c>
      <c r="B14" s="239" t="e">
        <f>#REF!</f>
        <v>#REF!</v>
      </c>
      <c r="C14" s="219" t="s">
        <v>209</v>
      </c>
      <c r="D14" s="219"/>
      <c r="E14" s="219"/>
      <c r="J14" s="61"/>
      <c r="K14" s="61"/>
    </row>
    <row r="15" spans="1:11" s="34" customFormat="1" ht="15.95" hidden="1">
      <c r="A15" s="222" t="s">
        <v>217</v>
      </c>
      <c r="B15" s="47" t="e">
        <f>B14*B13</f>
        <v>#REF!</v>
      </c>
      <c r="C15" s="219"/>
      <c r="D15" s="219"/>
      <c r="E15" s="219"/>
      <c r="J15" s="62"/>
      <c r="K15" s="61"/>
    </row>
    <row r="16" spans="1:11" s="34" customFormat="1" ht="15.95">
      <c r="A16" s="227"/>
      <c r="B16" s="225"/>
      <c r="C16" s="225"/>
      <c r="D16" s="225"/>
      <c r="E16" s="219"/>
      <c r="K16" s="61"/>
    </row>
    <row r="17" spans="1:11" s="34" customFormat="1" ht="15.95">
      <c r="A17" s="46" t="s">
        <v>233</v>
      </c>
      <c r="B17" s="225"/>
      <c r="C17" s="219"/>
      <c r="D17" s="219"/>
      <c r="E17" s="219"/>
      <c r="K17" s="61"/>
    </row>
    <row r="18" spans="1:11" s="34" customFormat="1" ht="15.95">
      <c r="A18" s="222" t="s">
        <v>234</v>
      </c>
      <c r="B18" s="234" t="e">
        <f>#REF!</f>
        <v>#REF!</v>
      </c>
      <c r="C18" s="219"/>
      <c r="D18" s="219"/>
      <c r="F18" s="62"/>
      <c r="K18" s="61"/>
    </row>
    <row r="19" spans="1:11" s="34" customFormat="1" ht="15.95">
      <c r="A19" s="222" t="s">
        <v>235</v>
      </c>
      <c r="B19" s="234">
        <v>35</v>
      </c>
      <c r="C19" s="219"/>
      <c r="D19" s="219"/>
      <c r="E19" s="219"/>
      <c r="K19" s="61"/>
    </row>
    <row r="20" spans="1:11" s="34" customFormat="1" ht="15.95">
      <c r="A20" s="222" t="s">
        <v>222</v>
      </c>
      <c r="B20" s="225" t="e">
        <f>B18*B19</f>
        <v>#REF!</v>
      </c>
      <c r="C20" s="219"/>
      <c r="D20" s="219"/>
      <c r="E20" s="219"/>
      <c r="F20" s="62"/>
      <c r="K20" s="61"/>
    </row>
    <row r="21" spans="1:11" s="34" customFormat="1" ht="15.95">
      <c r="A21" s="222" t="s">
        <v>236</v>
      </c>
      <c r="B21" s="235">
        <v>0.01</v>
      </c>
      <c r="C21" s="219"/>
      <c r="D21" s="219"/>
      <c r="E21" s="219"/>
      <c r="K21" s="61"/>
    </row>
    <row r="22" spans="1:11" s="34" customFormat="1" ht="15.95">
      <c r="A22" s="222" t="s">
        <v>237</v>
      </c>
      <c r="B22" s="235" t="e">
        <f>B21*B18</f>
        <v>#REF!</v>
      </c>
      <c r="C22" s="219"/>
      <c r="D22" s="219"/>
      <c r="E22" s="219"/>
      <c r="K22" s="61"/>
    </row>
    <row r="23" spans="1:11" s="34" customFormat="1" ht="15.95">
      <c r="A23" s="48"/>
      <c r="B23" s="229"/>
      <c r="C23" s="219"/>
      <c r="D23" s="219"/>
      <c r="E23" s="219"/>
    </row>
    <row r="24" spans="1:11" s="34" customFormat="1" ht="15.95">
      <c r="A24" s="219"/>
      <c r="B24" s="225"/>
      <c r="C24" s="219"/>
      <c r="D24" s="219"/>
      <c r="E24" s="219"/>
    </row>
    <row r="25" spans="1:11" s="34" customFormat="1" ht="15.95">
      <c r="A25" s="48" t="s">
        <v>223</v>
      </c>
      <c r="B25" s="47" t="e">
        <f>+B20-B22</f>
        <v>#REF!</v>
      </c>
      <c r="C25" s="219"/>
      <c r="D25" s="219"/>
      <c r="E25" s="219"/>
      <c r="J25" s="61"/>
    </row>
    <row r="26" spans="1:11" s="34" customFormat="1" ht="15.95">
      <c r="A26" s="49"/>
      <c r="B26" s="236"/>
      <c r="C26" s="225"/>
      <c r="D26" s="225"/>
      <c r="E26" s="219"/>
      <c r="J26" s="61"/>
    </row>
    <row r="27" spans="1:11" s="34" customFormat="1" ht="15.95">
      <c r="A27" s="49"/>
      <c r="B27" s="225"/>
      <c r="C27" s="219"/>
      <c r="D27" s="219"/>
      <c r="E27" s="219"/>
    </row>
    <row r="28" spans="1:11" s="34" customFormat="1" ht="15.95">
      <c r="A28" s="49" t="s">
        <v>224</v>
      </c>
      <c r="B28" s="230" t="e">
        <f>B6+47</f>
        <v>#REF!</v>
      </c>
      <c r="C28" s="219"/>
      <c r="D28" s="219"/>
      <c r="E28" s="219"/>
    </row>
    <row r="29" spans="1:11" s="34" customFormat="1" ht="15.95">
      <c r="A29" s="49"/>
      <c r="B29" s="230"/>
      <c r="C29" s="219"/>
      <c r="D29" s="219"/>
      <c r="E29" s="219"/>
    </row>
    <row r="30" spans="1:11" s="34" customFormat="1" ht="15.95">
      <c r="A30" s="49"/>
      <c r="B30" s="230"/>
      <c r="C30" s="219"/>
      <c r="D30" s="219"/>
      <c r="E30" s="219"/>
    </row>
    <row r="31" spans="1:11" s="34" customFormat="1" ht="15.95">
      <c r="A31" s="49"/>
      <c r="B31" s="230"/>
      <c r="C31" s="219"/>
      <c r="D31" s="219"/>
      <c r="E31" s="219"/>
    </row>
    <row r="32" spans="1:11" s="34" customFormat="1" ht="15.95">
      <c r="A32" s="49"/>
      <c r="B32" s="230"/>
      <c r="C32" s="219"/>
      <c r="D32" s="219"/>
      <c r="E32" s="219"/>
    </row>
    <row r="33" spans="1:5" s="34" customFormat="1" ht="15.95">
      <c r="A33" s="219"/>
      <c r="B33" s="54" t="s">
        <v>225</v>
      </c>
      <c r="C33" s="219"/>
      <c r="D33" s="219"/>
      <c r="E33" s="219"/>
    </row>
    <row r="34" spans="1:5" s="34" customFormat="1" ht="15.95">
      <c r="A34" s="48"/>
      <c r="B34" s="54"/>
      <c r="C34" s="219"/>
      <c r="D34" s="219"/>
      <c r="E34" s="231"/>
    </row>
    <row r="35" spans="1:5" s="34" customFormat="1" ht="15.95">
      <c r="A35" s="219"/>
      <c r="B35" s="54"/>
      <c r="C35" s="219"/>
      <c r="D35" s="219"/>
      <c r="E35" s="219"/>
    </row>
    <row r="36" spans="1:5" s="34" customFormat="1" ht="15.95">
      <c r="A36" s="219"/>
      <c r="B36" s="54"/>
      <c r="C36" s="219"/>
      <c r="D36" s="219"/>
      <c r="E36" s="219"/>
    </row>
    <row r="37" spans="1:5" s="34" customFormat="1" ht="15.95">
      <c r="A37" s="219"/>
      <c r="B37" s="219" t="s">
        <v>226</v>
      </c>
      <c r="C37" s="39"/>
      <c r="D37" s="39"/>
      <c r="E37" s="219"/>
    </row>
    <row r="38" spans="1:5" s="34" customFormat="1" ht="15.95">
      <c r="A38" s="219"/>
      <c r="B38" s="219" t="s">
        <v>227</v>
      </c>
      <c r="C38" s="39"/>
      <c r="D38" s="39"/>
      <c r="E38" s="219"/>
    </row>
    <row r="39" spans="1:5" s="34" customFormat="1" ht="15.95">
      <c r="A39" s="219"/>
      <c r="B39" s="219"/>
      <c r="C39" s="39"/>
      <c r="D39" s="39"/>
      <c r="E39" s="219"/>
    </row>
    <row r="40" spans="1:5" s="34" customFormat="1" ht="15.95">
      <c r="A40" s="219"/>
      <c r="B40" s="219"/>
      <c r="C40" s="39"/>
      <c r="D40" s="39"/>
      <c r="E40" s="219"/>
    </row>
    <row r="41" spans="1:5" s="34" customFormat="1" ht="15.95">
      <c r="A41" s="219"/>
      <c r="B41" s="55" t="s">
        <v>228</v>
      </c>
      <c r="C41" s="39"/>
      <c r="D41" s="39"/>
      <c r="E41" s="219"/>
    </row>
    <row r="42" spans="1:5" s="34" customFormat="1" ht="15.95">
      <c r="A42" s="219"/>
      <c r="B42" s="219"/>
      <c r="C42" s="39"/>
      <c r="D42" s="39"/>
      <c r="E42" s="219"/>
    </row>
    <row r="43" spans="1:5" s="34" customFormat="1" ht="15.95">
      <c r="A43" s="219"/>
      <c r="B43" s="219"/>
      <c r="C43" s="39"/>
      <c r="D43" s="39"/>
      <c r="E43" s="219"/>
    </row>
    <row r="44" spans="1:5" s="34" customFormat="1" ht="15.95">
      <c r="B44" s="219"/>
      <c r="C44" s="56"/>
      <c r="D44" s="56"/>
    </row>
    <row r="45" spans="1:5" ht="15.6">
      <c r="B45" s="219" t="s">
        <v>229</v>
      </c>
      <c r="C45" s="58"/>
      <c r="D45" s="58"/>
    </row>
    <row r="46" spans="1:5" ht="15.6">
      <c r="B46" s="219" t="s">
        <v>230</v>
      </c>
      <c r="C46" s="58"/>
      <c r="D46" s="58"/>
    </row>
    <row r="47" spans="1:5">
      <c r="A47" s="57"/>
    </row>
    <row r="50" spans="2:2">
      <c r="B50" s="59"/>
    </row>
    <row r="51" spans="2:2">
      <c r="B51" s="60"/>
    </row>
    <row r="52" spans="2:2">
      <c r="B52" s="60"/>
    </row>
    <row r="53" spans="2:2">
      <c r="B53" s="60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scale="98" orientation="portrait" r:id="rId1"/>
  <colBreaks count="1" manualBreakCount="1">
    <brk id="5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 codeName="Sheet42">
    <pageSetUpPr fitToPage="1"/>
  </sheetPr>
  <dimension ref="A1:I56"/>
  <sheetViews>
    <sheetView topLeftCell="A32" zoomScaleNormal="100" workbookViewId="0">
      <selection sqref="A1:D48"/>
    </sheetView>
  </sheetViews>
  <sheetFormatPr defaultColWidth="9.140625" defaultRowHeight="14.45"/>
  <cols>
    <col min="1" max="1" width="47.28515625" style="33" customWidth="1"/>
    <col min="2" max="2" width="27.85546875" style="33" customWidth="1"/>
    <col min="3" max="3" width="9.140625" style="33" customWidth="1"/>
    <col min="4" max="16384" width="9.140625" style="33"/>
  </cols>
  <sheetData>
    <row r="1" spans="1:9" s="84" customFormat="1" ht="18.600000000000001">
      <c r="A1" s="386" t="s">
        <v>205</v>
      </c>
      <c r="B1" s="386"/>
      <c r="C1" s="386"/>
      <c r="D1" s="386"/>
      <c r="E1" s="63"/>
    </row>
    <row r="2" spans="1:9" s="84" customFormat="1" ht="18.600000000000001">
      <c r="A2" s="386" t="s">
        <v>239</v>
      </c>
      <c r="B2" s="386"/>
      <c r="C2" s="386"/>
      <c r="D2" s="386"/>
      <c r="E2" s="63"/>
    </row>
    <row r="3" spans="1:9" ht="15.6">
      <c r="A3" s="384">
        <f ca="1">TODAY()</f>
        <v>45832</v>
      </c>
      <c r="B3" s="385"/>
      <c r="C3" s="385"/>
      <c r="D3" s="385"/>
      <c r="E3" s="36"/>
    </row>
    <row r="4" spans="1:9" s="34" customFormat="1" ht="15.95">
      <c r="A4" s="363"/>
      <c r="B4" s="363"/>
      <c r="C4" s="363"/>
      <c r="D4" s="363"/>
      <c r="E4" s="363"/>
    </row>
    <row r="5" spans="1:9" s="34" customFormat="1" ht="15.95">
      <c r="A5" s="367"/>
      <c r="B5" s="367"/>
      <c r="C5" s="37"/>
    </row>
    <row r="6" spans="1:9" s="34" customFormat="1" ht="15.95">
      <c r="C6" s="56"/>
    </row>
    <row r="7" spans="1:9" s="34" customFormat="1" ht="15.95">
      <c r="A7" s="36" t="s">
        <v>207</v>
      </c>
      <c r="B7" s="40" t="e">
        <f>#REF!</f>
        <v>#REF!</v>
      </c>
      <c r="C7" s="56"/>
    </row>
    <row r="8" spans="1:9" s="34" customFormat="1" ht="15.95" hidden="1">
      <c r="A8" s="34" t="s">
        <v>208</v>
      </c>
      <c r="B8" s="41">
        <v>40793</v>
      </c>
      <c r="C8" s="56" t="s">
        <v>209</v>
      </c>
    </row>
    <row r="9" spans="1:9" s="34" customFormat="1" ht="15.95">
      <c r="A9" s="219" t="s">
        <v>210</v>
      </c>
      <c r="B9" s="42" t="e">
        <f>#REF!</f>
        <v>#REF!</v>
      </c>
      <c r="C9" s="56" t="s">
        <v>211</v>
      </c>
    </row>
    <row r="10" spans="1:9" s="34" customFormat="1" ht="15.95">
      <c r="A10" s="219" t="s">
        <v>212</v>
      </c>
      <c r="B10" s="43">
        <v>31</v>
      </c>
      <c r="C10" s="56" t="s">
        <v>211</v>
      </c>
    </row>
    <row r="11" spans="1:9" s="34" customFormat="1" ht="15.95" hidden="1">
      <c r="A11" s="34" t="s">
        <v>213</v>
      </c>
      <c r="B11" s="220"/>
      <c r="C11" s="56" t="s">
        <v>211</v>
      </c>
    </row>
    <row r="12" spans="1:9" s="34" customFormat="1" ht="15.95">
      <c r="B12" s="219"/>
      <c r="C12" s="56"/>
    </row>
    <row r="13" spans="1:9" s="34" customFormat="1" ht="15.95">
      <c r="B13" s="221"/>
      <c r="C13" s="56"/>
    </row>
    <row r="14" spans="1:9" s="34" customFormat="1" ht="15.95">
      <c r="A14" s="46" t="s">
        <v>214</v>
      </c>
      <c r="B14" s="221"/>
      <c r="C14" s="39"/>
      <c r="D14" s="219"/>
      <c r="E14" s="219"/>
    </row>
    <row r="15" spans="1:9" s="34" customFormat="1" ht="15.95">
      <c r="A15" s="222" t="s">
        <v>215</v>
      </c>
      <c r="B15" s="223" t="e">
        <f>#REF!</f>
        <v>#REF!</v>
      </c>
      <c r="C15" s="39" t="s">
        <v>209</v>
      </c>
      <c r="D15" s="219"/>
      <c r="E15" s="219"/>
    </row>
    <row r="16" spans="1:9" s="34" customFormat="1" ht="15.95">
      <c r="A16" s="222" t="s">
        <v>216</v>
      </c>
      <c r="B16" s="238" t="e">
        <f>#REF!</f>
        <v>#REF!</v>
      </c>
      <c r="C16" s="39" t="s">
        <v>209</v>
      </c>
      <c r="D16" s="219"/>
      <c r="E16" s="219"/>
      <c r="H16" s="61"/>
      <c r="I16" s="61"/>
    </row>
    <row r="17" spans="1:9" s="34" customFormat="1" ht="15.95">
      <c r="A17" s="222" t="s">
        <v>217</v>
      </c>
      <c r="B17" s="225" t="e">
        <f>B16*B15</f>
        <v>#REF!</v>
      </c>
      <c r="C17" s="39"/>
      <c r="D17" s="219"/>
      <c r="E17" s="219"/>
      <c r="H17" s="62"/>
      <c r="I17" s="61"/>
    </row>
    <row r="18" spans="1:9" s="34" customFormat="1" ht="15.95">
      <c r="A18" s="227"/>
      <c r="B18" s="225"/>
      <c r="C18" s="45"/>
      <c r="D18" s="219"/>
      <c r="E18" s="219"/>
      <c r="I18" s="61"/>
    </row>
    <row r="19" spans="1:9" s="34" customFormat="1" ht="15.95" hidden="1">
      <c r="A19" s="46" t="s">
        <v>218</v>
      </c>
      <c r="B19" s="221"/>
      <c r="C19" s="39"/>
      <c r="D19" s="219"/>
      <c r="E19" s="219"/>
      <c r="I19" s="61"/>
    </row>
    <row r="20" spans="1:9" s="34" customFormat="1" ht="15.95" hidden="1">
      <c r="A20" s="222" t="s">
        <v>219</v>
      </c>
      <c r="B20" s="228" t="e">
        <f>B15</f>
        <v>#REF!</v>
      </c>
      <c r="C20" s="39" t="s">
        <v>220</v>
      </c>
      <c r="D20" s="219"/>
      <c r="E20" s="219"/>
      <c r="I20" s="61"/>
    </row>
    <row r="21" spans="1:9" s="34" customFormat="1" ht="15.95" hidden="1">
      <c r="A21" s="222" t="s">
        <v>221</v>
      </c>
      <c r="B21" s="225">
        <v>3.5000000000000003E-2</v>
      </c>
      <c r="C21" s="39"/>
      <c r="D21" s="219"/>
      <c r="E21" s="219"/>
      <c r="I21" s="61"/>
    </row>
    <row r="22" spans="1:9" s="34" customFormat="1" ht="15.95" hidden="1">
      <c r="A22" s="222" t="s">
        <v>222</v>
      </c>
      <c r="B22" s="229" t="e">
        <f>B20*B21</f>
        <v>#REF!</v>
      </c>
      <c r="C22" s="39"/>
      <c r="D22" s="219"/>
      <c r="E22" s="219"/>
      <c r="I22" s="61"/>
    </row>
    <row r="23" spans="1:9" s="34" customFormat="1" ht="15.95">
      <c r="A23" s="48"/>
      <c r="B23" s="225"/>
      <c r="C23" s="39"/>
      <c r="D23" s="219"/>
      <c r="E23" s="219"/>
    </row>
    <row r="24" spans="1:9" s="34" customFormat="1" ht="15.95">
      <c r="A24" s="219"/>
      <c r="B24" s="47"/>
      <c r="C24" s="39"/>
      <c r="D24" s="219"/>
      <c r="E24" s="219"/>
    </row>
    <row r="25" spans="1:9" s="34" customFormat="1" ht="15.95">
      <c r="A25" s="48" t="s">
        <v>223</v>
      </c>
      <c r="B25" s="47" t="e">
        <f>+B17</f>
        <v>#REF!</v>
      </c>
      <c r="C25" s="39"/>
      <c r="D25" s="219"/>
      <c r="E25" s="219"/>
      <c r="H25" s="61"/>
    </row>
    <row r="26" spans="1:9" s="34" customFormat="1" ht="15.95">
      <c r="A26" s="49"/>
      <c r="B26" s="225"/>
      <c r="C26" s="45"/>
      <c r="D26" s="219"/>
      <c r="E26" s="219"/>
      <c r="H26" s="61"/>
    </row>
    <row r="27" spans="1:9" s="34" customFormat="1" ht="15.95">
      <c r="A27" s="49"/>
      <c r="B27" s="230"/>
      <c r="C27" s="39"/>
      <c r="D27" s="219"/>
      <c r="E27" s="219"/>
    </row>
    <row r="28" spans="1:9" s="34" customFormat="1" ht="15.95">
      <c r="A28" s="49" t="s">
        <v>224</v>
      </c>
      <c r="B28" s="230" t="e">
        <f>B7+47</f>
        <v>#REF!</v>
      </c>
      <c r="C28" s="39"/>
      <c r="D28" s="219"/>
      <c r="E28" s="219"/>
    </row>
    <row r="29" spans="1:9" s="34" customFormat="1" ht="15.95">
      <c r="A29" s="219"/>
      <c r="B29" s="225"/>
      <c r="C29" s="39"/>
      <c r="D29" s="219"/>
      <c r="E29" s="219"/>
    </row>
    <row r="30" spans="1:9" s="34" customFormat="1" ht="15.95">
      <c r="A30" s="219"/>
      <c r="B30" s="225"/>
      <c r="C30" s="39"/>
      <c r="D30" s="219"/>
      <c r="E30" s="219"/>
    </row>
    <row r="31" spans="1:9" s="34" customFormat="1" ht="15.95">
      <c r="A31" s="219"/>
      <c r="B31" s="225"/>
      <c r="C31" s="39"/>
      <c r="D31" s="219"/>
      <c r="E31" s="219"/>
    </row>
    <row r="32" spans="1:9" s="34" customFormat="1" ht="15.95">
      <c r="A32" s="48"/>
      <c r="B32" s="237"/>
      <c r="C32" s="39"/>
      <c r="D32" s="231"/>
      <c r="E32" s="219"/>
    </row>
    <row r="33" spans="1:5" s="34" customFormat="1" ht="15.95">
      <c r="A33" s="219"/>
      <c r="B33" s="54" t="s">
        <v>225</v>
      </c>
      <c r="C33" s="39"/>
      <c r="D33" s="219"/>
      <c r="E33" s="219"/>
    </row>
    <row r="34" spans="1:5" s="34" customFormat="1" ht="15.95">
      <c r="A34" s="219"/>
      <c r="B34" s="54"/>
      <c r="C34" s="39"/>
      <c r="D34" s="219"/>
      <c r="E34" s="219"/>
    </row>
    <row r="35" spans="1:5" s="34" customFormat="1" ht="15.95">
      <c r="A35" s="219"/>
      <c r="B35" s="54"/>
      <c r="C35" s="39"/>
      <c r="D35" s="219"/>
      <c r="E35" s="219"/>
    </row>
    <row r="36" spans="1:5" s="34" customFormat="1" ht="15.95">
      <c r="A36" s="219"/>
      <c r="B36" s="54"/>
      <c r="C36" s="39"/>
      <c r="D36" s="219"/>
      <c r="E36" s="219"/>
    </row>
    <row r="37" spans="1:5" s="34" customFormat="1" ht="15.95">
      <c r="A37" s="219"/>
      <c r="B37" s="219" t="s">
        <v>240</v>
      </c>
      <c r="C37" s="39"/>
      <c r="D37" s="219"/>
      <c r="E37" s="219"/>
    </row>
    <row r="38" spans="1:5" s="34" customFormat="1" ht="15.95">
      <c r="A38" s="219"/>
      <c r="B38" s="219" t="s">
        <v>241</v>
      </c>
      <c r="C38" s="39"/>
      <c r="D38" s="219"/>
      <c r="E38" s="219"/>
    </row>
    <row r="39" spans="1:5" s="34" customFormat="1" ht="15.95">
      <c r="A39" s="219"/>
      <c r="B39" s="219" t="s">
        <v>227</v>
      </c>
      <c r="C39" s="39"/>
      <c r="D39" s="219"/>
      <c r="E39" s="219"/>
    </row>
    <row r="40" spans="1:5" s="34" customFormat="1" ht="15.95">
      <c r="A40" s="219"/>
      <c r="B40" s="219"/>
      <c r="C40" s="39"/>
      <c r="D40" s="219"/>
      <c r="E40" s="219"/>
    </row>
    <row r="41" spans="1:5" s="34" customFormat="1" ht="15.95">
      <c r="A41" s="219"/>
      <c r="C41" s="39"/>
      <c r="D41" s="219"/>
      <c r="E41" s="219"/>
    </row>
    <row r="42" spans="1:5" s="34" customFormat="1" ht="15.95">
      <c r="A42" s="219"/>
      <c r="B42" s="55" t="s">
        <v>228</v>
      </c>
      <c r="C42" s="39"/>
      <c r="D42" s="219"/>
      <c r="E42" s="219"/>
    </row>
    <row r="43" spans="1:5" s="34" customFormat="1" ht="15.95">
      <c r="A43" s="219"/>
      <c r="B43" s="219"/>
      <c r="C43" s="39"/>
      <c r="D43" s="219"/>
      <c r="E43" s="219"/>
    </row>
    <row r="44" spans="1:5" s="34" customFormat="1" ht="15.95">
      <c r="A44" s="219"/>
      <c r="B44" s="219"/>
      <c r="C44" s="39"/>
      <c r="D44" s="219"/>
      <c r="E44" s="219"/>
    </row>
    <row r="45" spans="1:5" s="34" customFormat="1" ht="15.95">
      <c r="A45" s="219"/>
      <c r="B45" s="219"/>
      <c r="C45" s="39"/>
      <c r="D45" s="219"/>
      <c r="E45" s="219"/>
    </row>
    <row r="46" spans="1:5" s="34" customFormat="1" ht="15.95">
      <c r="A46" s="219"/>
      <c r="B46" s="219" t="s">
        <v>242</v>
      </c>
      <c r="C46" s="39"/>
      <c r="D46" s="219"/>
      <c r="E46" s="219"/>
    </row>
    <row r="47" spans="1:5" s="34" customFormat="1" ht="15.95">
      <c r="A47" s="219"/>
      <c r="B47" s="219" t="s">
        <v>243</v>
      </c>
      <c r="C47" s="39"/>
      <c r="D47" s="219"/>
      <c r="E47" s="219"/>
    </row>
    <row r="48" spans="1:5" s="34" customFormat="1" ht="15.95">
      <c r="A48" s="219"/>
      <c r="B48" s="219" t="s">
        <v>244</v>
      </c>
      <c r="C48" s="39"/>
      <c r="D48" s="219"/>
      <c r="E48" s="219"/>
    </row>
    <row r="49" spans="1:3">
      <c r="A49" s="57"/>
      <c r="C49" s="58"/>
    </row>
    <row r="50" spans="1:3">
      <c r="C50" s="58"/>
    </row>
    <row r="51" spans="1:3">
      <c r="C51" s="58"/>
    </row>
    <row r="52" spans="1:3">
      <c r="B52" s="59"/>
      <c r="C52" s="58"/>
    </row>
    <row r="53" spans="1:3">
      <c r="B53" s="60"/>
      <c r="C53" s="58"/>
    </row>
    <row r="54" spans="1:3">
      <c r="B54" s="60"/>
      <c r="C54" s="58"/>
    </row>
    <row r="55" spans="1:3">
      <c r="B55" s="60"/>
      <c r="C55" s="58"/>
    </row>
    <row r="56" spans="1:3">
      <c r="C56" s="58"/>
    </row>
  </sheetData>
  <mergeCells count="3">
    <mergeCell ref="A1:D1"/>
    <mergeCell ref="A2:D2"/>
    <mergeCell ref="A3:D3"/>
  </mergeCells>
  <printOptions horizontalCentered="1" verticalCentered="1"/>
  <pageMargins left="0.25" right="0.25" top="0.75" bottom="0.75" header="0.3" footer="0.3"/>
  <pageSetup scale="96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 codeName="Sheet43">
    <pageSetUpPr fitToPage="1"/>
  </sheetPr>
  <dimension ref="A1:K53"/>
  <sheetViews>
    <sheetView topLeftCell="A37" zoomScaleNormal="100" workbookViewId="0">
      <selection sqref="A1:D48"/>
    </sheetView>
  </sheetViews>
  <sheetFormatPr defaultColWidth="9.140625" defaultRowHeight="14.45"/>
  <cols>
    <col min="1" max="1" width="47.28515625" style="33" customWidth="1"/>
    <col min="2" max="2" width="27.85546875" style="33" customWidth="1"/>
    <col min="3" max="4" width="9.140625" style="33" customWidth="1"/>
    <col min="5" max="16384" width="9.140625" style="33"/>
  </cols>
  <sheetData>
    <row r="1" spans="1:11" ht="18">
      <c r="A1" s="386" t="s">
        <v>231</v>
      </c>
      <c r="B1" s="386"/>
      <c r="C1" s="386"/>
      <c r="D1" s="386"/>
      <c r="E1" s="46"/>
      <c r="F1" s="367"/>
    </row>
    <row r="2" spans="1:11" ht="18">
      <c r="A2" s="386" t="s">
        <v>238</v>
      </c>
      <c r="B2" s="386"/>
      <c r="C2" s="386"/>
      <c r="D2" s="386"/>
      <c r="E2" s="46"/>
      <c r="F2" s="367"/>
    </row>
    <row r="3" spans="1:11" ht="15.6">
      <c r="A3" s="384">
        <f ca="1">TODAY()</f>
        <v>45832</v>
      </c>
      <c r="B3" s="385"/>
      <c r="C3" s="385"/>
      <c r="D3" s="385"/>
      <c r="E3" s="81"/>
    </row>
    <row r="4" spans="1:11" s="34" customFormat="1" ht="15.95">
      <c r="A4" s="363"/>
      <c r="B4" s="363"/>
      <c r="C4" s="363"/>
      <c r="D4" s="363"/>
      <c r="E4" s="363"/>
    </row>
    <row r="5" spans="1:11" s="34" customFormat="1" ht="15.95">
      <c r="A5" s="219"/>
      <c r="B5" s="219"/>
      <c r="C5" s="219"/>
      <c r="D5" s="219"/>
      <c r="E5" s="219"/>
    </row>
    <row r="6" spans="1:11" s="34" customFormat="1" ht="15.95">
      <c r="A6" s="36" t="s">
        <v>232</v>
      </c>
      <c r="B6" s="40" t="e">
        <f>#REF!</f>
        <v>#REF!</v>
      </c>
      <c r="C6" s="219"/>
      <c r="D6" s="219"/>
      <c r="E6" s="219"/>
    </row>
    <row r="7" spans="1:11" s="34" customFormat="1" ht="15.95" hidden="1">
      <c r="A7" s="219" t="s">
        <v>208</v>
      </c>
      <c r="B7" s="41">
        <f>'NEO NOV'!B7</f>
        <v>40793</v>
      </c>
      <c r="C7" s="219"/>
      <c r="D7" s="219"/>
      <c r="E7" s="219"/>
    </row>
    <row r="8" spans="1:11" s="34" customFormat="1" ht="15.95">
      <c r="A8" s="219" t="s">
        <v>210</v>
      </c>
      <c r="B8" s="42" t="e">
        <f>#REF!</f>
        <v>#REF!</v>
      </c>
      <c r="C8" s="219"/>
      <c r="D8" s="219"/>
      <c r="E8" s="219"/>
    </row>
    <row r="9" spans="1:11" s="34" customFormat="1" ht="15.95">
      <c r="A9" s="219" t="s">
        <v>212</v>
      </c>
      <c r="B9" s="43">
        <v>31</v>
      </c>
      <c r="C9" s="219"/>
      <c r="D9" s="219"/>
      <c r="E9" s="219"/>
    </row>
    <row r="10" spans="1:11" s="34" customFormat="1" ht="15.95" hidden="1">
      <c r="A10" s="219" t="s">
        <v>213</v>
      </c>
      <c r="B10" s="220"/>
      <c r="C10" s="219" t="s">
        <v>211</v>
      </c>
      <c r="D10" s="219"/>
      <c r="E10" s="219"/>
    </row>
    <row r="11" spans="1:11" s="34" customFormat="1" ht="15.95">
      <c r="A11" s="219"/>
      <c r="B11" s="219"/>
      <c r="C11" s="219"/>
      <c r="D11" s="219"/>
      <c r="E11" s="219"/>
    </row>
    <row r="12" spans="1:11" s="34" customFormat="1" ht="15.95" hidden="1">
      <c r="A12" s="46" t="s">
        <v>214</v>
      </c>
      <c r="B12" s="221"/>
      <c r="C12" s="219"/>
      <c r="D12" s="219"/>
      <c r="E12" s="219"/>
    </row>
    <row r="13" spans="1:11" s="34" customFormat="1" ht="15.95" hidden="1">
      <c r="A13" s="222" t="s">
        <v>215</v>
      </c>
      <c r="B13" s="221" t="e">
        <f>#REF!</f>
        <v>#REF!</v>
      </c>
      <c r="C13" s="219" t="s">
        <v>209</v>
      </c>
      <c r="D13" s="219"/>
      <c r="E13" s="219"/>
    </row>
    <row r="14" spans="1:11" s="34" customFormat="1" ht="15.95" hidden="1">
      <c r="A14" s="222" t="s">
        <v>216</v>
      </c>
      <c r="B14" s="239" t="e">
        <f>#REF!</f>
        <v>#REF!</v>
      </c>
      <c r="C14" s="219" t="s">
        <v>209</v>
      </c>
      <c r="D14" s="219"/>
      <c r="E14" s="219"/>
      <c r="J14" s="61"/>
      <c r="K14" s="61"/>
    </row>
    <row r="15" spans="1:11" s="34" customFormat="1" ht="15.95" hidden="1">
      <c r="A15" s="222" t="s">
        <v>217</v>
      </c>
      <c r="B15" s="47" t="e">
        <f>B14*B13</f>
        <v>#REF!</v>
      </c>
      <c r="C15" s="219"/>
      <c r="D15" s="219"/>
      <c r="E15" s="219"/>
      <c r="J15" s="62"/>
      <c r="K15" s="61"/>
    </row>
    <row r="16" spans="1:11" s="34" customFormat="1" ht="15.95">
      <c r="A16" s="227"/>
      <c r="B16" s="225"/>
      <c r="C16" s="225"/>
      <c r="D16" s="225"/>
      <c r="E16" s="219"/>
      <c r="K16" s="61"/>
    </row>
    <row r="17" spans="1:11" s="34" customFormat="1" ht="15.95">
      <c r="A17" s="46" t="s">
        <v>233</v>
      </c>
      <c r="B17" s="225"/>
      <c r="C17" s="219"/>
      <c r="D17" s="219"/>
      <c r="E17" s="219"/>
      <c r="K17" s="61"/>
    </row>
    <row r="18" spans="1:11" s="34" customFormat="1" ht="15.95">
      <c r="A18" s="222" t="s">
        <v>234</v>
      </c>
      <c r="B18" s="234" t="e">
        <f>#REF!</f>
        <v>#REF!</v>
      </c>
      <c r="C18" s="219"/>
      <c r="D18" s="219"/>
      <c r="F18" s="62"/>
      <c r="K18" s="61"/>
    </row>
    <row r="19" spans="1:11" s="34" customFormat="1" ht="15.95">
      <c r="A19" s="222" t="s">
        <v>235</v>
      </c>
      <c r="B19" s="234">
        <v>35</v>
      </c>
      <c r="C19" s="219"/>
      <c r="D19" s="219"/>
      <c r="E19" s="219"/>
      <c r="K19" s="61"/>
    </row>
    <row r="20" spans="1:11" s="34" customFormat="1" ht="15.95">
      <c r="A20" s="222" t="s">
        <v>222</v>
      </c>
      <c r="B20" s="225" t="e">
        <f>B18*B19</f>
        <v>#REF!</v>
      </c>
      <c r="C20" s="219"/>
      <c r="D20" s="219"/>
      <c r="E20" s="219"/>
      <c r="F20" s="62"/>
      <c r="K20" s="61"/>
    </row>
    <row r="21" spans="1:11" s="34" customFormat="1" ht="15.95">
      <c r="A21" s="222" t="s">
        <v>236</v>
      </c>
      <c r="B21" s="235">
        <v>0.01</v>
      </c>
      <c r="C21" s="219"/>
      <c r="D21" s="219"/>
      <c r="E21" s="219"/>
      <c r="K21" s="61"/>
    </row>
    <row r="22" spans="1:11" s="34" customFormat="1" ht="15.95">
      <c r="A22" s="222" t="s">
        <v>237</v>
      </c>
      <c r="B22" s="235" t="e">
        <f>B21*B18</f>
        <v>#REF!</v>
      </c>
      <c r="C22" s="219"/>
      <c r="D22" s="219"/>
      <c r="E22" s="219"/>
      <c r="K22" s="61"/>
    </row>
    <row r="23" spans="1:11" s="34" customFormat="1" ht="15.95">
      <c r="A23" s="48"/>
      <c r="B23" s="229"/>
      <c r="C23" s="219"/>
      <c r="D23" s="219"/>
      <c r="E23" s="219"/>
    </row>
    <row r="24" spans="1:11" s="34" customFormat="1" ht="15.95">
      <c r="A24" s="219"/>
      <c r="B24" s="225"/>
      <c r="C24" s="219"/>
      <c r="D24" s="219"/>
      <c r="E24" s="219"/>
    </row>
    <row r="25" spans="1:11" s="34" customFormat="1" ht="15.95">
      <c r="A25" s="48" t="s">
        <v>223</v>
      </c>
      <c r="B25" s="47" t="e">
        <f>+B20-B22</f>
        <v>#REF!</v>
      </c>
      <c r="C25" s="219"/>
      <c r="D25" s="219"/>
      <c r="E25" s="219"/>
      <c r="J25" s="61"/>
    </row>
    <row r="26" spans="1:11" s="34" customFormat="1" ht="15.95">
      <c r="A26" s="49"/>
      <c r="B26" s="236"/>
      <c r="C26" s="225"/>
      <c r="D26" s="225"/>
      <c r="E26" s="219"/>
      <c r="J26" s="61"/>
    </row>
    <row r="27" spans="1:11" s="34" customFormat="1" ht="15.95">
      <c r="A27" s="49"/>
      <c r="B27" s="225"/>
      <c r="C27" s="219"/>
      <c r="D27" s="219"/>
      <c r="E27" s="219"/>
    </row>
    <row r="28" spans="1:11" s="34" customFormat="1" ht="15.95">
      <c r="A28" s="49" t="s">
        <v>224</v>
      </c>
      <c r="B28" s="230" t="e">
        <f>B6+47</f>
        <v>#REF!</v>
      </c>
      <c r="C28" s="219"/>
      <c r="D28" s="219"/>
      <c r="E28" s="219"/>
    </row>
    <row r="29" spans="1:11" s="34" customFormat="1" ht="15.95">
      <c r="A29" s="49"/>
      <c r="B29" s="230"/>
      <c r="C29" s="219"/>
      <c r="D29" s="219"/>
      <c r="E29" s="219"/>
    </row>
    <row r="30" spans="1:11" s="34" customFormat="1" ht="15.95">
      <c r="A30" s="49"/>
      <c r="B30" s="230"/>
      <c r="C30" s="219"/>
      <c r="D30" s="219"/>
      <c r="E30" s="219"/>
    </row>
    <row r="31" spans="1:11" s="34" customFormat="1" ht="15.95">
      <c r="A31" s="49"/>
      <c r="B31" s="54" t="s">
        <v>225</v>
      </c>
      <c r="C31" s="219"/>
      <c r="D31" s="219"/>
      <c r="E31" s="219"/>
    </row>
    <row r="32" spans="1:11" s="34" customFormat="1" ht="15.95">
      <c r="A32" s="49"/>
      <c r="B32" s="54"/>
      <c r="C32" s="219"/>
      <c r="D32" s="219"/>
      <c r="E32" s="219"/>
    </row>
    <row r="33" spans="1:5" ht="15.6">
      <c r="A33" s="77"/>
      <c r="B33" s="54"/>
      <c r="C33" s="66"/>
      <c r="D33" s="66"/>
      <c r="E33" s="66"/>
    </row>
    <row r="34" spans="1:5" ht="15.6">
      <c r="A34" s="77"/>
      <c r="B34" s="54"/>
      <c r="C34" s="66"/>
      <c r="D34" s="66"/>
      <c r="E34" s="66"/>
    </row>
    <row r="35" spans="1:5" ht="15.6">
      <c r="A35" s="77"/>
      <c r="B35" s="219" t="s">
        <v>240</v>
      </c>
      <c r="C35" s="66"/>
      <c r="D35" s="66"/>
      <c r="E35" s="66"/>
    </row>
    <row r="36" spans="1:5" ht="15.6">
      <c r="A36" s="77"/>
      <c r="B36" s="219" t="s">
        <v>241</v>
      </c>
      <c r="C36" s="66"/>
      <c r="D36" s="66"/>
      <c r="E36" s="66"/>
    </row>
    <row r="37" spans="1:5" ht="15.6">
      <c r="A37" s="77"/>
      <c r="B37" s="219" t="s">
        <v>227</v>
      </c>
      <c r="C37" s="66"/>
      <c r="D37" s="66"/>
      <c r="E37" s="66"/>
    </row>
    <row r="38" spans="1:5" ht="15.6">
      <c r="A38" s="77"/>
      <c r="B38" s="219"/>
      <c r="C38" s="66"/>
      <c r="D38" s="66"/>
      <c r="E38" s="66"/>
    </row>
    <row r="39" spans="1:5" ht="15.95">
      <c r="A39" s="77"/>
      <c r="B39" s="34"/>
      <c r="C39" s="66"/>
      <c r="D39" s="66"/>
      <c r="E39" s="66"/>
    </row>
    <row r="40" spans="1:5" ht="15.6">
      <c r="A40" s="77"/>
      <c r="B40" s="55" t="s">
        <v>228</v>
      </c>
      <c r="C40" s="39"/>
      <c r="D40" s="66"/>
      <c r="E40" s="66"/>
    </row>
    <row r="41" spans="1:5" ht="15.6">
      <c r="A41" s="66"/>
      <c r="B41" s="219"/>
      <c r="C41" s="39"/>
      <c r="D41" s="66"/>
      <c r="E41" s="66"/>
    </row>
    <row r="42" spans="1:5" ht="15.6">
      <c r="A42" s="79"/>
      <c r="B42" s="219"/>
      <c r="C42" s="39"/>
      <c r="D42" s="66"/>
      <c r="E42" s="80"/>
    </row>
    <row r="43" spans="1:5" ht="15.6">
      <c r="A43" s="66"/>
      <c r="B43" s="219"/>
      <c r="C43" s="39"/>
      <c r="D43" s="66"/>
      <c r="E43" s="66"/>
    </row>
    <row r="44" spans="1:5" ht="15.6">
      <c r="A44" s="66"/>
      <c r="B44" s="219" t="s">
        <v>242</v>
      </c>
      <c r="C44" s="39"/>
      <c r="D44" s="66"/>
      <c r="E44" s="66"/>
    </row>
    <row r="45" spans="1:5" ht="15.6">
      <c r="A45" s="66"/>
      <c r="B45" s="219" t="s">
        <v>243</v>
      </c>
      <c r="C45" s="39"/>
      <c r="D45" s="66"/>
      <c r="E45" s="66"/>
    </row>
    <row r="46" spans="1:5" ht="15.6">
      <c r="A46" s="66"/>
      <c r="B46" s="219" t="s">
        <v>244</v>
      </c>
      <c r="C46" s="39"/>
      <c r="D46" s="66"/>
      <c r="E46" s="66"/>
    </row>
    <row r="47" spans="1:5">
      <c r="A47" s="57"/>
    </row>
    <row r="50" spans="2:2">
      <c r="B50" s="59"/>
    </row>
    <row r="51" spans="2:2">
      <c r="B51" s="60"/>
    </row>
    <row r="52" spans="2:2">
      <c r="B52" s="60"/>
    </row>
    <row r="53" spans="2:2">
      <c r="B53" s="60"/>
    </row>
  </sheetData>
  <mergeCells count="3">
    <mergeCell ref="A1:D1"/>
    <mergeCell ref="A2:D2"/>
    <mergeCell ref="A3:D3"/>
  </mergeCells>
  <printOptions horizontalCentered="1" verticalCentered="1"/>
  <pageMargins left="0.25" right="0.25" top="0.75" bottom="0.75" header="0.3" footer="0.3"/>
  <pageSetup orientation="portrait" r:id="rId1"/>
  <rowBreaks count="1" manualBreakCount="1">
    <brk id="46" max="16383" man="1"/>
  </rowBreaks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2BE9A-89D5-45B5-AAF6-4EEBB4AC3EFE}">
  <dimension ref="A1:D1"/>
  <sheetViews>
    <sheetView workbookViewId="0"/>
  </sheetViews>
  <sheetFormatPr defaultRowHeight="13.5"/>
  <sheetData>
    <row r="1" spans="1:4">
      <c r="A1" t="s">
        <v>35</v>
      </c>
      <c r="B1" t="s">
        <v>36</v>
      </c>
      <c r="C1" t="s">
        <v>37</v>
      </c>
      <c r="D1" t="s">
        <v>38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 codeName="Sheet44">
    <pageSetUpPr fitToPage="1"/>
  </sheetPr>
  <dimension ref="A1:J57"/>
  <sheetViews>
    <sheetView topLeftCell="A35" zoomScaleNormal="100" workbookViewId="0">
      <selection sqref="A1:D48"/>
    </sheetView>
  </sheetViews>
  <sheetFormatPr defaultColWidth="9.140625" defaultRowHeight="14.45"/>
  <cols>
    <col min="1" max="1" width="47.28515625" style="33" customWidth="1"/>
    <col min="2" max="2" width="27.85546875" style="33" customWidth="1"/>
    <col min="3" max="16384" width="9.140625" style="33"/>
  </cols>
  <sheetData>
    <row r="1" spans="1:10" ht="18">
      <c r="A1" s="386" t="s">
        <v>205</v>
      </c>
      <c r="B1" s="386"/>
      <c r="C1" s="386"/>
      <c r="D1" s="386"/>
      <c r="E1" s="46"/>
    </row>
    <row r="2" spans="1:10" ht="18">
      <c r="A2" s="386" t="s">
        <v>239</v>
      </c>
      <c r="B2" s="386"/>
      <c r="C2" s="386"/>
      <c r="D2" s="386"/>
      <c r="E2" s="46"/>
    </row>
    <row r="3" spans="1:10" ht="15.6">
      <c r="A3" s="389">
        <f ca="1">TODAY()</f>
        <v>45832</v>
      </c>
      <c r="B3" s="389"/>
      <c r="C3" s="389"/>
      <c r="D3" s="389"/>
      <c r="E3" s="64"/>
    </row>
    <row r="4" spans="1:10" s="38" customFormat="1" ht="15.6">
      <c r="A4" s="367"/>
      <c r="B4" s="367"/>
      <c r="C4" s="37"/>
      <c r="D4" s="219"/>
      <c r="E4" s="219"/>
      <c r="F4" s="219"/>
      <c r="G4" s="219"/>
      <c r="H4" s="219"/>
      <c r="I4" s="219"/>
      <c r="J4" s="219"/>
    </row>
    <row r="5" spans="1:10" s="38" customFormat="1" ht="15.6">
      <c r="A5" s="367"/>
      <c r="B5" s="367"/>
      <c r="C5" s="37"/>
      <c r="D5" s="219"/>
      <c r="E5" s="219"/>
      <c r="F5" s="219"/>
      <c r="G5" s="219"/>
      <c r="H5" s="219"/>
      <c r="I5" s="219"/>
      <c r="J5" s="219"/>
    </row>
    <row r="6" spans="1:10" s="38" customFormat="1" ht="15.6">
      <c r="A6" s="219"/>
      <c r="B6" s="219"/>
      <c r="C6" s="39"/>
      <c r="D6" s="219"/>
      <c r="E6" s="219"/>
      <c r="F6" s="219"/>
      <c r="G6" s="219"/>
      <c r="H6" s="219"/>
      <c r="I6" s="219"/>
      <c r="J6" s="219"/>
    </row>
    <row r="7" spans="1:10" s="38" customFormat="1" ht="15.6">
      <c r="A7" s="36" t="s">
        <v>207</v>
      </c>
      <c r="B7" s="40" t="e">
        <f>#REF!</f>
        <v>#REF!</v>
      </c>
      <c r="C7" s="39"/>
      <c r="D7" s="219"/>
      <c r="E7" s="219"/>
      <c r="F7" s="219"/>
      <c r="G7" s="219"/>
      <c r="H7" s="219"/>
      <c r="I7" s="219"/>
      <c r="J7" s="219"/>
    </row>
    <row r="8" spans="1:10" s="38" customFormat="1" ht="15.6" hidden="1">
      <c r="A8" s="219" t="s">
        <v>208</v>
      </c>
      <c r="B8" s="41">
        <v>40793</v>
      </c>
      <c r="C8" s="39" t="s">
        <v>209</v>
      </c>
      <c r="D8" s="219"/>
      <c r="E8" s="219"/>
      <c r="F8" s="219"/>
      <c r="G8" s="219"/>
      <c r="H8" s="219"/>
      <c r="I8" s="219"/>
      <c r="J8" s="219"/>
    </row>
    <row r="9" spans="1:10" s="38" customFormat="1" ht="15.6">
      <c r="A9" s="219" t="s">
        <v>210</v>
      </c>
      <c r="B9" s="42" t="e">
        <f>#REF!</f>
        <v>#REF!</v>
      </c>
      <c r="C9" s="39" t="s">
        <v>211</v>
      </c>
      <c r="D9" s="219"/>
      <c r="E9" s="219"/>
      <c r="F9" s="219"/>
      <c r="G9" s="219"/>
      <c r="H9" s="219"/>
      <c r="I9" s="219"/>
      <c r="J9" s="219"/>
    </row>
    <row r="10" spans="1:10" s="38" customFormat="1" ht="15.6">
      <c r="A10" s="219" t="s">
        <v>212</v>
      </c>
      <c r="B10" s="43">
        <v>30</v>
      </c>
      <c r="C10" s="39" t="s">
        <v>211</v>
      </c>
      <c r="D10" s="219"/>
      <c r="E10" s="219"/>
      <c r="F10" s="219"/>
      <c r="G10" s="219"/>
      <c r="H10" s="219"/>
      <c r="I10" s="219"/>
      <c r="J10" s="219"/>
    </row>
    <row r="11" spans="1:10" s="38" customFormat="1" ht="15.6" hidden="1">
      <c r="A11" s="219" t="s">
        <v>213</v>
      </c>
      <c r="B11" s="220"/>
      <c r="C11" s="39" t="s">
        <v>211</v>
      </c>
      <c r="D11" s="219"/>
      <c r="E11" s="219"/>
      <c r="F11" s="219"/>
      <c r="G11" s="219"/>
      <c r="H11" s="219"/>
      <c r="I11" s="219"/>
      <c r="J11" s="219"/>
    </row>
    <row r="12" spans="1:10" s="38" customFormat="1" ht="15.6">
      <c r="A12" s="219"/>
      <c r="B12" s="219"/>
      <c r="C12" s="39"/>
      <c r="D12" s="219"/>
      <c r="E12" s="219"/>
      <c r="F12" s="219"/>
      <c r="G12" s="219"/>
      <c r="H12" s="219"/>
      <c r="I12" s="219"/>
      <c r="J12" s="219"/>
    </row>
    <row r="13" spans="1:10" s="38" customFormat="1" ht="15.6">
      <c r="A13" s="219"/>
      <c r="B13" s="221"/>
      <c r="C13" s="39"/>
      <c r="D13" s="219"/>
      <c r="E13" s="219"/>
      <c r="F13" s="219"/>
      <c r="G13" s="219"/>
      <c r="H13" s="219"/>
      <c r="I13" s="219"/>
      <c r="J13" s="219"/>
    </row>
    <row r="14" spans="1:10" s="38" customFormat="1" ht="15.6">
      <c r="A14" s="46" t="s">
        <v>214</v>
      </c>
      <c r="B14" s="221"/>
      <c r="C14" s="39"/>
      <c r="D14" s="219"/>
      <c r="E14" s="219"/>
      <c r="F14" s="219"/>
      <c r="G14" s="219"/>
      <c r="H14" s="219"/>
      <c r="I14" s="219"/>
      <c r="J14" s="219"/>
    </row>
    <row r="15" spans="1:10" s="38" customFormat="1" ht="15.6">
      <c r="A15" s="222" t="s">
        <v>215</v>
      </c>
      <c r="B15" s="223" t="e">
        <f>#REF!</f>
        <v>#REF!</v>
      </c>
      <c r="C15" s="39" t="s">
        <v>209</v>
      </c>
      <c r="D15" s="219"/>
      <c r="E15" s="219"/>
      <c r="F15" s="219"/>
      <c r="G15" s="219"/>
      <c r="H15" s="219"/>
      <c r="I15" s="219"/>
      <c r="J15" s="219"/>
    </row>
    <row r="16" spans="1:10" s="38" customFormat="1" ht="15.6">
      <c r="A16" s="222" t="s">
        <v>216</v>
      </c>
      <c r="B16" s="233" t="e">
        <f>#REF!</f>
        <v>#REF!</v>
      </c>
      <c r="C16" s="39" t="s">
        <v>209</v>
      </c>
      <c r="D16" s="219"/>
      <c r="E16" s="219"/>
      <c r="F16" s="219"/>
      <c r="G16" s="219"/>
      <c r="H16" s="219"/>
      <c r="I16" s="225"/>
      <c r="J16" s="225"/>
    </row>
    <row r="17" spans="1:10" s="38" customFormat="1" ht="15.6">
      <c r="A17" s="222" t="s">
        <v>217</v>
      </c>
      <c r="B17" s="225" t="e">
        <f>B16*B15</f>
        <v>#REF!</v>
      </c>
      <c r="C17" s="39"/>
      <c r="D17" s="219"/>
      <c r="E17" s="219"/>
      <c r="F17" s="219"/>
      <c r="G17" s="219"/>
      <c r="H17" s="219"/>
      <c r="I17" s="221"/>
      <c r="J17" s="225"/>
    </row>
    <row r="18" spans="1:10" s="38" customFormat="1" ht="15.6">
      <c r="A18" s="227"/>
      <c r="B18" s="225"/>
      <c r="C18" s="45"/>
      <c r="D18" s="219"/>
      <c r="E18" s="219"/>
      <c r="F18" s="219"/>
      <c r="G18" s="219"/>
      <c r="H18" s="219"/>
      <c r="I18" s="219"/>
      <c r="J18" s="225"/>
    </row>
    <row r="19" spans="1:10" s="38" customFormat="1" ht="15.6" hidden="1">
      <c r="A19" s="46" t="s">
        <v>218</v>
      </c>
      <c r="B19" s="221"/>
      <c r="C19" s="39"/>
      <c r="D19" s="219"/>
      <c r="E19" s="219"/>
      <c r="F19" s="219"/>
      <c r="G19" s="219"/>
      <c r="H19" s="219"/>
      <c r="I19" s="219"/>
      <c r="J19" s="225"/>
    </row>
    <row r="20" spans="1:10" s="38" customFormat="1" ht="15.6" hidden="1">
      <c r="A20" s="222" t="s">
        <v>219</v>
      </c>
      <c r="B20" s="228" t="e">
        <f>B15</f>
        <v>#REF!</v>
      </c>
      <c r="C20" s="39" t="s">
        <v>220</v>
      </c>
      <c r="D20" s="219"/>
      <c r="E20" s="219"/>
      <c r="F20" s="219"/>
      <c r="G20" s="219"/>
      <c r="H20" s="219"/>
      <c r="I20" s="219"/>
      <c r="J20" s="225"/>
    </row>
    <row r="21" spans="1:10" s="38" customFormat="1" ht="15.6" hidden="1">
      <c r="A21" s="222" t="s">
        <v>221</v>
      </c>
      <c r="B21" s="225">
        <v>3.5000000000000003E-2</v>
      </c>
      <c r="C21" s="39"/>
      <c r="D21" s="219"/>
      <c r="E21" s="219"/>
      <c r="F21" s="219"/>
      <c r="G21" s="219"/>
      <c r="H21" s="219"/>
      <c r="I21" s="219"/>
      <c r="J21" s="225"/>
    </row>
    <row r="22" spans="1:10" s="38" customFormat="1" ht="15.6" hidden="1">
      <c r="A22" s="222" t="s">
        <v>222</v>
      </c>
      <c r="B22" s="229" t="e">
        <f>B20*B21</f>
        <v>#REF!</v>
      </c>
      <c r="C22" s="39"/>
      <c r="D22" s="219"/>
      <c r="E22" s="219"/>
      <c r="F22" s="219"/>
      <c r="G22" s="219"/>
      <c r="H22" s="219"/>
      <c r="I22" s="219"/>
      <c r="J22" s="225"/>
    </row>
    <row r="23" spans="1:10" s="38" customFormat="1" ht="15.6">
      <c r="A23" s="48"/>
      <c r="B23" s="225"/>
      <c r="C23" s="39"/>
      <c r="D23" s="219"/>
      <c r="E23" s="219"/>
      <c r="F23" s="219"/>
      <c r="G23" s="219"/>
      <c r="H23" s="219"/>
      <c r="I23" s="219"/>
      <c r="J23" s="219"/>
    </row>
    <row r="24" spans="1:10" s="38" customFormat="1" ht="15.6">
      <c r="A24" s="219"/>
      <c r="B24" s="47"/>
      <c r="C24" s="39"/>
      <c r="D24" s="219"/>
      <c r="E24" s="219"/>
      <c r="F24" s="219"/>
      <c r="G24" s="219"/>
      <c r="H24" s="219"/>
      <c r="I24" s="219"/>
      <c r="J24" s="219"/>
    </row>
    <row r="25" spans="1:10" s="38" customFormat="1" ht="15.6">
      <c r="A25" s="48" t="s">
        <v>223</v>
      </c>
      <c r="B25" s="47" t="e">
        <f>+B17</f>
        <v>#REF!</v>
      </c>
      <c r="C25" s="39"/>
      <c r="D25" s="219"/>
      <c r="E25" s="219"/>
      <c r="F25" s="219"/>
      <c r="G25" s="219"/>
      <c r="H25" s="219"/>
      <c r="I25" s="225"/>
      <c r="J25" s="219"/>
    </row>
    <row r="26" spans="1:10" s="38" customFormat="1" ht="15.6">
      <c r="A26" s="49"/>
      <c r="B26" s="225"/>
      <c r="C26" s="45"/>
      <c r="D26" s="219"/>
      <c r="E26" s="219"/>
      <c r="F26" s="219"/>
      <c r="G26" s="219"/>
      <c r="H26" s="219"/>
      <c r="I26" s="225"/>
      <c r="J26" s="219"/>
    </row>
    <row r="27" spans="1:10" s="38" customFormat="1" ht="15.6">
      <c r="A27" s="49"/>
      <c r="B27" s="230"/>
      <c r="C27" s="39"/>
      <c r="D27" s="219"/>
      <c r="E27" s="219"/>
      <c r="F27" s="219"/>
      <c r="G27" s="219"/>
      <c r="H27" s="219"/>
      <c r="I27" s="219"/>
      <c r="J27" s="219"/>
    </row>
    <row r="28" spans="1:10" s="38" customFormat="1" ht="15.6">
      <c r="A28" s="49" t="s">
        <v>224</v>
      </c>
      <c r="B28" s="230" t="e">
        <f>B7+47</f>
        <v>#REF!</v>
      </c>
      <c r="C28" s="39"/>
      <c r="D28" s="219"/>
      <c r="E28" s="219"/>
      <c r="F28" s="219"/>
      <c r="G28" s="219"/>
      <c r="H28" s="219"/>
      <c r="I28" s="219"/>
      <c r="J28" s="219"/>
    </row>
    <row r="29" spans="1:10" s="38" customFormat="1" ht="15.6">
      <c r="A29" s="49"/>
      <c r="B29" s="230"/>
      <c r="C29" s="39"/>
      <c r="D29" s="219"/>
      <c r="E29" s="219"/>
      <c r="F29" s="219"/>
      <c r="G29" s="219"/>
      <c r="H29" s="219"/>
      <c r="I29" s="219"/>
      <c r="J29" s="219"/>
    </row>
    <row r="30" spans="1:10" s="38" customFormat="1" ht="15.6">
      <c r="A30" s="49"/>
      <c r="B30" s="230"/>
      <c r="C30" s="39"/>
      <c r="D30" s="219"/>
      <c r="E30" s="219"/>
      <c r="F30" s="219"/>
      <c r="G30" s="219"/>
      <c r="H30" s="219"/>
      <c r="I30" s="219"/>
      <c r="J30" s="219"/>
    </row>
    <row r="31" spans="1:10" s="38" customFormat="1" ht="15.6">
      <c r="A31" s="219"/>
      <c r="B31" s="225"/>
      <c r="C31" s="39"/>
      <c r="D31" s="219"/>
      <c r="E31" s="219"/>
      <c r="F31" s="219"/>
      <c r="G31" s="219"/>
      <c r="H31" s="219"/>
      <c r="I31" s="219"/>
      <c r="J31" s="219"/>
    </row>
    <row r="32" spans="1:10" s="38" customFormat="1" ht="15.6">
      <c r="A32" s="219"/>
      <c r="B32" s="225"/>
      <c r="C32" s="39"/>
      <c r="D32" s="219"/>
      <c r="E32" s="219"/>
      <c r="F32" s="219"/>
      <c r="G32" s="219"/>
      <c r="H32" s="219"/>
      <c r="I32" s="219"/>
      <c r="J32" s="219"/>
    </row>
    <row r="33" spans="1:10" s="38" customFormat="1" ht="15.6">
      <c r="A33" s="219"/>
      <c r="B33" s="54" t="s">
        <v>225</v>
      </c>
      <c r="C33" s="39"/>
      <c r="D33" s="219"/>
      <c r="E33" s="219"/>
      <c r="F33" s="219"/>
      <c r="G33" s="219"/>
      <c r="H33" s="219"/>
      <c r="I33" s="219"/>
      <c r="J33" s="219"/>
    </row>
    <row r="34" spans="1:10" s="38" customFormat="1" ht="15.6">
      <c r="A34" s="219"/>
      <c r="B34" s="54"/>
      <c r="C34" s="39"/>
      <c r="D34" s="219"/>
      <c r="E34" s="219"/>
      <c r="F34" s="219"/>
      <c r="G34" s="219"/>
      <c r="H34" s="219"/>
      <c r="I34" s="219"/>
      <c r="J34" s="219"/>
    </row>
    <row r="35" spans="1:10" s="38" customFormat="1" ht="15.6">
      <c r="A35" s="219"/>
      <c r="B35" s="54"/>
      <c r="C35" s="39"/>
      <c r="D35" s="219"/>
      <c r="E35" s="219"/>
      <c r="F35" s="219"/>
      <c r="G35" s="219"/>
      <c r="H35" s="219"/>
      <c r="I35" s="219"/>
      <c r="J35" s="219"/>
    </row>
    <row r="36" spans="1:10" s="38" customFormat="1" ht="15.6">
      <c r="A36" s="219"/>
      <c r="B36" s="54"/>
      <c r="C36" s="39"/>
      <c r="D36" s="219"/>
      <c r="E36" s="219"/>
      <c r="F36" s="219"/>
      <c r="G36" s="219"/>
      <c r="H36" s="219"/>
      <c r="I36" s="219"/>
      <c r="J36" s="219"/>
    </row>
    <row r="37" spans="1:10" s="38" customFormat="1" ht="15.6">
      <c r="A37" s="219"/>
      <c r="B37" s="219" t="s">
        <v>240</v>
      </c>
      <c r="C37" s="39"/>
      <c r="D37" s="219"/>
      <c r="E37" s="219"/>
      <c r="F37" s="219"/>
      <c r="G37" s="219"/>
      <c r="H37" s="219"/>
      <c r="I37" s="219"/>
      <c r="J37" s="219"/>
    </row>
    <row r="38" spans="1:10" s="38" customFormat="1" ht="15.6">
      <c r="A38" s="219"/>
      <c r="B38" s="219" t="s">
        <v>241</v>
      </c>
      <c r="C38" s="39"/>
      <c r="D38" s="219"/>
      <c r="E38" s="219"/>
      <c r="F38" s="219"/>
      <c r="G38" s="219"/>
      <c r="H38" s="219"/>
      <c r="I38" s="219"/>
      <c r="J38" s="219"/>
    </row>
    <row r="39" spans="1:10" s="38" customFormat="1" ht="15.6">
      <c r="A39" s="219"/>
      <c r="B39" s="219" t="s">
        <v>227</v>
      </c>
      <c r="C39" s="39"/>
      <c r="D39" s="219"/>
      <c r="E39" s="219"/>
      <c r="F39" s="219"/>
      <c r="G39" s="219"/>
      <c r="H39" s="219"/>
      <c r="I39" s="219"/>
      <c r="J39" s="219"/>
    </row>
    <row r="40" spans="1:10" s="38" customFormat="1" ht="15.6">
      <c r="A40" s="219"/>
      <c r="B40" s="219"/>
      <c r="C40" s="39"/>
      <c r="D40" s="219"/>
      <c r="E40" s="219"/>
      <c r="F40" s="219"/>
      <c r="G40" s="219"/>
      <c r="H40" s="219"/>
      <c r="I40" s="219"/>
      <c r="J40" s="219"/>
    </row>
    <row r="41" spans="1:10" s="38" customFormat="1" ht="15.6">
      <c r="A41" s="219"/>
      <c r="B41" s="219"/>
      <c r="C41" s="39"/>
      <c r="D41" s="219"/>
      <c r="E41" s="219"/>
      <c r="F41" s="219"/>
      <c r="G41" s="219"/>
      <c r="H41" s="219"/>
      <c r="I41" s="219"/>
      <c r="J41" s="219"/>
    </row>
    <row r="42" spans="1:10" s="38" customFormat="1" ht="15.6">
      <c r="A42" s="219"/>
      <c r="B42" s="55" t="s">
        <v>228</v>
      </c>
      <c r="C42" s="39"/>
      <c r="D42" s="219"/>
      <c r="E42" s="219"/>
      <c r="F42" s="219"/>
      <c r="G42" s="219"/>
      <c r="H42" s="219"/>
      <c r="I42" s="219"/>
      <c r="J42" s="219"/>
    </row>
    <row r="43" spans="1:10" s="38" customFormat="1" ht="15.6">
      <c r="A43" s="219"/>
      <c r="B43" s="219"/>
      <c r="C43" s="39"/>
      <c r="D43" s="219"/>
      <c r="E43" s="219"/>
      <c r="F43" s="219"/>
      <c r="G43" s="219"/>
      <c r="H43" s="219"/>
      <c r="I43" s="219"/>
      <c r="J43" s="219"/>
    </row>
    <row r="44" spans="1:10" s="38" customFormat="1" ht="15.6">
      <c r="A44" s="219"/>
      <c r="B44" s="219"/>
      <c r="C44" s="39"/>
      <c r="D44" s="219"/>
      <c r="E44" s="219"/>
      <c r="F44" s="219"/>
      <c r="G44" s="219"/>
      <c r="H44" s="219"/>
      <c r="I44" s="219"/>
      <c r="J44" s="219"/>
    </row>
    <row r="45" spans="1:10" s="38" customFormat="1" ht="15.6">
      <c r="A45" s="219"/>
      <c r="B45" s="219"/>
      <c r="C45" s="39"/>
      <c r="D45" s="219"/>
      <c r="E45" s="219"/>
      <c r="F45" s="219"/>
      <c r="G45" s="219"/>
      <c r="H45" s="219"/>
      <c r="I45" s="219"/>
      <c r="J45" s="219"/>
    </row>
    <row r="46" spans="1:10" s="38" customFormat="1" ht="15.6">
      <c r="A46" s="219"/>
      <c r="B46" s="219" t="s">
        <v>245</v>
      </c>
      <c r="C46" s="39"/>
      <c r="D46" s="219"/>
      <c r="E46" s="219"/>
      <c r="F46" s="219"/>
      <c r="G46" s="219"/>
      <c r="H46" s="219"/>
      <c r="I46" s="219"/>
      <c r="J46" s="219"/>
    </row>
    <row r="47" spans="1:10" s="38" customFormat="1" ht="15.6">
      <c r="A47" s="219"/>
      <c r="B47" s="219" t="s">
        <v>246</v>
      </c>
      <c r="C47" s="39"/>
      <c r="D47" s="219"/>
      <c r="E47" s="219"/>
      <c r="F47" s="219"/>
      <c r="G47" s="219"/>
      <c r="H47" s="219"/>
      <c r="I47" s="219"/>
      <c r="J47" s="219"/>
    </row>
    <row r="48" spans="1:10" s="38" customFormat="1" ht="15.6">
      <c r="A48" s="219"/>
      <c r="B48" s="219" t="s">
        <v>230</v>
      </c>
      <c r="C48" s="39"/>
      <c r="D48" s="219"/>
      <c r="E48" s="219"/>
      <c r="F48" s="219"/>
      <c r="G48" s="219"/>
      <c r="H48" s="219"/>
      <c r="I48" s="219"/>
      <c r="J48" s="219"/>
    </row>
    <row r="49" spans="1:10" s="38" customFormat="1" ht="15.6">
      <c r="A49" s="219"/>
      <c r="B49" s="219"/>
      <c r="C49" s="39"/>
      <c r="D49" s="219"/>
      <c r="E49" s="219"/>
      <c r="F49" s="219"/>
      <c r="G49" s="219"/>
      <c r="H49" s="219"/>
      <c r="I49" s="219"/>
      <c r="J49" s="219"/>
    </row>
    <row r="50" spans="1:10">
      <c r="A50" s="57"/>
      <c r="C50" s="58"/>
    </row>
    <row r="51" spans="1:10">
      <c r="C51" s="58"/>
    </row>
    <row r="52" spans="1:10">
      <c r="C52" s="58"/>
    </row>
    <row r="53" spans="1:10">
      <c r="B53" s="59"/>
      <c r="C53" s="58"/>
    </row>
    <row r="54" spans="1:10">
      <c r="B54" s="60"/>
      <c r="C54" s="58"/>
    </row>
    <row r="55" spans="1:10">
      <c r="B55" s="60"/>
      <c r="C55" s="58"/>
    </row>
    <row r="56" spans="1:10">
      <c r="B56" s="60"/>
      <c r="C56" s="58"/>
    </row>
    <row r="57" spans="1:10">
      <c r="C57" s="58"/>
    </row>
  </sheetData>
  <mergeCells count="3">
    <mergeCell ref="A1:D1"/>
    <mergeCell ref="A2:D2"/>
    <mergeCell ref="A3:D3"/>
  </mergeCells>
  <printOptions horizontalCentered="1" verticalCentered="1"/>
  <pageMargins left="0.25" right="0.25" top="0.75" bottom="0.75" header="0.3" footer="0.3"/>
  <pageSetup orientation="portrait" r:id="rId1"/>
  <colBreaks count="1" manualBreakCount="1">
    <brk id="5" max="1048575" man="1"/>
  </col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 codeName="Sheet45">
    <pageSetUpPr fitToPage="1"/>
  </sheetPr>
  <dimension ref="A1:K54"/>
  <sheetViews>
    <sheetView topLeftCell="A40" zoomScaleNormal="100" workbookViewId="0">
      <selection sqref="A1:D48"/>
    </sheetView>
  </sheetViews>
  <sheetFormatPr defaultColWidth="9.140625" defaultRowHeight="14.45"/>
  <cols>
    <col min="1" max="1" width="47.28515625" style="33" customWidth="1"/>
    <col min="2" max="2" width="27.85546875" style="33" customWidth="1"/>
    <col min="3" max="16384" width="9.140625" style="33"/>
  </cols>
  <sheetData>
    <row r="1" spans="1:11" ht="18">
      <c r="A1" s="386" t="s">
        <v>231</v>
      </c>
      <c r="B1" s="386"/>
      <c r="C1" s="386"/>
      <c r="D1" s="386"/>
      <c r="E1" s="63"/>
      <c r="F1" s="367"/>
    </row>
    <row r="2" spans="1:11" ht="18">
      <c r="A2" s="386" t="s">
        <v>238</v>
      </c>
      <c r="B2" s="386"/>
      <c r="C2" s="386"/>
      <c r="D2" s="386"/>
      <c r="E2" s="63"/>
      <c r="F2" s="367"/>
    </row>
    <row r="3" spans="1:11" ht="15.6">
      <c r="A3" s="389">
        <f ca="1">TODAY()</f>
        <v>45832</v>
      </c>
      <c r="B3" s="389"/>
      <c r="C3" s="389"/>
      <c r="D3" s="389"/>
      <c r="E3" s="81"/>
    </row>
    <row r="4" spans="1:11" s="38" customFormat="1" ht="15.6">
      <c r="A4" s="367"/>
      <c r="B4" s="367"/>
      <c r="C4" s="367"/>
      <c r="D4" s="367"/>
      <c r="E4" s="219"/>
      <c r="F4" s="219"/>
      <c r="G4" s="219"/>
      <c r="H4" s="219"/>
      <c r="I4" s="219"/>
      <c r="J4" s="219"/>
      <c r="K4" s="219"/>
    </row>
    <row r="5" spans="1:11" s="38" customFormat="1" ht="15.6">
      <c r="A5" s="219"/>
      <c r="B5" s="219"/>
      <c r="C5" s="219"/>
      <c r="D5" s="219"/>
      <c r="E5" s="219"/>
      <c r="F5" s="219"/>
      <c r="G5" s="219"/>
      <c r="H5" s="219"/>
      <c r="I5" s="219"/>
      <c r="J5" s="219"/>
      <c r="K5" s="219"/>
    </row>
    <row r="6" spans="1:11" s="38" customFormat="1" ht="15.6">
      <c r="A6" s="36" t="s">
        <v>232</v>
      </c>
      <c r="B6" s="40" t="e">
        <f>#REF!</f>
        <v>#REF!</v>
      </c>
      <c r="C6" s="219"/>
      <c r="D6" s="219"/>
      <c r="E6" s="219"/>
      <c r="F6" s="219"/>
      <c r="G6" s="219"/>
      <c r="H6" s="219"/>
      <c r="I6" s="219"/>
      <c r="J6" s="219"/>
      <c r="K6" s="219"/>
    </row>
    <row r="7" spans="1:11" s="38" customFormat="1" ht="15.6" hidden="1">
      <c r="A7" s="219" t="s">
        <v>208</v>
      </c>
      <c r="B7" s="41">
        <f>'NEO NOV'!B7</f>
        <v>40793</v>
      </c>
      <c r="C7" s="219"/>
      <c r="D7" s="219"/>
      <c r="E7" s="219"/>
      <c r="F7" s="219"/>
      <c r="G7" s="219"/>
      <c r="H7" s="219"/>
      <c r="I7" s="219"/>
      <c r="J7" s="219"/>
      <c r="K7" s="219"/>
    </row>
    <row r="8" spans="1:11" s="38" customFormat="1" ht="15.6">
      <c r="A8" s="219" t="s">
        <v>210</v>
      </c>
      <c r="B8" s="42" t="e">
        <f>#REF!</f>
        <v>#REF!</v>
      </c>
      <c r="C8" s="219"/>
      <c r="D8" s="219"/>
      <c r="E8" s="219"/>
      <c r="F8" s="219"/>
      <c r="G8" s="219"/>
      <c r="H8" s="219"/>
      <c r="I8" s="219"/>
      <c r="J8" s="219"/>
      <c r="K8" s="219"/>
    </row>
    <row r="9" spans="1:11" s="38" customFormat="1" ht="15.6">
      <c r="A9" s="219" t="s">
        <v>212</v>
      </c>
      <c r="B9" s="43">
        <v>30</v>
      </c>
      <c r="C9" s="219"/>
      <c r="D9" s="219"/>
      <c r="E9" s="219"/>
      <c r="F9" s="219"/>
      <c r="G9" s="219"/>
      <c r="H9" s="219"/>
      <c r="I9" s="219"/>
      <c r="J9" s="219"/>
      <c r="K9" s="219"/>
    </row>
    <row r="10" spans="1:11" s="38" customFormat="1" ht="15.6" hidden="1">
      <c r="A10" s="219" t="s">
        <v>213</v>
      </c>
      <c r="B10" s="220"/>
      <c r="C10" s="219" t="s">
        <v>211</v>
      </c>
      <c r="D10" s="219"/>
      <c r="E10" s="219"/>
      <c r="F10" s="219"/>
      <c r="G10" s="219"/>
      <c r="H10" s="219"/>
      <c r="I10" s="219"/>
      <c r="J10" s="219"/>
      <c r="K10" s="219"/>
    </row>
    <row r="11" spans="1:11" s="38" customFormat="1" ht="15.6">
      <c r="A11" s="219"/>
      <c r="B11" s="219"/>
      <c r="C11" s="219"/>
      <c r="D11" s="219"/>
      <c r="E11" s="219"/>
      <c r="F11" s="219"/>
      <c r="G11" s="219"/>
      <c r="H11" s="219"/>
      <c r="I11" s="219"/>
      <c r="J11" s="219"/>
      <c r="K11" s="219"/>
    </row>
    <row r="12" spans="1:11" s="38" customFormat="1" ht="15.6" hidden="1">
      <c r="A12" s="46" t="s">
        <v>214</v>
      </c>
      <c r="B12" s="221"/>
      <c r="C12" s="219"/>
      <c r="D12" s="219"/>
      <c r="E12" s="219"/>
      <c r="F12" s="219"/>
      <c r="G12" s="219"/>
      <c r="H12" s="219"/>
      <c r="I12" s="219"/>
      <c r="J12" s="219"/>
      <c r="K12" s="219"/>
    </row>
    <row r="13" spans="1:11" s="38" customFormat="1" ht="15.6" hidden="1">
      <c r="A13" s="222" t="s">
        <v>215</v>
      </c>
      <c r="B13" s="221" t="e">
        <f>#REF!</f>
        <v>#REF!</v>
      </c>
      <c r="C13" s="219" t="s">
        <v>209</v>
      </c>
      <c r="D13" s="219"/>
      <c r="E13" s="219"/>
      <c r="F13" s="219"/>
      <c r="G13" s="219"/>
      <c r="H13" s="219"/>
      <c r="I13" s="219"/>
      <c r="J13" s="219"/>
      <c r="K13" s="219"/>
    </row>
    <row r="14" spans="1:11" s="38" customFormat="1" ht="15.6" hidden="1">
      <c r="A14" s="222" t="s">
        <v>216</v>
      </c>
      <c r="B14" s="228" t="e">
        <f>#REF!</f>
        <v>#REF!</v>
      </c>
      <c r="C14" s="219" t="s">
        <v>209</v>
      </c>
      <c r="D14" s="219"/>
      <c r="E14" s="219"/>
      <c r="F14" s="219"/>
      <c r="G14" s="219"/>
      <c r="H14" s="219"/>
      <c r="I14" s="219"/>
      <c r="J14" s="225"/>
      <c r="K14" s="225"/>
    </row>
    <row r="15" spans="1:11" s="38" customFormat="1" ht="15.6" hidden="1">
      <c r="A15" s="222" t="s">
        <v>217</v>
      </c>
      <c r="B15" s="47" t="e">
        <f>B14*B13</f>
        <v>#REF!</v>
      </c>
      <c r="C15" s="219"/>
      <c r="D15" s="219"/>
      <c r="E15" s="219"/>
      <c r="F15" s="219"/>
      <c r="G15" s="219"/>
      <c r="H15" s="219"/>
      <c r="I15" s="219"/>
      <c r="J15" s="221"/>
      <c r="K15" s="225"/>
    </row>
    <row r="16" spans="1:11" s="38" customFormat="1" ht="15.6">
      <c r="A16" s="227"/>
      <c r="B16" s="225"/>
      <c r="C16" s="225"/>
      <c r="D16" s="225"/>
      <c r="E16" s="219"/>
      <c r="F16" s="219"/>
      <c r="G16" s="219"/>
      <c r="H16" s="219"/>
      <c r="I16" s="219"/>
      <c r="J16" s="219"/>
      <c r="K16" s="225"/>
    </row>
    <row r="17" spans="1:11" s="38" customFormat="1" ht="15.6">
      <c r="A17" s="46" t="s">
        <v>233</v>
      </c>
      <c r="B17" s="225"/>
      <c r="C17" s="219"/>
      <c r="D17" s="219"/>
      <c r="E17" s="219"/>
      <c r="F17" s="219"/>
      <c r="G17" s="219"/>
      <c r="H17" s="219"/>
      <c r="I17" s="219"/>
      <c r="J17" s="219"/>
      <c r="K17" s="225"/>
    </row>
    <row r="18" spans="1:11" s="38" customFormat="1" ht="15.6">
      <c r="A18" s="222" t="s">
        <v>234</v>
      </c>
      <c r="B18" s="234" t="e">
        <f>#REF!</f>
        <v>#REF!</v>
      </c>
      <c r="C18" s="219"/>
      <c r="D18" s="219"/>
      <c r="E18" s="219"/>
      <c r="F18" s="221"/>
      <c r="G18" s="219"/>
      <c r="H18" s="219"/>
      <c r="I18" s="219"/>
      <c r="J18" s="219"/>
      <c r="K18" s="225"/>
    </row>
    <row r="19" spans="1:11" s="38" customFormat="1" ht="15.6">
      <c r="A19" s="222" t="s">
        <v>235</v>
      </c>
      <c r="B19" s="234">
        <v>35</v>
      </c>
      <c r="C19" s="219"/>
      <c r="D19" s="219"/>
      <c r="E19" s="219"/>
      <c r="F19" s="219"/>
      <c r="G19" s="219"/>
      <c r="H19" s="219"/>
      <c r="I19" s="219"/>
      <c r="J19" s="219"/>
      <c r="K19" s="225"/>
    </row>
    <row r="20" spans="1:11" s="38" customFormat="1" ht="15.6">
      <c r="A20" s="222" t="s">
        <v>222</v>
      </c>
      <c r="B20" s="225" t="e">
        <f>B18*B19</f>
        <v>#REF!</v>
      </c>
      <c r="C20" s="219"/>
      <c r="D20" s="219"/>
      <c r="E20" s="219"/>
      <c r="F20" s="221"/>
      <c r="G20" s="219"/>
      <c r="H20" s="219"/>
      <c r="I20" s="219"/>
      <c r="J20" s="219"/>
      <c r="K20" s="225"/>
    </row>
    <row r="21" spans="1:11" s="38" customFormat="1" ht="15.6">
      <c r="A21" s="222" t="s">
        <v>236</v>
      </c>
      <c r="B21" s="235">
        <v>0.01</v>
      </c>
      <c r="C21" s="219"/>
      <c r="D21" s="219"/>
      <c r="E21" s="219"/>
      <c r="F21" s="219"/>
      <c r="G21" s="219"/>
      <c r="H21" s="219"/>
      <c r="I21" s="219"/>
      <c r="J21" s="219"/>
      <c r="K21" s="225"/>
    </row>
    <row r="22" spans="1:11" s="38" customFormat="1" ht="15.6">
      <c r="A22" s="222" t="s">
        <v>237</v>
      </c>
      <c r="B22" s="235" t="e">
        <f>B21*B18</f>
        <v>#REF!</v>
      </c>
      <c r="C22" s="219"/>
      <c r="D22" s="219"/>
      <c r="E22" s="219"/>
      <c r="F22" s="219"/>
      <c r="G22" s="219"/>
      <c r="H22" s="219"/>
      <c r="I22" s="219"/>
      <c r="J22" s="219"/>
      <c r="K22" s="225"/>
    </row>
    <row r="23" spans="1:11" s="38" customFormat="1" ht="15.6">
      <c r="A23" s="48"/>
      <c r="B23" s="229"/>
      <c r="C23" s="219"/>
      <c r="D23" s="219"/>
      <c r="E23" s="219"/>
      <c r="F23" s="219"/>
      <c r="G23" s="219"/>
      <c r="H23" s="219"/>
      <c r="I23" s="219"/>
      <c r="J23" s="219"/>
      <c r="K23" s="219"/>
    </row>
    <row r="24" spans="1:11" s="38" customFormat="1" ht="15.6">
      <c r="A24" s="219"/>
      <c r="B24" s="225"/>
      <c r="C24" s="219"/>
      <c r="D24" s="219"/>
      <c r="E24" s="219"/>
      <c r="F24" s="219"/>
      <c r="G24" s="219"/>
      <c r="H24" s="219"/>
      <c r="I24" s="219"/>
      <c r="J24" s="219"/>
      <c r="K24" s="219"/>
    </row>
    <row r="25" spans="1:11" s="38" customFormat="1" ht="15.6">
      <c r="A25" s="48" t="s">
        <v>223</v>
      </c>
      <c r="B25" s="47" t="e">
        <f>+B20-B22</f>
        <v>#REF!</v>
      </c>
      <c r="C25" s="219"/>
      <c r="D25" s="219"/>
      <c r="E25" s="219"/>
      <c r="F25" s="219"/>
      <c r="G25" s="219"/>
      <c r="H25" s="219"/>
      <c r="I25" s="219"/>
      <c r="J25" s="225"/>
      <c r="K25" s="219"/>
    </row>
    <row r="26" spans="1:11" s="38" customFormat="1" ht="15.6">
      <c r="A26" s="49"/>
      <c r="B26" s="236"/>
      <c r="C26" s="225"/>
      <c r="D26" s="225"/>
      <c r="E26" s="219"/>
      <c r="F26" s="219"/>
      <c r="G26" s="219"/>
      <c r="H26" s="219"/>
      <c r="I26" s="219"/>
      <c r="J26" s="225"/>
      <c r="K26" s="219"/>
    </row>
    <row r="27" spans="1:11" s="38" customFormat="1" ht="15.6">
      <c r="A27" s="49"/>
      <c r="B27" s="225"/>
      <c r="C27" s="219"/>
      <c r="D27" s="219"/>
      <c r="E27" s="219"/>
      <c r="F27" s="219"/>
      <c r="G27" s="219"/>
      <c r="H27" s="219"/>
      <c r="I27" s="219"/>
      <c r="J27" s="219"/>
      <c r="K27" s="219"/>
    </row>
    <row r="28" spans="1:11" s="38" customFormat="1" ht="15.6">
      <c r="A28" s="49" t="s">
        <v>224</v>
      </c>
      <c r="B28" s="230" t="e">
        <f>B6+47</f>
        <v>#REF!</v>
      </c>
      <c r="C28" s="219"/>
      <c r="D28" s="219"/>
      <c r="E28" s="219"/>
      <c r="F28" s="219"/>
      <c r="G28" s="219"/>
      <c r="H28" s="219"/>
      <c r="I28" s="219"/>
      <c r="J28" s="219"/>
      <c r="K28" s="219"/>
    </row>
    <row r="29" spans="1:11" s="38" customFormat="1" ht="15.6">
      <c r="A29" s="49"/>
      <c r="B29" s="230"/>
      <c r="C29" s="219"/>
      <c r="D29" s="219"/>
      <c r="E29" s="219"/>
      <c r="F29" s="219"/>
      <c r="G29" s="219"/>
      <c r="H29" s="219"/>
      <c r="I29" s="219"/>
      <c r="J29" s="219"/>
      <c r="K29" s="219"/>
    </row>
    <row r="30" spans="1:11" s="38" customFormat="1" ht="15.6">
      <c r="A30" s="49"/>
      <c r="B30" s="230"/>
      <c r="C30" s="219"/>
      <c r="D30" s="219"/>
      <c r="E30" s="219"/>
      <c r="F30" s="219"/>
      <c r="G30" s="219"/>
      <c r="H30" s="219"/>
      <c r="I30" s="219"/>
      <c r="J30" s="219"/>
      <c r="K30" s="219"/>
    </row>
    <row r="31" spans="1:11" s="38" customFormat="1" ht="15.6">
      <c r="A31" s="49"/>
      <c r="B31" s="219"/>
      <c r="C31" s="219"/>
      <c r="D31" s="219"/>
      <c r="E31" s="219"/>
      <c r="F31" s="219"/>
      <c r="G31" s="219"/>
      <c r="H31" s="219"/>
      <c r="I31" s="219"/>
      <c r="J31" s="219"/>
      <c r="K31" s="219"/>
    </row>
    <row r="32" spans="1:11" s="38" customFormat="1" ht="15.6">
      <c r="A32" s="49"/>
      <c r="B32" s="54" t="s">
        <v>225</v>
      </c>
      <c r="C32" s="219"/>
      <c r="D32" s="219"/>
      <c r="E32" s="219"/>
      <c r="F32" s="219"/>
      <c r="G32" s="219"/>
      <c r="H32" s="219"/>
      <c r="I32" s="219"/>
      <c r="J32" s="219"/>
      <c r="K32" s="219"/>
    </row>
    <row r="33" spans="1:5" ht="15.6">
      <c r="A33" s="49"/>
      <c r="B33" s="54"/>
      <c r="C33" s="66"/>
      <c r="D33" s="66"/>
      <c r="E33" s="66"/>
    </row>
    <row r="34" spans="1:5" ht="15.6">
      <c r="A34" s="49"/>
      <c r="B34" s="54"/>
      <c r="C34" s="66"/>
      <c r="D34" s="66"/>
      <c r="E34" s="66"/>
    </row>
    <row r="35" spans="1:5" ht="15.6">
      <c r="A35" s="49"/>
      <c r="B35" s="54"/>
      <c r="C35" s="66"/>
      <c r="D35" s="66"/>
      <c r="E35" s="66"/>
    </row>
    <row r="36" spans="1:5" ht="15.6">
      <c r="A36" s="49"/>
      <c r="B36" s="219" t="s">
        <v>240</v>
      </c>
      <c r="C36" s="66"/>
      <c r="D36" s="66"/>
      <c r="E36" s="66"/>
    </row>
    <row r="37" spans="1:5" ht="15.6">
      <c r="A37" s="66"/>
      <c r="B37" s="219" t="s">
        <v>241</v>
      </c>
      <c r="C37" s="66"/>
      <c r="D37" s="66"/>
      <c r="E37" s="66"/>
    </row>
    <row r="38" spans="1:5" ht="15.6">
      <c r="A38" s="79"/>
      <c r="B38" s="219" t="s">
        <v>227</v>
      </c>
      <c r="C38" s="66"/>
      <c r="D38" s="66"/>
      <c r="E38" s="80"/>
    </row>
    <row r="39" spans="1:5" ht="15.6">
      <c r="A39" s="66"/>
      <c r="B39" s="219"/>
      <c r="C39" s="66"/>
      <c r="D39" s="66"/>
      <c r="E39" s="66"/>
    </row>
    <row r="40" spans="1:5" ht="15.6">
      <c r="A40" s="66"/>
      <c r="B40" s="219"/>
      <c r="C40" s="66"/>
      <c r="D40" s="66"/>
      <c r="E40" s="66"/>
    </row>
    <row r="41" spans="1:5" ht="15.6">
      <c r="A41" s="66"/>
      <c r="B41" s="55" t="s">
        <v>228</v>
      </c>
      <c r="C41" s="39"/>
      <c r="D41" s="39"/>
      <c r="E41" s="66"/>
    </row>
    <row r="42" spans="1:5" ht="15.6">
      <c r="A42" s="66"/>
      <c r="B42" s="219"/>
      <c r="C42" s="39"/>
      <c r="D42" s="39"/>
      <c r="E42" s="66"/>
    </row>
    <row r="43" spans="1:5" ht="15.6">
      <c r="A43" s="66"/>
      <c r="B43" s="219"/>
      <c r="C43" s="39"/>
      <c r="D43" s="39"/>
      <c r="E43" s="66"/>
    </row>
    <row r="44" spans="1:5" ht="15.6">
      <c r="A44" s="66"/>
      <c r="B44" s="219"/>
      <c r="C44" s="39"/>
      <c r="D44" s="39"/>
      <c r="E44" s="66"/>
    </row>
    <row r="45" spans="1:5" ht="15.6">
      <c r="A45" s="66"/>
      <c r="B45" s="219" t="s">
        <v>245</v>
      </c>
      <c r="C45" s="39"/>
      <c r="D45" s="39"/>
      <c r="E45" s="66"/>
    </row>
    <row r="46" spans="1:5" ht="15.6">
      <c r="A46" s="66"/>
      <c r="B46" s="219" t="s">
        <v>246</v>
      </c>
      <c r="C46" s="39"/>
      <c r="D46" s="39"/>
      <c r="E46" s="66"/>
    </row>
    <row r="47" spans="1:5" ht="15.6">
      <c r="B47" s="219" t="s">
        <v>230</v>
      </c>
      <c r="C47" s="58"/>
      <c r="D47" s="58"/>
    </row>
    <row r="48" spans="1:5">
      <c r="A48" s="57"/>
    </row>
    <row r="51" spans="2:2">
      <c r="B51" s="59"/>
    </row>
    <row r="52" spans="2:2">
      <c r="B52" s="60"/>
    </row>
    <row r="53" spans="2:2">
      <c r="B53" s="60"/>
    </row>
    <row r="54" spans="2:2">
      <c r="B54" s="60"/>
    </row>
  </sheetData>
  <mergeCells count="3">
    <mergeCell ref="A1:D1"/>
    <mergeCell ref="A2:D2"/>
    <mergeCell ref="A3:D3"/>
  </mergeCells>
  <printOptions horizontalCentered="1" verticalCentered="1"/>
  <pageMargins left="0.25" right="0.25" top="0.75" bottom="0.75" header="0.3" footer="0.3"/>
  <pageSetup orientation="portrait" r:id="rId1"/>
  <rowBreaks count="1" manualBreakCount="1">
    <brk id="46" max="16383" man="1"/>
  </rowBreaks>
  <colBreaks count="1" manualBreakCount="1">
    <brk id="5" max="1048575" man="1"/>
  </col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 codeName="Sheet46">
    <pageSetUpPr fitToPage="1"/>
  </sheetPr>
  <dimension ref="A1:J55"/>
  <sheetViews>
    <sheetView topLeftCell="A34" zoomScaleNormal="100" workbookViewId="0">
      <selection sqref="A1:D48"/>
    </sheetView>
  </sheetViews>
  <sheetFormatPr defaultColWidth="9.140625" defaultRowHeight="14.45"/>
  <cols>
    <col min="1" max="1" width="47.28515625" style="33" customWidth="1"/>
    <col min="2" max="2" width="27.85546875" style="33" customWidth="1"/>
    <col min="3" max="3" width="9.140625" style="33"/>
    <col min="4" max="4" width="9.140625" style="33" customWidth="1"/>
    <col min="5" max="16384" width="9.140625" style="33"/>
  </cols>
  <sheetData>
    <row r="1" spans="1:10" ht="18">
      <c r="A1" s="386" t="s">
        <v>205</v>
      </c>
      <c r="B1" s="386"/>
      <c r="C1" s="386"/>
      <c r="D1" s="386"/>
      <c r="E1" s="46"/>
    </row>
    <row r="2" spans="1:10" ht="18">
      <c r="A2" s="386" t="s">
        <v>239</v>
      </c>
      <c r="B2" s="386"/>
      <c r="C2" s="386"/>
      <c r="D2" s="386"/>
      <c r="E2" s="46"/>
    </row>
    <row r="3" spans="1:10" ht="15.6">
      <c r="A3" s="384">
        <f ca="1">TODAY()</f>
        <v>45832</v>
      </c>
      <c r="B3" s="385"/>
      <c r="C3" s="385"/>
      <c r="D3" s="385"/>
      <c r="E3" s="81"/>
    </row>
    <row r="4" spans="1:10" s="34" customFormat="1" ht="15.95">
      <c r="A4" s="367"/>
      <c r="B4" s="367"/>
      <c r="C4" s="37"/>
    </row>
    <row r="5" spans="1:10" s="34" customFormat="1" ht="15.95">
      <c r="C5" s="56"/>
    </row>
    <row r="6" spans="1:10" s="34" customFormat="1" ht="15.95">
      <c r="A6" s="36" t="s">
        <v>207</v>
      </c>
      <c r="B6" s="40" t="e">
        <f>#REF!</f>
        <v>#REF!</v>
      </c>
      <c r="C6" s="56"/>
    </row>
    <row r="7" spans="1:10" s="34" customFormat="1" ht="15.95" hidden="1">
      <c r="A7" s="34" t="s">
        <v>208</v>
      </c>
      <c r="B7" s="41">
        <v>40793</v>
      </c>
      <c r="C7" s="56" t="s">
        <v>209</v>
      </c>
    </row>
    <row r="8" spans="1:10" s="34" customFormat="1" ht="15.95">
      <c r="A8" s="219" t="s">
        <v>210</v>
      </c>
      <c r="B8" s="42" t="e">
        <f>#REF!</f>
        <v>#REF!</v>
      </c>
      <c r="C8" s="56" t="s">
        <v>211</v>
      </c>
    </row>
    <row r="9" spans="1:10" s="34" customFormat="1" ht="15.95">
      <c r="A9" s="219" t="s">
        <v>212</v>
      </c>
      <c r="B9" s="43">
        <v>31</v>
      </c>
      <c r="C9" s="56" t="s">
        <v>211</v>
      </c>
    </row>
    <row r="10" spans="1:10" s="34" customFormat="1" ht="15.95" hidden="1">
      <c r="A10" s="34" t="s">
        <v>213</v>
      </c>
      <c r="B10" s="220"/>
      <c r="C10" s="56" t="s">
        <v>211</v>
      </c>
    </row>
    <row r="11" spans="1:10" s="34" customFormat="1" ht="15.95">
      <c r="B11" s="219"/>
      <c r="C11" s="56"/>
    </row>
    <row r="12" spans="1:10" s="34" customFormat="1" ht="15.95">
      <c r="B12" s="221"/>
      <c r="C12" s="56"/>
    </row>
    <row r="13" spans="1:10" s="34" customFormat="1" ht="15.95">
      <c r="A13" s="46" t="s">
        <v>214</v>
      </c>
      <c r="B13" s="221"/>
      <c r="C13" s="39"/>
      <c r="D13" s="219"/>
      <c r="E13" s="219"/>
    </row>
    <row r="14" spans="1:10" s="34" customFormat="1" ht="15.95">
      <c r="A14" s="222" t="s">
        <v>215</v>
      </c>
      <c r="B14" s="223" t="e">
        <f>#REF!</f>
        <v>#REF!</v>
      </c>
      <c r="C14" s="39" t="s">
        <v>209</v>
      </c>
      <c r="D14" s="219"/>
      <c r="E14" s="219"/>
    </row>
    <row r="15" spans="1:10" s="34" customFormat="1" ht="15.95">
      <c r="A15" s="222" t="s">
        <v>216</v>
      </c>
      <c r="B15" s="233" t="e">
        <f>#REF!</f>
        <v>#REF!</v>
      </c>
      <c r="C15" s="39" t="s">
        <v>209</v>
      </c>
      <c r="D15" s="219"/>
      <c r="E15" s="219"/>
      <c r="I15" s="61"/>
      <c r="J15" s="61"/>
    </row>
    <row r="16" spans="1:10" s="34" customFormat="1" ht="15.95">
      <c r="A16" s="222" t="s">
        <v>217</v>
      </c>
      <c r="B16" s="225" t="e">
        <f>B15*B14</f>
        <v>#REF!</v>
      </c>
      <c r="C16" s="39"/>
      <c r="D16" s="219"/>
      <c r="E16" s="219"/>
      <c r="I16" s="62"/>
      <c r="J16" s="61"/>
    </row>
    <row r="17" spans="1:10" s="34" customFormat="1" ht="15.95">
      <c r="A17" s="227"/>
      <c r="B17" s="225"/>
      <c r="C17" s="45"/>
      <c r="D17" s="219"/>
      <c r="E17" s="219"/>
      <c r="J17" s="61"/>
    </row>
    <row r="18" spans="1:10" s="34" customFormat="1" ht="15.95" hidden="1">
      <c r="A18" s="46" t="s">
        <v>218</v>
      </c>
      <c r="B18" s="221"/>
      <c r="C18" s="39"/>
      <c r="D18" s="219"/>
      <c r="E18" s="219"/>
      <c r="J18" s="61"/>
    </row>
    <row r="19" spans="1:10" s="34" customFormat="1" ht="15.95" hidden="1">
      <c r="A19" s="222" t="s">
        <v>219</v>
      </c>
      <c r="B19" s="228" t="e">
        <f>B14</f>
        <v>#REF!</v>
      </c>
      <c r="C19" s="39" t="s">
        <v>220</v>
      </c>
      <c r="D19" s="219"/>
      <c r="E19" s="219"/>
      <c r="J19" s="61"/>
    </row>
    <row r="20" spans="1:10" s="34" customFormat="1" ht="15.95" hidden="1">
      <c r="A20" s="222" t="s">
        <v>221</v>
      </c>
      <c r="B20" s="225">
        <v>3.5000000000000003E-2</v>
      </c>
      <c r="C20" s="39"/>
      <c r="D20" s="219"/>
      <c r="E20" s="219"/>
      <c r="J20" s="61"/>
    </row>
    <row r="21" spans="1:10" s="34" customFormat="1" ht="15.95" hidden="1">
      <c r="A21" s="222" t="s">
        <v>222</v>
      </c>
      <c r="B21" s="229" t="e">
        <f>B19*B20</f>
        <v>#REF!</v>
      </c>
      <c r="C21" s="39"/>
      <c r="D21" s="219"/>
      <c r="E21" s="219"/>
      <c r="J21" s="61"/>
    </row>
    <row r="22" spans="1:10" s="34" customFormat="1" ht="15.95">
      <c r="A22" s="48"/>
      <c r="B22" s="225"/>
      <c r="C22" s="39"/>
      <c r="D22" s="219"/>
      <c r="E22" s="219"/>
    </row>
    <row r="23" spans="1:10" s="34" customFormat="1" ht="15.95">
      <c r="A23" s="219"/>
      <c r="B23" s="47"/>
      <c r="C23" s="39"/>
      <c r="D23" s="219"/>
      <c r="E23" s="219"/>
    </row>
    <row r="24" spans="1:10" s="34" customFormat="1" ht="15.95">
      <c r="A24" s="48" t="s">
        <v>223</v>
      </c>
      <c r="B24" s="47" t="e">
        <f>+B16</f>
        <v>#REF!</v>
      </c>
      <c r="C24" s="39"/>
      <c r="D24" s="219"/>
      <c r="E24" s="219"/>
      <c r="I24" s="61"/>
    </row>
    <row r="25" spans="1:10" s="34" customFormat="1" ht="15.95">
      <c r="A25" s="49"/>
      <c r="B25" s="225"/>
      <c r="C25" s="45"/>
      <c r="D25" s="219"/>
      <c r="E25" s="219"/>
      <c r="I25" s="61"/>
    </row>
    <row r="26" spans="1:10" s="34" customFormat="1" ht="15.95">
      <c r="A26" s="49"/>
      <c r="B26" s="230"/>
      <c r="C26" s="39"/>
      <c r="D26" s="219"/>
      <c r="E26" s="219"/>
    </row>
    <row r="27" spans="1:10" s="34" customFormat="1" ht="15.95">
      <c r="A27" s="49" t="s">
        <v>224</v>
      </c>
      <c r="B27" s="230" t="e">
        <f>B6+47</f>
        <v>#REF!</v>
      </c>
      <c r="C27" s="39"/>
      <c r="D27" s="219"/>
      <c r="E27" s="219"/>
    </row>
    <row r="28" spans="1:10" s="34" customFormat="1" ht="15.95">
      <c r="A28" s="219"/>
      <c r="B28" s="225"/>
      <c r="C28" s="39"/>
      <c r="D28" s="219"/>
      <c r="E28" s="219"/>
    </row>
    <row r="29" spans="1:10" s="34" customFormat="1" ht="15.95">
      <c r="A29" s="219"/>
      <c r="B29" s="225"/>
      <c r="C29" s="39"/>
      <c r="D29" s="219"/>
      <c r="E29" s="219"/>
    </row>
    <row r="30" spans="1:10" s="34" customFormat="1" ht="15.95">
      <c r="A30" s="219"/>
      <c r="B30" s="225"/>
      <c r="C30" s="39"/>
      <c r="D30" s="219"/>
      <c r="E30" s="219"/>
    </row>
    <row r="31" spans="1:10" s="34" customFormat="1" ht="15.95">
      <c r="A31" s="219"/>
      <c r="B31" s="225"/>
      <c r="C31" s="39"/>
      <c r="D31" s="219"/>
      <c r="E31" s="219"/>
    </row>
    <row r="32" spans="1:10" s="34" customFormat="1" ht="15.95">
      <c r="A32" s="48"/>
      <c r="B32" s="54" t="s">
        <v>225</v>
      </c>
      <c r="C32" s="219"/>
      <c r="D32" s="231"/>
      <c r="E32" s="219"/>
    </row>
    <row r="33" spans="1:5" s="34" customFormat="1" ht="15.95">
      <c r="A33" s="48"/>
      <c r="B33" s="54"/>
      <c r="C33" s="219"/>
      <c r="D33" s="231"/>
      <c r="E33" s="219"/>
    </row>
    <row r="34" spans="1:5" s="34" customFormat="1" ht="15.95">
      <c r="A34" s="48"/>
      <c r="B34" s="54"/>
      <c r="C34" s="219"/>
      <c r="D34" s="231"/>
      <c r="E34" s="219"/>
    </row>
    <row r="35" spans="1:5" s="34" customFormat="1" ht="15.95">
      <c r="A35" s="219"/>
      <c r="B35" s="54"/>
      <c r="C35" s="219"/>
      <c r="D35" s="219"/>
      <c r="E35" s="219"/>
    </row>
    <row r="36" spans="1:5" s="34" customFormat="1" ht="15.95">
      <c r="A36" s="219"/>
      <c r="B36" s="219" t="s">
        <v>240</v>
      </c>
      <c r="C36" s="219"/>
      <c r="D36" s="219"/>
      <c r="E36" s="219"/>
    </row>
    <row r="37" spans="1:5" s="34" customFormat="1" ht="15.95">
      <c r="A37" s="219"/>
      <c r="B37" s="219" t="s">
        <v>241</v>
      </c>
      <c r="C37" s="39"/>
      <c r="D37" s="219"/>
      <c r="E37" s="219"/>
    </row>
    <row r="38" spans="1:5" s="34" customFormat="1" ht="15.95">
      <c r="A38" s="219"/>
      <c r="B38" s="219" t="s">
        <v>227</v>
      </c>
      <c r="C38" s="39"/>
      <c r="D38" s="219"/>
      <c r="E38" s="219"/>
    </row>
    <row r="39" spans="1:5" s="34" customFormat="1" ht="15.95">
      <c r="A39" s="219"/>
      <c r="B39" s="219"/>
      <c r="C39" s="39"/>
      <c r="D39" s="219"/>
      <c r="E39" s="219"/>
    </row>
    <row r="40" spans="1:5" s="34" customFormat="1" ht="15.95">
      <c r="A40" s="219"/>
      <c r="B40" s="219"/>
      <c r="C40" s="39"/>
      <c r="D40" s="219"/>
      <c r="E40" s="219"/>
    </row>
    <row r="41" spans="1:5" s="34" customFormat="1" ht="15.95">
      <c r="A41" s="219"/>
      <c r="B41" s="55" t="s">
        <v>228</v>
      </c>
      <c r="C41" s="39"/>
      <c r="D41" s="219"/>
      <c r="E41" s="219"/>
    </row>
    <row r="42" spans="1:5" s="34" customFormat="1" ht="15.95">
      <c r="A42" s="219"/>
      <c r="B42" s="219"/>
      <c r="C42" s="39"/>
      <c r="D42" s="219"/>
      <c r="E42" s="219"/>
    </row>
    <row r="43" spans="1:5" s="34" customFormat="1" ht="15.95">
      <c r="A43" s="219"/>
      <c r="B43" s="219"/>
      <c r="C43" s="39"/>
      <c r="D43" s="219"/>
      <c r="E43" s="219"/>
    </row>
    <row r="44" spans="1:5" s="34" customFormat="1" ht="15.95">
      <c r="A44" s="219"/>
      <c r="B44" s="219"/>
      <c r="C44" s="39"/>
      <c r="D44" s="219"/>
      <c r="E44" s="219"/>
    </row>
    <row r="45" spans="1:5" s="34" customFormat="1" ht="15.95">
      <c r="A45" s="219"/>
      <c r="B45" s="219" t="s">
        <v>245</v>
      </c>
      <c r="C45" s="39"/>
      <c r="D45" s="219"/>
      <c r="E45" s="219"/>
    </row>
    <row r="46" spans="1:5" s="34" customFormat="1" ht="15.95">
      <c r="B46" s="219" t="s">
        <v>246</v>
      </c>
      <c r="C46" s="39"/>
    </row>
    <row r="47" spans="1:5" s="34" customFormat="1" ht="15.95">
      <c r="B47" s="219" t="s">
        <v>230</v>
      </c>
      <c r="C47" s="39"/>
    </row>
    <row r="48" spans="1:5" ht="15.6">
      <c r="A48" s="57"/>
      <c r="B48" s="219"/>
      <c r="C48" s="58"/>
    </row>
    <row r="49" spans="2:3">
      <c r="C49" s="58"/>
    </row>
    <row r="50" spans="2:3">
      <c r="C50" s="58"/>
    </row>
    <row r="51" spans="2:3">
      <c r="B51" s="59"/>
      <c r="C51" s="58"/>
    </row>
    <row r="52" spans="2:3">
      <c r="B52" s="60"/>
      <c r="C52" s="58"/>
    </row>
    <row r="53" spans="2:3">
      <c r="B53" s="60"/>
      <c r="C53" s="58"/>
    </row>
    <row r="54" spans="2:3">
      <c r="B54" s="60"/>
      <c r="C54" s="58"/>
    </row>
    <row r="55" spans="2:3">
      <c r="C55" s="58"/>
    </row>
  </sheetData>
  <mergeCells count="3">
    <mergeCell ref="A1:D1"/>
    <mergeCell ref="A2:D2"/>
    <mergeCell ref="A3:D3"/>
  </mergeCells>
  <printOptions horizontalCentered="1" verticalCentered="1"/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 codeName="Sheet47">
    <pageSetUpPr fitToPage="1"/>
  </sheetPr>
  <dimension ref="A1:K65"/>
  <sheetViews>
    <sheetView topLeftCell="A37" zoomScaleNormal="100" workbookViewId="0">
      <selection sqref="A1:D48"/>
    </sheetView>
  </sheetViews>
  <sheetFormatPr defaultColWidth="9.140625" defaultRowHeight="14.45"/>
  <cols>
    <col min="1" max="1" width="47.28515625" style="33" customWidth="1"/>
    <col min="2" max="2" width="27.85546875" style="33" customWidth="1"/>
    <col min="3" max="3" width="9.140625" style="33"/>
    <col min="4" max="4" width="9.28515625" style="33" customWidth="1"/>
    <col min="5" max="16384" width="9.140625" style="33"/>
  </cols>
  <sheetData>
    <row r="1" spans="1:11" ht="18">
      <c r="A1" s="386" t="s">
        <v>231</v>
      </c>
      <c r="B1" s="386"/>
      <c r="C1" s="386"/>
      <c r="D1" s="386"/>
      <c r="E1" s="63"/>
      <c r="F1" s="367"/>
    </row>
    <row r="2" spans="1:11" ht="18">
      <c r="A2" s="386" t="s">
        <v>238</v>
      </c>
      <c r="B2" s="386"/>
      <c r="C2" s="386"/>
      <c r="D2" s="386"/>
      <c r="E2" s="63"/>
      <c r="F2" s="367"/>
    </row>
    <row r="3" spans="1:11" s="38" customFormat="1" ht="15.6">
      <c r="A3" s="384">
        <f ca="1">TODAY()</f>
        <v>45832</v>
      </c>
      <c r="B3" s="385"/>
      <c r="C3" s="385"/>
      <c r="D3" s="385"/>
      <c r="E3" s="36"/>
      <c r="F3" s="219"/>
      <c r="G3" s="219"/>
      <c r="H3" s="219"/>
      <c r="I3" s="219"/>
      <c r="J3" s="219"/>
      <c r="K3" s="219"/>
    </row>
    <row r="4" spans="1:11" s="38" customFormat="1" ht="15.6">
      <c r="A4" s="367"/>
      <c r="B4" s="367"/>
      <c r="C4" s="367"/>
      <c r="D4" s="367"/>
      <c r="E4" s="219"/>
      <c r="F4" s="219"/>
      <c r="G4" s="219"/>
      <c r="H4" s="219"/>
      <c r="I4" s="219"/>
      <c r="J4" s="219"/>
      <c r="K4" s="219"/>
    </row>
    <row r="5" spans="1:11" s="38" customFormat="1" ht="15.6">
      <c r="A5" s="219"/>
      <c r="B5" s="219"/>
      <c r="C5" s="219"/>
      <c r="D5" s="219"/>
      <c r="E5" s="219"/>
      <c r="F5" s="219"/>
      <c r="G5" s="219"/>
      <c r="H5" s="219"/>
      <c r="I5" s="219"/>
      <c r="J5" s="219"/>
      <c r="K5" s="219"/>
    </row>
    <row r="6" spans="1:11" s="38" customFormat="1" ht="15.6">
      <c r="A6" s="36" t="s">
        <v>232</v>
      </c>
      <c r="B6" s="40" t="e">
        <f>#REF!</f>
        <v>#REF!</v>
      </c>
      <c r="C6" s="219"/>
      <c r="D6" s="219"/>
      <c r="E6" s="219"/>
      <c r="F6" s="219"/>
      <c r="G6" s="219"/>
      <c r="H6" s="219"/>
      <c r="I6" s="219"/>
      <c r="J6" s="219"/>
      <c r="K6" s="219"/>
    </row>
    <row r="7" spans="1:11" s="38" customFormat="1" ht="15.75" hidden="1" customHeight="1">
      <c r="A7" s="219" t="s">
        <v>208</v>
      </c>
      <c r="B7" s="41">
        <f>'NEO NOV'!B7</f>
        <v>40793</v>
      </c>
      <c r="C7" s="219"/>
      <c r="D7" s="219"/>
      <c r="E7" s="219"/>
      <c r="F7" s="219"/>
      <c r="G7" s="219"/>
      <c r="H7" s="219"/>
      <c r="I7" s="219"/>
      <c r="J7" s="219"/>
      <c r="K7" s="219"/>
    </row>
    <row r="8" spans="1:11" s="38" customFormat="1" ht="15.6">
      <c r="A8" s="219" t="s">
        <v>210</v>
      </c>
      <c r="B8" s="42" t="e">
        <f>#REF!</f>
        <v>#REF!</v>
      </c>
      <c r="C8" s="219"/>
      <c r="D8" s="219"/>
      <c r="E8" s="219"/>
      <c r="F8" s="219"/>
      <c r="G8" s="219"/>
      <c r="H8" s="219"/>
      <c r="I8" s="219"/>
      <c r="J8" s="219"/>
      <c r="K8" s="219"/>
    </row>
    <row r="9" spans="1:11" s="38" customFormat="1" ht="15.6">
      <c r="A9" s="219" t="s">
        <v>212</v>
      </c>
      <c r="B9" s="43">
        <v>31</v>
      </c>
      <c r="C9" s="219"/>
      <c r="D9" s="219"/>
      <c r="E9" s="219"/>
      <c r="F9" s="219"/>
      <c r="G9" s="219"/>
      <c r="H9" s="219"/>
      <c r="I9" s="219"/>
      <c r="J9" s="219"/>
      <c r="K9" s="219"/>
    </row>
    <row r="10" spans="1:11" s="38" customFormat="1" ht="15.6" hidden="1">
      <c r="A10" s="219" t="s">
        <v>213</v>
      </c>
      <c r="B10" s="220"/>
      <c r="C10" s="219" t="s">
        <v>211</v>
      </c>
      <c r="D10" s="219"/>
      <c r="E10" s="219"/>
      <c r="F10" s="219"/>
      <c r="G10" s="219"/>
      <c r="H10" s="219"/>
      <c r="I10" s="219"/>
      <c r="J10" s="219"/>
      <c r="K10" s="219"/>
    </row>
    <row r="11" spans="1:11" s="38" customFormat="1" ht="15.6">
      <c r="A11" s="219"/>
      <c r="B11" s="219"/>
      <c r="C11" s="219"/>
      <c r="D11" s="219"/>
      <c r="E11" s="219"/>
      <c r="F11" s="219"/>
      <c r="G11" s="219"/>
      <c r="H11" s="219"/>
      <c r="I11" s="219"/>
      <c r="J11" s="219"/>
      <c r="K11" s="219"/>
    </row>
    <row r="12" spans="1:11" s="38" customFormat="1" ht="15.6" hidden="1">
      <c r="A12" s="46" t="s">
        <v>214</v>
      </c>
      <c r="B12" s="221"/>
      <c r="C12" s="219"/>
      <c r="D12" s="219"/>
      <c r="E12" s="219"/>
      <c r="F12" s="219"/>
      <c r="G12" s="219"/>
      <c r="H12" s="219"/>
      <c r="I12" s="219"/>
      <c r="J12" s="219"/>
      <c r="K12" s="219"/>
    </row>
    <row r="13" spans="1:11" s="38" customFormat="1" ht="15.6" hidden="1">
      <c r="A13" s="222" t="s">
        <v>215</v>
      </c>
      <c r="B13" s="221" t="e">
        <f>#REF!</f>
        <v>#REF!</v>
      </c>
      <c r="C13" s="219" t="s">
        <v>209</v>
      </c>
      <c r="D13" s="219"/>
      <c r="E13" s="219"/>
      <c r="F13" s="219"/>
      <c r="G13" s="219"/>
      <c r="H13" s="219"/>
      <c r="I13" s="219"/>
      <c r="J13" s="219"/>
      <c r="K13" s="219"/>
    </row>
    <row r="14" spans="1:11" s="38" customFormat="1" ht="15.6" hidden="1">
      <c r="A14" s="222" t="s">
        <v>216</v>
      </c>
      <c r="B14" s="228" t="e">
        <f>#REF!</f>
        <v>#REF!</v>
      </c>
      <c r="C14" s="219" t="s">
        <v>209</v>
      </c>
      <c r="D14" s="219"/>
      <c r="E14" s="219"/>
      <c r="F14" s="219"/>
      <c r="G14" s="219"/>
      <c r="H14" s="219"/>
      <c r="I14" s="219"/>
      <c r="J14" s="225"/>
      <c r="K14" s="225"/>
    </row>
    <row r="15" spans="1:11" s="38" customFormat="1" ht="15.6" hidden="1">
      <c r="A15" s="222" t="s">
        <v>217</v>
      </c>
      <c r="B15" s="47" t="e">
        <f>B14*B13</f>
        <v>#REF!</v>
      </c>
      <c r="C15" s="219"/>
      <c r="D15" s="219"/>
      <c r="E15" s="219"/>
      <c r="F15" s="219"/>
      <c r="G15" s="219"/>
      <c r="H15" s="219"/>
      <c r="I15" s="219"/>
      <c r="J15" s="221"/>
      <c r="K15" s="225"/>
    </row>
    <row r="16" spans="1:11" s="38" customFormat="1" ht="15.6">
      <c r="A16" s="227"/>
      <c r="B16" s="225"/>
      <c r="C16" s="225"/>
      <c r="D16" s="225"/>
      <c r="E16" s="219"/>
      <c r="F16" s="219"/>
      <c r="G16" s="219"/>
      <c r="H16" s="219"/>
      <c r="I16" s="219"/>
      <c r="J16" s="219"/>
      <c r="K16" s="225"/>
    </row>
    <row r="17" spans="1:11" s="38" customFormat="1" ht="15.6">
      <c r="A17" s="46" t="s">
        <v>233</v>
      </c>
      <c r="B17" s="225"/>
      <c r="C17" s="219"/>
      <c r="D17" s="219"/>
      <c r="E17" s="219"/>
      <c r="F17" s="219"/>
      <c r="G17" s="219"/>
      <c r="H17" s="219"/>
      <c r="I17" s="219"/>
      <c r="J17" s="219"/>
      <c r="K17" s="225"/>
    </row>
    <row r="18" spans="1:11" s="38" customFormat="1" ht="15.6">
      <c r="A18" s="222" t="s">
        <v>234</v>
      </c>
      <c r="B18" s="234" t="e">
        <f>#REF!</f>
        <v>#REF!</v>
      </c>
      <c r="C18" s="219"/>
      <c r="D18" s="219"/>
      <c r="E18" s="219"/>
      <c r="F18" s="221"/>
      <c r="G18" s="219"/>
      <c r="H18" s="219"/>
      <c r="I18" s="219"/>
      <c r="J18" s="219"/>
      <c r="K18" s="225"/>
    </row>
    <row r="19" spans="1:11" s="38" customFormat="1" ht="15.6">
      <c r="A19" s="222" t="s">
        <v>235</v>
      </c>
      <c r="B19" s="234">
        <v>35</v>
      </c>
      <c r="C19" s="219"/>
      <c r="D19" s="219"/>
      <c r="E19" s="219"/>
      <c r="F19" s="219"/>
      <c r="G19" s="219"/>
      <c r="H19" s="219"/>
      <c r="I19" s="219"/>
      <c r="J19" s="219"/>
      <c r="K19" s="225"/>
    </row>
    <row r="20" spans="1:11" s="38" customFormat="1" ht="15.6">
      <c r="A20" s="222" t="s">
        <v>222</v>
      </c>
      <c r="B20" s="225" t="e">
        <f>B18*B19</f>
        <v>#REF!</v>
      </c>
      <c r="C20" s="219"/>
      <c r="D20" s="219"/>
      <c r="E20" s="219"/>
      <c r="F20" s="221"/>
      <c r="G20" s="219"/>
      <c r="H20" s="219"/>
      <c r="I20" s="219"/>
      <c r="J20" s="219"/>
      <c r="K20" s="225"/>
    </row>
    <row r="21" spans="1:11" s="38" customFormat="1" ht="15.6">
      <c r="A21" s="222" t="s">
        <v>236</v>
      </c>
      <c r="B21" s="235">
        <v>0.01</v>
      </c>
      <c r="C21" s="219"/>
      <c r="D21" s="219"/>
      <c r="E21" s="219"/>
      <c r="F21" s="219"/>
      <c r="G21" s="219"/>
      <c r="H21" s="219"/>
      <c r="I21" s="219"/>
      <c r="J21" s="219"/>
      <c r="K21" s="225"/>
    </row>
    <row r="22" spans="1:11" s="38" customFormat="1" ht="15.6">
      <c r="A22" s="222" t="s">
        <v>237</v>
      </c>
      <c r="B22" s="235" t="e">
        <f>B21*B18</f>
        <v>#REF!</v>
      </c>
      <c r="C22" s="219"/>
      <c r="D22" s="219"/>
      <c r="E22" s="219"/>
      <c r="F22" s="219"/>
      <c r="G22" s="219"/>
      <c r="H22" s="219"/>
      <c r="I22" s="219"/>
      <c r="J22" s="219"/>
      <c r="K22" s="225"/>
    </row>
    <row r="23" spans="1:11" s="38" customFormat="1" ht="15.6">
      <c r="A23" s="48"/>
      <c r="B23" s="229"/>
      <c r="C23" s="219"/>
      <c r="D23" s="219"/>
      <c r="E23" s="219"/>
      <c r="F23" s="219"/>
      <c r="G23" s="219"/>
      <c r="H23" s="219"/>
      <c r="I23" s="219"/>
      <c r="J23" s="219"/>
      <c r="K23" s="219"/>
    </row>
    <row r="24" spans="1:11" s="38" customFormat="1" ht="15.6">
      <c r="A24" s="219"/>
      <c r="B24" s="225"/>
      <c r="C24" s="219"/>
      <c r="D24" s="219"/>
      <c r="E24" s="219"/>
      <c r="F24" s="219"/>
      <c r="G24" s="219"/>
      <c r="H24" s="219"/>
      <c r="I24" s="219"/>
      <c r="J24" s="219"/>
      <c r="K24" s="219"/>
    </row>
    <row r="25" spans="1:11" s="38" customFormat="1" ht="15.6">
      <c r="A25" s="48" t="s">
        <v>223</v>
      </c>
      <c r="B25" s="47" t="e">
        <f>+B20-B22</f>
        <v>#REF!</v>
      </c>
      <c r="C25" s="219"/>
      <c r="D25" s="219"/>
      <c r="E25" s="219"/>
      <c r="F25" s="219"/>
      <c r="G25" s="219"/>
      <c r="H25" s="219"/>
      <c r="I25" s="219"/>
      <c r="J25" s="225"/>
      <c r="K25" s="219"/>
    </row>
    <row r="26" spans="1:11" s="38" customFormat="1" ht="15.6">
      <c r="A26" s="49"/>
      <c r="B26" s="236"/>
      <c r="C26" s="225"/>
      <c r="D26" s="225"/>
      <c r="E26" s="219"/>
      <c r="F26" s="219"/>
      <c r="G26" s="219"/>
      <c r="H26" s="219"/>
      <c r="I26" s="219"/>
      <c r="J26" s="225"/>
      <c r="K26" s="219"/>
    </row>
    <row r="27" spans="1:11" s="38" customFormat="1" ht="15.6">
      <c r="A27" s="49"/>
      <c r="B27" s="225"/>
      <c r="C27" s="219"/>
      <c r="D27" s="219"/>
      <c r="E27" s="219"/>
      <c r="F27" s="219"/>
      <c r="G27" s="219"/>
      <c r="H27" s="219"/>
      <c r="I27" s="219"/>
      <c r="J27" s="219"/>
      <c r="K27" s="219"/>
    </row>
    <row r="28" spans="1:11" s="38" customFormat="1" ht="15.6">
      <c r="A28" s="49" t="s">
        <v>224</v>
      </c>
      <c r="B28" s="230" t="e">
        <f>B6+47</f>
        <v>#REF!</v>
      </c>
      <c r="C28" s="219"/>
      <c r="D28" s="219"/>
      <c r="E28" s="219"/>
      <c r="F28" s="219"/>
      <c r="G28" s="219"/>
      <c r="H28" s="219"/>
      <c r="I28" s="219"/>
      <c r="J28" s="219"/>
      <c r="K28" s="219"/>
    </row>
    <row r="29" spans="1:11" s="38" customFormat="1" ht="15.6">
      <c r="A29" s="49"/>
      <c r="B29" s="230"/>
      <c r="C29" s="219"/>
      <c r="D29" s="219"/>
      <c r="E29" s="219"/>
      <c r="F29" s="219"/>
      <c r="G29" s="219"/>
      <c r="H29" s="219"/>
      <c r="I29" s="219"/>
      <c r="J29" s="219"/>
      <c r="K29" s="219"/>
    </row>
    <row r="30" spans="1:11" s="38" customFormat="1" ht="15.6">
      <c r="A30" s="49"/>
      <c r="B30" s="230"/>
      <c r="C30" s="219"/>
      <c r="D30" s="219"/>
      <c r="E30" s="219"/>
      <c r="F30" s="219"/>
      <c r="G30" s="219"/>
      <c r="H30" s="219"/>
      <c r="I30" s="219"/>
      <c r="J30" s="219"/>
      <c r="K30" s="219"/>
    </row>
    <row r="31" spans="1:11" s="38" customFormat="1" ht="15.6">
      <c r="A31" s="219"/>
      <c r="B31" s="225"/>
      <c r="C31" s="219"/>
      <c r="D31" s="219"/>
      <c r="E31" s="219"/>
      <c r="F31" s="219"/>
      <c r="G31" s="219"/>
      <c r="H31" s="219"/>
      <c r="I31" s="219"/>
      <c r="J31" s="219"/>
      <c r="K31" s="219"/>
    </row>
    <row r="32" spans="1:11" s="38" customFormat="1" ht="15.6">
      <c r="A32" s="48"/>
      <c r="B32" s="237"/>
      <c r="C32" s="219"/>
      <c r="D32" s="219"/>
      <c r="E32" s="231"/>
      <c r="F32" s="219"/>
      <c r="G32" s="219"/>
      <c r="H32" s="219"/>
      <c r="I32" s="219"/>
      <c r="J32" s="219"/>
      <c r="K32" s="219"/>
    </row>
    <row r="33" spans="1:11" s="38" customFormat="1" ht="15.6">
      <c r="A33" s="219"/>
      <c r="B33" s="54" t="s">
        <v>225</v>
      </c>
      <c r="C33" s="219"/>
      <c r="D33" s="219"/>
      <c r="E33" s="219"/>
      <c r="F33" s="219"/>
      <c r="G33" s="219"/>
      <c r="H33" s="219"/>
      <c r="I33" s="219"/>
      <c r="J33" s="219"/>
      <c r="K33" s="219"/>
    </row>
    <row r="34" spans="1:11" s="38" customFormat="1" ht="15.6">
      <c r="A34" s="219"/>
      <c r="B34" s="54"/>
      <c r="C34" s="219"/>
      <c r="D34" s="219"/>
      <c r="E34" s="219"/>
      <c r="F34" s="219"/>
      <c r="G34" s="219"/>
      <c r="H34" s="219"/>
      <c r="I34" s="219"/>
      <c r="J34" s="219"/>
      <c r="K34" s="219"/>
    </row>
    <row r="35" spans="1:11" s="38" customFormat="1" ht="15.6">
      <c r="A35" s="219"/>
      <c r="B35" s="54"/>
      <c r="C35" s="219"/>
      <c r="D35" s="219"/>
      <c r="E35" s="219"/>
      <c r="F35" s="219"/>
      <c r="G35" s="219"/>
      <c r="H35" s="219"/>
      <c r="I35" s="219"/>
      <c r="J35" s="219"/>
      <c r="K35" s="219"/>
    </row>
    <row r="36" spans="1:11" s="38" customFormat="1" ht="15.6">
      <c r="A36" s="219"/>
      <c r="B36" s="54"/>
      <c r="C36" s="219"/>
      <c r="D36" s="219"/>
      <c r="E36" s="219"/>
      <c r="F36" s="219"/>
      <c r="G36" s="219"/>
      <c r="H36" s="219"/>
      <c r="I36" s="219"/>
      <c r="J36" s="219"/>
      <c r="K36" s="219"/>
    </row>
    <row r="37" spans="1:11" s="38" customFormat="1" ht="15.6">
      <c r="A37" s="219"/>
      <c r="B37" s="219" t="s">
        <v>240</v>
      </c>
      <c r="C37" s="219"/>
      <c r="D37" s="219"/>
      <c r="E37" s="219"/>
      <c r="F37" s="219"/>
      <c r="G37" s="219"/>
      <c r="H37" s="219"/>
      <c r="I37" s="219"/>
      <c r="J37" s="219"/>
      <c r="K37" s="219"/>
    </row>
    <row r="38" spans="1:11" s="38" customFormat="1" ht="15.6">
      <c r="A38" s="219"/>
      <c r="B38" s="219" t="s">
        <v>241</v>
      </c>
      <c r="C38" s="219"/>
      <c r="D38" s="219"/>
      <c r="E38" s="219"/>
      <c r="F38" s="219"/>
      <c r="G38" s="219"/>
      <c r="H38" s="219"/>
      <c r="I38" s="219"/>
      <c r="J38" s="219"/>
      <c r="K38" s="219"/>
    </row>
    <row r="39" spans="1:11" s="38" customFormat="1" ht="15.6">
      <c r="A39" s="219"/>
      <c r="B39" s="219" t="s">
        <v>227</v>
      </c>
      <c r="C39" s="219"/>
      <c r="D39" s="219"/>
      <c r="E39" s="219"/>
      <c r="F39" s="219"/>
      <c r="G39" s="219"/>
      <c r="H39" s="219"/>
      <c r="I39" s="219"/>
      <c r="J39" s="219"/>
      <c r="K39" s="219"/>
    </row>
    <row r="40" spans="1:11" s="38" customFormat="1" ht="15.6">
      <c r="A40" s="219"/>
      <c r="B40" s="219"/>
      <c r="C40" s="39"/>
      <c r="D40" s="39"/>
      <c r="E40" s="219"/>
      <c r="F40" s="219"/>
      <c r="G40" s="219"/>
      <c r="H40" s="219"/>
      <c r="I40" s="219"/>
      <c r="J40" s="219"/>
      <c r="K40" s="219"/>
    </row>
    <row r="41" spans="1:11" s="38" customFormat="1" ht="15.6">
      <c r="A41" s="219"/>
      <c r="B41" s="219"/>
      <c r="C41" s="39"/>
      <c r="D41" s="39"/>
      <c r="E41" s="219"/>
      <c r="F41" s="219"/>
      <c r="G41" s="219"/>
      <c r="H41" s="219"/>
      <c r="I41" s="219"/>
      <c r="J41" s="219"/>
      <c r="K41" s="219"/>
    </row>
    <row r="42" spans="1:11" s="38" customFormat="1" ht="15.6">
      <c r="A42" s="219"/>
      <c r="B42" s="55" t="s">
        <v>228</v>
      </c>
      <c r="C42" s="39"/>
      <c r="D42" s="39"/>
      <c r="E42" s="219"/>
      <c r="F42" s="219"/>
      <c r="G42" s="219"/>
      <c r="H42" s="219"/>
      <c r="I42" s="219"/>
      <c r="J42" s="219"/>
      <c r="K42" s="219"/>
    </row>
    <row r="43" spans="1:11" s="38" customFormat="1" ht="15.6">
      <c r="A43" s="219"/>
      <c r="B43" s="219"/>
      <c r="C43" s="39"/>
      <c r="D43" s="39"/>
      <c r="E43" s="219"/>
      <c r="F43" s="219"/>
      <c r="G43" s="219"/>
      <c r="H43" s="219"/>
      <c r="I43" s="219"/>
      <c r="J43" s="219"/>
      <c r="K43" s="219"/>
    </row>
    <row r="44" spans="1:11" s="38" customFormat="1" ht="15.6">
      <c r="A44" s="219"/>
      <c r="B44" s="219"/>
      <c r="C44" s="39"/>
      <c r="D44" s="39"/>
      <c r="E44" s="219"/>
      <c r="F44" s="219"/>
      <c r="G44" s="219"/>
      <c r="H44" s="219"/>
      <c r="I44" s="219"/>
      <c r="J44" s="219"/>
      <c r="K44" s="219"/>
    </row>
    <row r="45" spans="1:11" s="38" customFormat="1" ht="15.6">
      <c r="A45" s="219"/>
      <c r="B45" s="219"/>
      <c r="C45" s="39"/>
      <c r="D45" s="39"/>
      <c r="E45" s="219"/>
      <c r="F45" s="219"/>
      <c r="G45" s="219"/>
      <c r="H45" s="219"/>
      <c r="I45" s="219"/>
      <c r="J45" s="219"/>
      <c r="K45" s="219"/>
    </row>
    <row r="46" spans="1:11" s="38" customFormat="1" ht="15.6">
      <c r="A46" s="219"/>
      <c r="B46" s="219" t="s">
        <v>245</v>
      </c>
      <c r="C46" s="39"/>
      <c r="D46" s="39"/>
      <c r="E46" s="219"/>
      <c r="F46" s="219"/>
      <c r="G46" s="219"/>
      <c r="H46" s="219"/>
      <c r="I46" s="219"/>
      <c r="J46" s="219"/>
      <c r="K46" s="219"/>
    </row>
    <row r="47" spans="1:11" s="38" customFormat="1" ht="15.6">
      <c r="A47" s="219"/>
      <c r="B47" s="219" t="s">
        <v>246</v>
      </c>
      <c r="C47" s="39"/>
      <c r="D47" s="39"/>
      <c r="E47" s="219"/>
      <c r="F47" s="219"/>
      <c r="G47" s="219"/>
      <c r="H47" s="219"/>
      <c r="I47" s="219"/>
      <c r="J47" s="219"/>
      <c r="K47" s="219"/>
    </row>
    <row r="48" spans="1:11" s="38" customFormat="1" ht="15.6">
      <c r="A48" s="219"/>
      <c r="B48" s="219" t="s">
        <v>230</v>
      </c>
      <c r="C48" s="39"/>
      <c r="D48" s="39"/>
      <c r="E48" s="219"/>
      <c r="F48" s="219"/>
      <c r="G48" s="219"/>
      <c r="H48" s="219"/>
      <c r="I48" s="219"/>
      <c r="J48" s="219"/>
      <c r="K48" s="219"/>
    </row>
    <row r="49" spans="1:11" s="38" customFormat="1" ht="15.6">
      <c r="A49" s="219"/>
      <c r="B49" s="219"/>
      <c r="C49" s="39"/>
      <c r="D49" s="39"/>
      <c r="E49" s="219"/>
      <c r="F49" s="219"/>
      <c r="G49" s="219"/>
      <c r="H49" s="219"/>
      <c r="I49" s="219"/>
      <c r="J49" s="219"/>
      <c r="K49" s="219"/>
    </row>
    <row r="50" spans="1:11" s="38" customFormat="1" ht="15.6">
      <c r="A50" s="219"/>
      <c r="B50" s="219"/>
      <c r="C50" s="39"/>
      <c r="D50" s="39"/>
      <c r="E50" s="219"/>
      <c r="F50" s="219"/>
      <c r="G50" s="219"/>
      <c r="H50" s="219"/>
      <c r="I50" s="219"/>
      <c r="J50" s="219"/>
      <c r="K50" s="219"/>
    </row>
    <row r="51" spans="1:11" s="38" customFormat="1" ht="15.6">
      <c r="A51" s="219"/>
      <c r="B51" s="219"/>
      <c r="C51" s="39"/>
      <c r="D51" s="39"/>
      <c r="E51" s="219"/>
      <c r="F51" s="219"/>
      <c r="G51" s="219"/>
      <c r="H51" s="219"/>
      <c r="I51" s="219"/>
      <c r="J51" s="219"/>
      <c r="K51" s="219"/>
    </row>
    <row r="52" spans="1:11" s="38" customFormat="1" ht="15.6">
      <c r="A52" s="219"/>
      <c r="B52" s="219"/>
      <c r="C52" s="39"/>
      <c r="D52" s="39"/>
      <c r="E52" s="219"/>
      <c r="F52" s="219"/>
      <c r="G52" s="219"/>
      <c r="H52" s="219"/>
      <c r="I52" s="219"/>
      <c r="J52" s="219"/>
      <c r="K52" s="219"/>
    </row>
    <row r="53" spans="1:11" s="38" customFormat="1" ht="15.6">
      <c r="A53" s="219"/>
      <c r="B53" s="219"/>
      <c r="C53" s="39"/>
      <c r="D53" s="39"/>
      <c r="E53" s="219"/>
      <c r="F53" s="219"/>
      <c r="G53" s="219"/>
      <c r="H53" s="219"/>
      <c r="I53" s="219"/>
      <c r="J53" s="219"/>
      <c r="K53" s="219"/>
    </row>
    <row r="54" spans="1:11" s="38" customFormat="1" ht="15.6">
      <c r="A54" s="219"/>
      <c r="B54" s="55"/>
      <c r="C54" s="39"/>
      <c r="D54" s="39"/>
      <c r="E54" s="219"/>
      <c r="F54" s="219"/>
      <c r="G54" s="219"/>
      <c r="H54" s="219"/>
      <c r="I54" s="219"/>
      <c r="J54" s="219"/>
      <c r="K54" s="219"/>
    </row>
    <row r="55" spans="1:11" s="38" customFormat="1" ht="15.6">
      <c r="A55" s="219"/>
      <c r="B55" s="219"/>
      <c r="C55" s="39"/>
      <c r="D55" s="39"/>
      <c r="E55" s="219"/>
      <c r="F55" s="219"/>
      <c r="G55" s="219"/>
      <c r="H55" s="219"/>
      <c r="I55" s="219"/>
      <c r="J55" s="219"/>
      <c r="K55" s="219"/>
    </row>
    <row r="56" spans="1:11" s="38" customFormat="1" ht="15.6">
      <c r="A56" s="219"/>
      <c r="B56" s="219"/>
      <c r="C56" s="39"/>
      <c r="D56" s="39"/>
      <c r="E56" s="219"/>
      <c r="F56" s="219"/>
      <c r="G56" s="219"/>
      <c r="H56" s="219"/>
      <c r="I56" s="219"/>
      <c r="J56" s="219"/>
      <c r="K56" s="219"/>
    </row>
    <row r="57" spans="1:11" s="38" customFormat="1" ht="15.6">
      <c r="A57" s="219"/>
      <c r="B57" s="219"/>
      <c r="C57" s="39"/>
      <c r="D57" s="39"/>
      <c r="E57" s="219"/>
      <c r="F57" s="219"/>
      <c r="G57" s="219"/>
      <c r="H57" s="219"/>
      <c r="I57" s="219"/>
      <c r="J57" s="219"/>
      <c r="K57" s="219"/>
    </row>
    <row r="58" spans="1:11" s="38" customFormat="1" ht="15.6">
      <c r="A58" s="219"/>
      <c r="B58" s="219"/>
      <c r="C58" s="39"/>
      <c r="D58" s="39"/>
      <c r="E58" s="219"/>
      <c r="F58" s="219"/>
      <c r="G58" s="219"/>
      <c r="H58" s="219"/>
      <c r="I58" s="219"/>
      <c r="J58" s="219"/>
      <c r="K58" s="219"/>
    </row>
    <row r="59" spans="1:11" ht="15.6">
      <c r="A59" s="57"/>
      <c r="B59" s="219"/>
    </row>
    <row r="62" spans="1:11">
      <c r="B62" s="59"/>
    </row>
    <row r="63" spans="1:11">
      <c r="B63" s="60"/>
    </row>
    <row r="64" spans="1:11">
      <c r="B64" s="60"/>
    </row>
    <row r="65" spans="2:2">
      <c r="B65" s="60"/>
    </row>
  </sheetData>
  <mergeCells count="3">
    <mergeCell ref="A1:D1"/>
    <mergeCell ref="A2:D2"/>
    <mergeCell ref="A3:D3"/>
  </mergeCells>
  <printOptions horizontalCentered="1" verticalCentered="1"/>
  <pageMargins left="0.7" right="0.7" top="0.75" bottom="0.75" header="0.3" footer="0.3"/>
  <pageSetup scale="94" orientation="portrait" r:id="rId1"/>
  <colBreaks count="1" manualBreakCount="1">
    <brk id="5" max="1048575" man="1"/>
  </col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 codeName="Sheet48">
    <pageSetUpPr fitToPage="1"/>
  </sheetPr>
  <dimension ref="A1:J60"/>
  <sheetViews>
    <sheetView zoomScaleNormal="100" workbookViewId="0">
      <selection sqref="A1:D48"/>
    </sheetView>
  </sheetViews>
  <sheetFormatPr defaultColWidth="9.140625" defaultRowHeight="14.45"/>
  <cols>
    <col min="1" max="1" width="47.28515625" style="33" customWidth="1"/>
    <col min="2" max="2" width="27.85546875" style="33" customWidth="1"/>
    <col min="3" max="3" width="9.140625" style="33"/>
    <col min="4" max="4" width="9.140625" style="33" customWidth="1"/>
    <col min="5" max="16384" width="9.140625" style="33"/>
  </cols>
  <sheetData>
    <row r="1" spans="1:10" ht="18">
      <c r="A1" s="386" t="s">
        <v>205</v>
      </c>
      <c r="B1" s="386"/>
      <c r="C1" s="386"/>
      <c r="D1" s="386"/>
      <c r="E1" s="46"/>
    </row>
    <row r="2" spans="1:10" ht="18">
      <c r="A2" s="386" t="s">
        <v>239</v>
      </c>
      <c r="B2" s="386"/>
      <c r="C2" s="386"/>
      <c r="D2" s="386"/>
      <c r="E2" s="46"/>
    </row>
    <row r="3" spans="1:10" ht="15.6">
      <c r="A3" s="390">
        <f ca="1">TODAY()</f>
        <v>45832</v>
      </c>
      <c r="B3" s="390"/>
      <c r="C3" s="390"/>
      <c r="D3" s="390"/>
      <c r="E3" s="81"/>
    </row>
    <row r="4" spans="1:10" s="34" customFormat="1" ht="15.95">
      <c r="A4" s="367"/>
      <c r="B4" s="367"/>
      <c r="C4" s="37"/>
    </row>
    <row r="5" spans="1:10" s="34" customFormat="1" ht="15.95">
      <c r="C5" s="56"/>
    </row>
    <row r="6" spans="1:10" s="34" customFormat="1" ht="15.95">
      <c r="A6" s="36" t="s">
        <v>207</v>
      </c>
      <c r="B6" s="40" t="e">
        <f>#REF!</f>
        <v>#REF!</v>
      </c>
      <c r="C6" s="56"/>
    </row>
    <row r="7" spans="1:10" s="34" customFormat="1" ht="15.95" hidden="1">
      <c r="A7" s="34" t="s">
        <v>208</v>
      </c>
      <c r="B7" s="41">
        <v>40793</v>
      </c>
      <c r="C7" s="56" t="s">
        <v>209</v>
      </c>
    </row>
    <row r="8" spans="1:10" s="34" customFormat="1" ht="15.95">
      <c r="A8" s="219" t="s">
        <v>210</v>
      </c>
      <c r="B8" s="42" t="e">
        <f>#REF!</f>
        <v>#REF!</v>
      </c>
      <c r="C8" s="56" t="s">
        <v>211</v>
      </c>
    </row>
    <row r="9" spans="1:10" s="34" customFormat="1" ht="15.95">
      <c r="A9" s="219" t="s">
        <v>212</v>
      </c>
      <c r="B9" s="43">
        <v>30</v>
      </c>
      <c r="C9" s="56" t="s">
        <v>211</v>
      </c>
    </row>
    <row r="10" spans="1:10" s="34" customFormat="1" ht="15.95" hidden="1">
      <c r="A10" s="34" t="s">
        <v>213</v>
      </c>
      <c r="B10" s="220"/>
      <c r="C10" s="56" t="s">
        <v>211</v>
      </c>
    </row>
    <row r="11" spans="1:10" s="34" customFormat="1" ht="15.95">
      <c r="B11" s="219"/>
      <c r="C11" s="56"/>
    </row>
    <row r="12" spans="1:10" s="34" customFormat="1" ht="15.95">
      <c r="B12" s="221"/>
      <c r="C12" s="56"/>
    </row>
    <row r="13" spans="1:10" s="34" customFormat="1" ht="15.95">
      <c r="A13" s="46" t="s">
        <v>214</v>
      </c>
      <c r="B13" s="221"/>
      <c r="C13" s="39"/>
      <c r="D13" s="219"/>
      <c r="E13" s="219"/>
    </row>
    <row r="14" spans="1:10" s="34" customFormat="1" ht="15.95">
      <c r="A14" s="222" t="s">
        <v>215</v>
      </c>
      <c r="B14" s="223" t="e">
        <f>#REF!</f>
        <v>#REF!</v>
      </c>
      <c r="C14" s="39" t="s">
        <v>209</v>
      </c>
      <c r="D14" s="219"/>
      <c r="E14" s="219"/>
    </row>
    <row r="15" spans="1:10" s="34" customFormat="1" ht="15.95">
      <c r="A15" s="222" t="s">
        <v>216</v>
      </c>
      <c r="B15" s="238" t="e">
        <f>#REF!</f>
        <v>#REF!</v>
      </c>
      <c r="C15" s="39" t="s">
        <v>209</v>
      </c>
      <c r="D15" s="219"/>
      <c r="E15" s="219"/>
      <c r="I15" s="61"/>
      <c r="J15" s="61"/>
    </row>
    <row r="16" spans="1:10" s="34" customFormat="1" ht="15.95">
      <c r="A16" s="222" t="s">
        <v>217</v>
      </c>
      <c r="B16" s="225" t="e">
        <f>B15*B14</f>
        <v>#REF!</v>
      </c>
      <c r="C16" s="39"/>
      <c r="D16" s="219"/>
      <c r="E16" s="219"/>
      <c r="I16" s="62"/>
      <c r="J16" s="61"/>
    </row>
    <row r="17" spans="1:10" s="34" customFormat="1" ht="15.95">
      <c r="A17" s="227"/>
      <c r="B17" s="225"/>
      <c r="C17" s="45"/>
      <c r="D17" s="219"/>
      <c r="E17" s="219"/>
      <c r="J17" s="61"/>
    </row>
    <row r="18" spans="1:10" s="34" customFormat="1" ht="15.95" hidden="1">
      <c r="A18" s="46" t="s">
        <v>218</v>
      </c>
      <c r="B18" s="221"/>
      <c r="C18" s="39"/>
      <c r="D18" s="219"/>
      <c r="E18" s="219"/>
      <c r="J18" s="61"/>
    </row>
    <row r="19" spans="1:10" s="34" customFormat="1" ht="15.95" hidden="1">
      <c r="A19" s="222" t="s">
        <v>219</v>
      </c>
      <c r="B19" s="228" t="e">
        <f>B14</f>
        <v>#REF!</v>
      </c>
      <c r="C19" s="39" t="s">
        <v>220</v>
      </c>
      <c r="D19" s="219"/>
      <c r="E19" s="219"/>
      <c r="J19" s="61"/>
    </row>
    <row r="20" spans="1:10" s="34" customFormat="1" ht="15.95" hidden="1">
      <c r="A20" s="222" t="s">
        <v>221</v>
      </c>
      <c r="B20" s="225">
        <v>3.5000000000000003E-2</v>
      </c>
      <c r="C20" s="39"/>
      <c r="D20" s="219"/>
      <c r="E20" s="219"/>
      <c r="J20" s="61"/>
    </row>
    <row r="21" spans="1:10" s="34" customFormat="1" ht="15.95" hidden="1">
      <c r="A21" s="222" t="s">
        <v>222</v>
      </c>
      <c r="B21" s="229" t="e">
        <f>B19*B20</f>
        <v>#REF!</v>
      </c>
      <c r="C21" s="39"/>
      <c r="D21" s="219"/>
      <c r="E21" s="219"/>
      <c r="J21" s="61"/>
    </row>
    <row r="22" spans="1:10" s="34" customFormat="1" ht="15.95">
      <c r="A22" s="48"/>
      <c r="B22" s="225"/>
      <c r="C22" s="39"/>
      <c r="D22" s="219"/>
      <c r="E22" s="219"/>
    </row>
    <row r="23" spans="1:10" s="34" customFormat="1" ht="15.95">
      <c r="A23" s="219"/>
      <c r="B23" s="47"/>
      <c r="C23" s="39"/>
      <c r="D23" s="219"/>
      <c r="E23" s="219"/>
    </row>
    <row r="24" spans="1:10" s="34" customFormat="1" ht="15.95">
      <c r="A24" s="48" t="s">
        <v>223</v>
      </c>
      <c r="B24" s="47" t="e">
        <f>+B16</f>
        <v>#REF!</v>
      </c>
      <c r="C24" s="39"/>
      <c r="D24" s="219"/>
      <c r="E24" s="219"/>
      <c r="I24" s="61"/>
    </row>
    <row r="25" spans="1:10" s="34" customFormat="1" ht="15.95">
      <c r="A25" s="49"/>
      <c r="B25" s="225"/>
      <c r="C25" s="45"/>
      <c r="D25" s="219"/>
      <c r="E25" s="219"/>
      <c r="I25" s="61"/>
    </row>
    <row r="26" spans="1:10" s="34" customFormat="1" ht="15.95">
      <c r="A26" s="49"/>
      <c r="B26" s="230"/>
      <c r="C26" s="39"/>
      <c r="D26" s="219"/>
      <c r="E26" s="219"/>
    </row>
    <row r="27" spans="1:10" s="34" customFormat="1" ht="15.95">
      <c r="A27" s="49" t="s">
        <v>224</v>
      </c>
      <c r="B27" s="230" t="e">
        <f>B6+47</f>
        <v>#REF!</v>
      </c>
      <c r="C27" s="39"/>
      <c r="D27" s="219"/>
      <c r="E27" s="219"/>
    </row>
    <row r="28" spans="1:10" s="34" customFormat="1" ht="15.95">
      <c r="A28" s="219"/>
      <c r="B28" s="225"/>
      <c r="C28" s="39"/>
      <c r="D28" s="219"/>
      <c r="E28" s="219"/>
    </row>
    <row r="29" spans="1:10" s="34" customFormat="1" ht="15.95">
      <c r="A29" s="219"/>
      <c r="B29" s="225"/>
      <c r="C29" s="39"/>
      <c r="D29" s="219"/>
      <c r="E29" s="219"/>
    </row>
    <row r="30" spans="1:10" s="34" customFormat="1" ht="15.95">
      <c r="A30" s="219"/>
      <c r="B30" s="225"/>
      <c r="C30" s="39"/>
      <c r="D30" s="219"/>
      <c r="E30" s="219"/>
    </row>
    <row r="31" spans="1:10" s="34" customFormat="1" ht="15.95">
      <c r="A31" s="219"/>
      <c r="B31" s="54" t="s">
        <v>225</v>
      </c>
      <c r="C31" s="39"/>
      <c r="D31" s="219"/>
      <c r="E31" s="219"/>
    </row>
    <row r="32" spans="1:10" s="34" customFormat="1" ht="15.95">
      <c r="A32" s="48"/>
      <c r="B32" s="54"/>
      <c r="C32" s="219"/>
      <c r="D32" s="231"/>
      <c r="E32" s="219"/>
    </row>
    <row r="33" spans="1:5" s="34" customFormat="1" ht="15.95">
      <c r="A33" s="48"/>
      <c r="B33" s="54"/>
      <c r="C33" s="219"/>
      <c r="D33" s="231"/>
      <c r="E33" s="219"/>
    </row>
    <row r="34" spans="1:5" s="34" customFormat="1" ht="15.95">
      <c r="A34" s="48"/>
      <c r="B34" s="54"/>
      <c r="C34" s="219"/>
      <c r="D34" s="231"/>
      <c r="E34" s="219"/>
    </row>
    <row r="35" spans="1:5" s="34" customFormat="1" ht="15.95">
      <c r="A35" s="48"/>
      <c r="B35" s="219" t="s">
        <v>240</v>
      </c>
      <c r="C35" s="219"/>
      <c r="D35" s="231"/>
      <c r="E35" s="219"/>
    </row>
    <row r="36" spans="1:5" s="34" customFormat="1" ht="15.95">
      <c r="A36" s="219"/>
      <c r="B36" s="219" t="s">
        <v>241</v>
      </c>
      <c r="C36" s="219"/>
      <c r="D36" s="219"/>
      <c r="E36" s="219"/>
    </row>
    <row r="37" spans="1:5" s="34" customFormat="1" ht="15.95">
      <c r="A37" s="219"/>
      <c r="B37" s="219" t="s">
        <v>227</v>
      </c>
      <c r="C37" s="219"/>
      <c r="D37" s="219"/>
      <c r="E37" s="219"/>
    </row>
    <row r="38" spans="1:5" s="34" customFormat="1" ht="15.95">
      <c r="A38" s="219"/>
      <c r="B38" s="219"/>
      <c r="C38" s="39"/>
      <c r="D38" s="219"/>
      <c r="E38" s="219"/>
    </row>
    <row r="39" spans="1:5" s="34" customFormat="1" ht="15.95">
      <c r="A39" s="219"/>
      <c r="B39" s="219"/>
      <c r="C39" s="39"/>
      <c r="D39" s="219"/>
      <c r="E39" s="219"/>
    </row>
    <row r="40" spans="1:5" s="34" customFormat="1" ht="15.95">
      <c r="A40" s="219"/>
      <c r="B40" s="55" t="s">
        <v>228</v>
      </c>
      <c r="C40" s="39"/>
      <c r="D40" s="219"/>
      <c r="E40" s="219"/>
    </row>
    <row r="41" spans="1:5" s="34" customFormat="1" ht="15.95">
      <c r="A41" s="219"/>
      <c r="B41" s="219"/>
      <c r="C41" s="39"/>
      <c r="D41" s="219"/>
      <c r="E41" s="219"/>
    </row>
    <row r="42" spans="1:5" s="34" customFormat="1" ht="15.95">
      <c r="A42" s="219"/>
      <c r="B42" s="219"/>
      <c r="C42" s="39"/>
      <c r="D42" s="219"/>
      <c r="E42" s="219"/>
    </row>
    <row r="43" spans="1:5" s="34" customFormat="1" ht="15.95">
      <c r="A43" s="219"/>
      <c r="B43" s="219"/>
      <c r="C43" s="39"/>
      <c r="D43" s="219"/>
      <c r="E43" s="219"/>
    </row>
    <row r="44" spans="1:5" s="34" customFormat="1" ht="15.95">
      <c r="A44" s="219"/>
      <c r="B44" s="219" t="s">
        <v>245</v>
      </c>
      <c r="C44" s="39"/>
      <c r="D44" s="219"/>
      <c r="E44" s="219"/>
    </row>
    <row r="45" spans="1:5" s="34" customFormat="1" ht="15.95">
      <c r="A45" s="219"/>
      <c r="B45" s="219" t="s">
        <v>246</v>
      </c>
      <c r="C45" s="39"/>
      <c r="D45" s="219"/>
      <c r="E45" s="219"/>
    </row>
    <row r="46" spans="1:5" s="34" customFormat="1" ht="15.95">
      <c r="A46" s="219"/>
      <c r="B46" s="219" t="s">
        <v>230</v>
      </c>
      <c r="C46" s="39"/>
      <c r="D46" s="219"/>
      <c r="E46" s="219"/>
    </row>
    <row r="47" spans="1:5" s="34" customFormat="1" ht="15.95">
      <c r="A47" s="219"/>
      <c r="B47" s="219"/>
      <c r="C47" s="39"/>
      <c r="D47" s="219"/>
      <c r="E47" s="219"/>
    </row>
    <row r="48" spans="1:5" s="34" customFormat="1" ht="15.95">
      <c r="A48" s="219"/>
      <c r="B48" s="55"/>
      <c r="C48" s="39"/>
      <c r="D48" s="219"/>
      <c r="E48" s="219"/>
    </row>
    <row r="49" spans="1:5" s="34" customFormat="1" ht="15.95">
      <c r="A49" s="219"/>
      <c r="B49" s="219"/>
      <c r="C49" s="39"/>
      <c r="D49" s="219"/>
      <c r="E49" s="219"/>
    </row>
    <row r="50" spans="1:5" s="34" customFormat="1" ht="15.95">
      <c r="A50" s="219"/>
      <c r="B50" s="219"/>
      <c r="C50" s="39"/>
      <c r="D50" s="219"/>
      <c r="E50" s="219"/>
    </row>
    <row r="51" spans="1:5" s="34" customFormat="1" ht="15.95">
      <c r="B51" s="219"/>
      <c r="C51" s="39"/>
    </row>
    <row r="52" spans="1:5" s="34" customFormat="1" ht="15.95">
      <c r="B52" s="219"/>
      <c r="C52" s="39"/>
    </row>
    <row r="53" spans="1:5" ht="15.6">
      <c r="A53" s="57"/>
      <c r="B53" s="219"/>
      <c r="C53" s="58"/>
    </row>
    <row r="54" spans="1:5">
      <c r="C54" s="58"/>
    </row>
    <row r="55" spans="1:5">
      <c r="C55" s="58"/>
    </row>
    <row r="56" spans="1:5">
      <c r="B56" s="59"/>
      <c r="C56" s="58"/>
    </row>
    <row r="57" spans="1:5">
      <c r="B57" s="60"/>
      <c r="C57" s="58"/>
    </row>
    <row r="58" spans="1:5">
      <c r="B58" s="60"/>
      <c r="C58" s="58"/>
    </row>
    <row r="59" spans="1:5">
      <c r="B59" s="60"/>
      <c r="C59" s="58"/>
    </row>
    <row r="60" spans="1:5">
      <c r="C60" s="58"/>
    </row>
  </sheetData>
  <mergeCells count="3">
    <mergeCell ref="A1:D1"/>
    <mergeCell ref="A2:D2"/>
    <mergeCell ref="A3:D3"/>
  </mergeCells>
  <printOptions horizontalCentered="1" verticalCentered="1"/>
  <pageMargins left="0.7" right="0.7" top="0.75" bottom="0.75" header="0.3" footer="0.3"/>
  <pageSetup scale="9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 codeName="Sheet49">
    <pageSetUpPr fitToPage="1"/>
  </sheetPr>
  <dimension ref="A1:K60"/>
  <sheetViews>
    <sheetView zoomScaleNormal="100" workbookViewId="0">
      <selection sqref="A1:D48"/>
    </sheetView>
  </sheetViews>
  <sheetFormatPr defaultColWidth="9.140625" defaultRowHeight="14.45"/>
  <cols>
    <col min="1" max="1" width="47.28515625" style="33" customWidth="1"/>
    <col min="2" max="2" width="27.85546875" style="33" customWidth="1"/>
    <col min="3" max="3" width="9.140625" style="33"/>
    <col min="4" max="4" width="9.28515625" style="33" customWidth="1"/>
    <col min="5" max="16384" width="9.140625" style="33"/>
  </cols>
  <sheetData>
    <row r="1" spans="1:11" ht="18">
      <c r="A1" s="386" t="s">
        <v>231</v>
      </c>
      <c r="B1" s="386"/>
      <c r="C1" s="386"/>
      <c r="D1" s="386"/>
      <c r="E1" s="63"/>
      <c r="F1" s="367"/>
    </row>
    <row r="2" spans="1:11" ht="18">
      <c r="A2" s="386" t="s">
        <v>238</v>
      </c>
      <c r="B2" s="386"/>
      <c r="C2" s="386"/>
      <c r="D2" s="386"/>
      <c r="E2" s="63"/>
      <c r="F2" s="367"/>
    </row>
    <row r="3" spans="1:11" s="38" customFormat="1" ht="15.6">
      <c r="A3" s="390">
        <f ca="1">TODAY()</f>
        <v>45832</v>
      </c>
      <c r="B3" s="390"/>
      <c r="C3" s="390"/>
      <c r="D3" s="390"/>
      <c r="E3" s="36"/>
      <c r="F3" s="219"/>
      <c r="G3" s="219"/>
      <c r="H3" s="219"/>
      <c r="I3" s="219"/>
      <c r="J3" s="219"/>
      <c r="K3" s="219"/>
    </row>
    <row r="4" spans="1:11" s="38" customFormat="1" ht="15.6">
      <c r="A4" s="367"/>
      <c r="B4" s="367"/>
      <c r="C4" s="367"/>
      <c r="D4" s="367"/>
      <c r="E4" s="219"/>
      <c r="F4" s="219"/>
      <c r="G4" s="219"/>
      <c r="H4" s="219"/>
      <c r="I4" s="219"/>
      <c r="J4" s="219"/>
      <c r="K4" s="219"/>
    </row>
    <row r="5" spans="1:11" s="38" customFormat="1" ht="15.6">
      <c r="A5" s="219"/>
      <c r="B5" s="219"/>
      <c r="C5" s="219"/>
      <c r="D5" s="219"/>
      <c r="E5" s="219"/>
      <c r="F5" s="219"/>
      <c r="G5" s="219"/>
      <c r="H5" s="219"/>
      <c r="I5" s="219"/>
      <c r="J5" s="219"/>
      <c r="K5" s="219"/>
    </row>
    <row r="6" spans="1:11" s="38" customFormat="1" ht="15.6">
      <c r="A6" s="36" t="s">
        <v>232</v>
      </c>
      <c r="B6" s="40" t="e">
        <f>#REF!</f>
        <v>#REF!</v>
      </c>
      <c r="C6" s="219"/>
      <c r="D6" s="219"/>
      <c r="E6" s="219"/>
      <c r="F6" s="219"/>
      <c r="G6" s="219"/>
      <c r="H6" s="219"/>
      <c r="I6" s="219"/>
      <c r="J6" s="219"/>
      <c r="K6" s="219"/>
    </row>
    <row r="7" spans="1:11" s="38" customFormat="1" ht="15.75" hidden="1" customHeight="1">
      <c r="A7" s="219" t="s">
        <v>208</v>
      </c>
      <c r="B7" s="41">
        <f>'NEO NOV'!B7</f>
        <v>40793</v>
      </c>
      <c r="C7" s="219"/>
      <c r="D7" s="219"/>
      <c r="E7" s="219"/>
      <c r="F7" s="219"/>
      <c r="G7" s="219"/>
      <c r="H7" s="219"/>
      <c r="I7" s="219"/>
      <c r="J7" s="219"/>
      <c r="K7" s="219"/>
    </row>
    <row r="8" spans="1:11" s="38" customFormat="1" ht="15.6">
      <c r="A8" s="219" t="s">
        <v>210</v>
      </c>
      <c r="B8" s="42" t="e">
        <f>#REF!</f>
        <v>#REF!</v>
      </c>
      <c r="C8" s="219"/>
      <c r="D8" s="219"/>
      <c r="E8" s="219"/>
      <c r="F8" s="219"/>
      <c r="G8" s="219"/>
      <c r="H8" s="219"/>
      <c r="I8" s="219"/>
      <c r="J8" s="219"/>
      <c r="K8" s="219"/>
    </row>
    <row r="9" spans="1:11" s="38" customFormat="1" ht="15.6">
      <c r="A9" s="219" t="s">
        <v>212</v>
      </c>
      <c r="B9" s="43">
        <v>30</v>
      </c>
      <c r="C9" s="219"/>
      <c r="D9" s="219"/>
      <c r="E9" s="219"/>
      <c r="F9" s="219"/>
      <c r="G9" s="219"/>
      <c r="H9" s="219"/>
      <c r="I9" s="219"/>
      <c r="J9" s="219"/>
      <c r="K9" s="219"/>
    </row>
    <row r="10" spans="1:11" s="38" customFormat="1" ht="15.6" hidden="1">
      <c r="A10" s="219" t="s">
        <v>213</v>
      </c>
      <c r="B10" s="220"/>
      <c r="C10" s="219" t="s">
        <v>211</v>
      </c>
      <c r="D10" s="219"/>
      <c r="E10" s="219"/>
      <c r="F10" s="219"/>
      <c r="G10" s="219"/>
      <c r="H10" s="219"/>
      <c r="I10" s="219"/>
      <c r="J10" s="219"/>
      <c r="K10" s="219"/>
    </row>
    <row r="11" spans="1:11" s="38" customFormat="1" ht="15.6">
      <c r="A11" s="219"/>
      <c r="B11" s="219"/>
      <c r="C11" s="219"/>
      <c r="D11" s="219"/>
      <c r="E11" s="219"/>
      <c r="F11" s="219"/>
      <c r="G11" s="219"/>
      <c r="H11" s="219"/>
      <c r="I11" s="219"/>
      <c r="J11" s="219"/>
      <c r="K11" s="219"/>
    </row>
    <row r="12" spans="1:11" s="38" customFormat="1" ht="15.6" hidden="1">
      <c r="A12" s="46" t="s">
        <v>214</v>
      </c>
      <c r="B12" s="221"/>
      <c r="C12" s="219"/>
      <c r="D12" s="219"/>
      <c r="E12" s="219"/>
      <c r="F12" s="219"/>
      <c r="G12" s="219"/>
      <c r="H12" s="219"/>
      <c r="I12" s="219"/>
      <c r="J12" s="219"/>
      <c r="K12" s="219"/>
    </row>
    <row r="13" spans="1:11" s="38" customFormat="1" ht="15.6" hidden="1">
      <c r="A13" s="222" t="s">
        <v>215</v>
      </c>
      <c r="B13" s="221" t="e">
        <f>#REF!</f>
        <v>#REF!</v>
      </c>
      <c r="C13" s="219" t="s">
        <v>209</v>
      </c>
      <c r="D13" s="219"/>
      <c r="E13" s="219"/>
      <c r="F13" s="219"/>
      <c r="G13" s="219"/>
      <c r="H13" s="219"/>
      <c r="I13" s="219"/>
      <c r="J13" s="219"/>
      <c r="K13" s="219"/>
    </row>
    <row r="14" spans="1:11" s="38" customFormat="1" ht="15.6" hidden="1">
      <c r="A14" s="222" t="s">
        <v>216</v>
      </c>
      <c r="B14" s="228" t="e">
        <f>#REF!</f>
        <v>#REF!</v>
      </c>
      <c r="C14" s="219" t="s">
        <v>209</v>
      </c>
      <c r="D14" s="219"/>
      <c r="E14" s="219"/>
      <c r="F14" s="219"/>
      <c r="G14" s="219"/>
      <c r="H14" s="219"/>
      <c r="I14" s="219"/>
      <c r="J14" s="225"/>
      <c r="K14" s="225"/>
    </row>
    <row r="15" spans="1:11" s="38" customFormat="1" ht="15.6" hidden="1">
      <c r="A15" s="222" t="s">
        <v>217</v>
      </c>
      <c r="B15" s="47" t="e">
        <f>B14*B13</f>
        <v>#REF!</v>
      </c>
      <c r="C15" s="219"/>
      <c r="D15" s="219"/>
      <c r="E15" s="219"/>
      <c r="F15" s="219"/>
      <c r="G15" s="219"/>
      <c r="H15" s="219"/>
      <c r="I15" s="219"/>
      <c r="J15" s="221"/>
      <c r="K15" s="225"/>
    </row>
    <row r="16" spans="1:11" s="38" customFormat="1" ht="15.6">
      <c r="A16" s="227"/>
      <c r="B16" s="225"/>
      <c r="C16" s="225"/>
      <c r="D16" s="225"/>
      <c r="E16" s="219"/>
      <c r="F16" s="219"/>
      <c r="G16" s="219"/>
      <c r="H16" s="219"/>
      <c r="I16" s="219"/>
      <c r="J16" s="219"/>
      <c r="K16" s="225"/>
    </row>
    <row r="17" spans="1:11" s="38" customFormat="1" ht="15.6">
      <c r="A17" s="46" t="s">
        <v>233</v>
      </c>
      <c r="B17" s="225"/>
      <c r="C17" s="219"/>
      <c r="D17" s="219"/>
      <c r="E17" s="219"/>
      <c r="F17" s="219"/>
      <c r="G17" s="219"/>
      <c r="H17" s="219"/>
      <c r="I17" s="219"/>
      <c r="J17" s="219"/>
      <c r="K17" s="225"/>
    </row>
    <row r="18" spans="1:11" s="38" customFormat="1" ht="15.6">
      <c r="A18" s="222" t="s">
        <v>234</v>
      </c>
      <c r="B18" s="234" t="e">
        <f>#REF!</f>
        <v>#REF!</v>
      </c>
      <c r="C18" s="219"/>
      <c r="D18" s="219"/>
      <c r="E18" s="219"/>
      <c r="F18" s="221"/>
      <c r="G18" s="219"/>
      <c r="H18" s="219"/>
      <c r="I18" s="219"/>
      <c r="J18" s="219"/>
      <c r="K18" s="225"/>
    </row>
    <row r="19" spans="1:11" s="38" customFormat="1" ht="15.6">
      <c r="A19" s="222" t="s">
        <v>235</v>
      </c>
      <c r="B19" s="234">
        <v>35</v>
      </c>
      <c r="C19" s="219"/>
      <c r="D19" s="219"/>
      <c r="E19" s="219"/>
      <c r="F19" s="219"/>
      <c r="G19" s="219"/>
      <c r="H19" s="219"/>
      <c r="I19" s="219"/>
      <c r="J19" s="219"/>
      <c r="K19" s="225"/>
    </row>
    <row r="20" spans="1:11" s="38" customFormat="1" ht="15.6">
      <c r="A20" s="222" t="s">
        <v>222</v>
      </c>
      <c r="B20" s="225" t="e">
        <f>B18*B19</f>
        <v>#REF!</v>
      </c>
      <c r="C20" s="219"/>
      <c r="D20" s="219"/>
      <c r="E20" s="219"/>
      <c r="F20" s="221"/>
      <c r="G20" s="219"/>
      <c r="H20" s="219"/>
      <c r="I20" s="219"/>
      <c r="J20" s="219"/>
      <c r="K20" s="225"/>
    </row>
    <row r="21" spans="1:11" s="38" customFormat="1" ht="15.6">
      <c r="A21" s="222" t="s">
        <v>236</v>
      </c>
      <c r="B21" s="235">
        <v>0.01</v>
      </c>
      <c r="C21" s="219"/>
      <c r="D21" s="219"/>
      <c r="E21" s="219"/>
      <c r="F21" s="219"/>
      <c r="G21" s="219"/>
      <c r="H21" s="219"/>
      <c r="I21" s="219"/>
      <c r="J21" s="219"/>
      <c r="K21" s="225"/>
    </row>
    <row r="22" spans="1:11" s="38" customFormat="1" ht="15.6">
      <c r="A22" s="222" t="s">
        <v>237</v>
      </c>
      <c r="B22" s="235" t="e">
        <f>B21*B18</f>
        <v>#REF!</v>
      </c>
      <c r="C22" s="219"/>
      <c r="D22" s="219"/>
      <c r="E22" s="219"/>
      <c r="F22" s="219"/>
      <c r="G22" s="219"/>
      <c r="H22" s="219"/>
      <c r="I22" s="219"/>
      <c r="J22" s="219"/>
      <c r="K22" s="225"/>
    </row>
    <row r="23" spans="1:11" s="38" customFormat="1" ht="15.6">
      <c r="A23" s="48"/>
      <c r="B23" s="229"/>
      <c r="C23" s="219"/>
      <c r="D23" s="219"/>
      <c r="E23" s="219"/>
      <c r="F23" s="219"/>
      <c r="G23" s="219"/>
      <c r="H23" s="219"/>
      <c r="I23" s="219"/>
      <c r="J23" s="219"/>
      <c r="K23" s="219"/>
    </row>
    <row r="24" spans="1:11" s="38" customFormat="1" ht="15.6">
      <c r="A24" s="219"/>
      <c r="B24" s="225"/>
      <c r="C24" s="219"/>
      <c r="D24" s="219"/>
      <c r="E24" s="219"/>
      <c r="F24" s="219"/>
      <c r="G24" s="219"/>
      <c r="H24" s="219"/>
      <c r="I24" s="219"/>
      <c r="J24" s="219"/>
      <c r="K24" s="219"/>
    </row>
    <row r="25" spans="1:11" s="38" customFormat="1" ht="15.6">
      <c r="A25" s="48" t="s">
        <v>223</v>
      </c>
      <c r="B25" s="47" t="e">
        <f>+B20-B22</f>
        <v>#REF!</v>
      </c>
      <c r="C25" s="219"/>
      <c r="D25" s="219"/>
      <c r="E25" s="219"/>
      <c r="F25" s="219"/>
      <c r="G25" s="219"/>
      <c r="H25" s="219"/>
      <c r="I25" s="219"/>
      <c r="J25" s="225"/>
      <c r="K25" s="219"/>
    </row>
    <row r="26" spans="1:11" s="38" customFormat="1" ht="15.6">
      <c r="A26" s="49"/>
      <c r="B26" s="236"/>
      <c r="C26" s="225"/>
      <c r="D26" s="225"/>
      <c r="E26" s="219"/>
      <c r="F26" s="219"/>
      <c r="G26" s="219"/>
      <c r="H26" s="219"/>
      <c r="I26" s="219"/>
      <c r="J26" s="225"/>
      <c r="K26" s="219"/>
    </row>
    <row r="27" spans="1:11" s="38" customFormat="1" ht="15.6">
      <c r="A27" s="49"/>
      <c r="B27" s="225"/>
      <c r="C27" s="219"/>
      <c r="D27" s="219"/>
      <c r="E27" s="219"/>
      <c r="F27" s="219"/>
      <c r="G27" s="219"/>
      <c r="H27" s="219"/>
      <c r="I27" s="219"/>
      <c r="J27" s="219"/>
      <c r="K27" s="219"/>
    </row>
    <row r="28" spans="1:11" s="38" customFormat="1" ht="15.6">
      <c r="A28" s="49" t="s">
        <v>224</v>
      </c>
      <c r="B28" s="230" t="e">
        <f>B6+47</f>
        <v>#REF!</v>
      </c>
      <c r="C28" s="219"/>
      <c r="D28" s="219"/>
      <c r="E28" s="219"/>
      <c r="F28" s="219"/>
      <c r="G28" s="219"/>
      <c r="H28" s="219"/>
      <c r="I28" s="219"/>
      <c r="J28" s="219"/>
      <c r="K28" s="219"/>
    </row>
    <row r="29" spans="1:11" s="38" customFormat="1" ht="15.6">
      <c r="A29" s="49"/>
      <c r="B29" s="230"/>
      <c r="C29" s="219"/>
      <c r="D29" s="219"/>
      <c r="E29" s="219"/>
      <c r="F29" s="219"/>
      <c r="G29" s="219"/>
      <c r="H29" s="219"/>
      <c r="I29" s="219"/>
      <c r="J29" s="219"/>
      <c r="K29" s="219"/>
    </row>
    <row r="30" spans="1:11" s="38" customFormat="1" ht="15.6">
      <c r="A30" s="49"/>
      <c r="B30" s="230"/>
      <c r="C30" s="219"/>
      <c r="D30" s="219"/>
      <c r="E30" s="219"/>
      <c r="F30" s="219"/>
      <c r="G30" s="219"/>
      <c r="H30" s="219"/>
      <c r="I30" s="219"/>
      <c r="J30" s="219"/>
      <c r="K30" s="219"/>
    </row>
    <row r="31" spans="1:11" s="38" customFormat="1" ht="15.6">
      <c r="A31" s="219"/>
      <c r="B31" s="225"/>
      <c r="C31" s="219"/>
      <c r="D31" s="219"/>
      <c r="E31" s="219"/>
      <c r="F31" s="219"/>
      <c r="G31" s="219"/>
      <c r="H31" s="219"/>
      <c r="I31" s="219"/>
      <c r="J31" s="219"/>
      <c r="K31" s="219"/>
    </row>
    <row r="32" spans="1:11" s="38" customFormat="1" ht="15.6">
      <c r="A32" s="48"/>
      <c r="B32" s="237"/>
      <c r="C32" s="219"/>
      <c r="D32" s="219"/>
      <c r="E32" s="231"/>
      <c r="F32" s="219"/>
      <c r="G32" s="219"/>
      <c r="H32" s="219"/>
      <c r="I32" s="219"/>
      <c r="J32" s="219"/>
      <c r="K32" s="219"/>
    </row>
    <row r="33" spans="1:11" s="38" customFormat="1" ht="15.6">
      <c r="A33" s="219"/>
      <c r="B33" s="54" t="s">
        <v>225</v>
      </c>
      <c r="C33" s="219"/>
      <c r="D33" s="219"/>
      <c r="E33" s="219"/>
      <c r="F33" s="219"/>
      <c r="G33" s="219"/>
      <c r="H33" s="219"/>
      <c r="I33" s="219"/>
      <c r="J33" s="219"/>
      <c r="K33" s="219"/>
    </row>
    <row r="34" spans="1:11" s="38" customFormat="1" ht="15.6">
      <c r="A34" s="219"/>
      <c r="B34" s="54"/>
      <c r="C34" s="219"/>
      <c r="D34" s="219"/>
      <c r="E34" s="219"/>
      <c r="F34" s="219"/>
      <c r="G34" s="219"/>
      <c r="H34" s="219"/>
      <c r="I34" s="219"/>
      <c r="J34" s="219"/>
      <c r="K34" s="219"/>
    </row>
    <row r="35" spans="1:11" s="38" customFormat="1" ht="15.6">
      <c r="A35" s="219"/>
      <c r="B35" s="54"/>
      <c r="C35" s="219"/>
      <c r="D35" s="219"/>
      <c r="E35" s="219"/>
      <c r="F35" s="219"/>
      <c r="G35" s="219"/>
      <c r="H35" s="219"/>
      <c r="I35" s="219"/>
      <c r="J35" s="219"/>
      <c r="K35" s="219"/>
    </row>
    <row r="36" spans="1:11" s="38" customFormat="1" ht="15.6">
      <c r="A36" s="219"/>
      <c r="B36" s="54"/>
      <c r="C36" s="219"/>
      <c r="D36" s="219"/>
      <c r="E36" s="219"/>
      <c r="F36" s="219"/>
      <c r="G36" s="219"/>
      <c r="H36" s="219"/>
      <c r="I36" s="219"/>
      <c r="J36" s="219"/>
      <c r="K36" s="219"/>
    </row>
    <row r="37" spans="1:11" s="38" customFormat="1" ht="15.6">
      <c r="A37" s="219"/>
      <c r="B37" s="219" t="s">
        <v>240</v>
      </c>
      <c r="C37" s="39"/>
      <c r="D37" s="39"/>
      <c r="E37" s="219"/>
      <c r="F37" s="219"/>
      <c r="G37" s="219"/>
      <c r="H37" s="219"/>
      <c r="I37" s="219"/>
      <c r="J37" s="219"/>
      <c r="K37" s="219"/>
    </row>
    <row r="38" spans="1:11" s="38" customFormat="1" ht="15.6">
      <c r="A38" s="219"/>
      <c r="B38" s="219" t="s">
        <v>241</v>
      </c>
      <c r="C38" s="39"/>
      <c r="D38" s="39"/>
      <c r="E38" s="219"/>
      <c r="F38" s="219"/>
      <c r="G38" s="219"/>
      <c r="H38" s="219"/>
      <c r="I38" s="219"/>
      <c r="J38" s="219"/>
      <c r="K38" s="219"/>
    </row>
    <row r="39" spans="1:11" s="38" customFormat="1" ht="15.6">
      <c r="A39" s="219"/>
      <c r="B39" s="219" t="s">
        <v>227</v>
      </c>
      <c r="C39" s="39"/>
      <c r="D39" s="39"/>
      <c r="E39" s="219"/>
      <c r="F39" s="219"/>
      <c r="G39" s="219"/>
      <c r="H39" s="219"/>
      <c r="I39" s="219"/>
      <c r="J39" s="219"/>
      <c r="K39" s="219"/>
    </row>
    <row r="40" spans="1:11" s="38" customFormat="1" ht="15.6">
      <c r="A40" s="219"/>
      <c r="B40" s="219"/>
      <c r="C40" s="39"/>
      <c r="D40" s="39"/>
      <c r="E40" s="219"/>
      <c r="F40" s="219"/>
      <c r="G40" s="219"/>
      <c r="H40" s="219"/>
      <c r="I40" s="219"/>
      <c r="J40" s="219"/>
      <c r="K40" s="219"/>
    </row>
    <row r="41" spans="1:11" s="38" customFormat="1" ht="15.6">
      <c r="A41" s="219"/>
      <c r="B41" s="219"/>
      <c r="C41" s="39"/>
      <c r="D41" s="39"/>
      <c r="E41" s="219"/>
      <c r="F41" s="219"/>
      <c r="G41" s="219"/>
      <c r="H41" s="219"/>
      <c r="I41" s="219"/>
      <c r="J41" s="219"/>
      <c r="K41" s="219"/>
    </row>
    <row r="42" spans="1:11" s="38" customFormat="1" ht="15.6">
      <c r="A42" s="219"/>
      <c r="B42" s="55" t="s">
        <v>228</v>
      </c>
      <c r="C42" s="39"/>
      <c r="D42" s="39"/>
      <c r="E42" s="219"/>
      <c r="F42" s="219"/>
      <c r="G42" s="219"/>
      <c r="H42" s="219"/>
      <c r="I42" s="219"/>
      <c r="J42" s="219"/>
      <c r="K42" s="219"/>
    </row>
    <row r="43" spans="1:11" s="38" customFormat="1" ht="15.6">
      <c r="A43" s="219"/>
      <c r="B43" s="219"/>
      <c r="C43" s="39"/>
      <c r="D43" s="39"/>
      <c r="E43" s="219"/>
      <c r="F43" s="219"/>
      <c r="G43" s="219"/>
      <c r="H43" s="219"/>
      <c r="I43" s="219"/>
      <c r="J43" s="219"/>
      <c r="K43" s="219"/>
    </row>
    <row r="44" spans="1:11" s="38" customFormat="1" ht="15.6">
      <c r="A44" s="219"/>
      <c r="B44" s="219"/>
      <c r="C44" s="39"/>
      <c r="D44" s="39"/>
      <c r="E44" s="219"/>
      <c r="F44" s="219"/>
      <c r="G44" s="219"/>
      <c r="H44" s="219"/>
      <c r="I44" s="219"/>
      <c r="J44" s="219"/>
      <c r="K44" s="219"/>
    </row>
    <row r="45" spans="1:11" s="38" customFormat="1" ht="15.6">
      <c r="A45" s="219"/>
      <c r="B45" s="219"/>
      <c r="C45" s="39"/>
      <c r="D45" s="39"/>
      <c r="E45" s="219"/>
      <c r="F45" s="219"/>
      <c r="G45" s="219"/>
      <c r="H45" s="219"/>
      <c r="I45" s="219"/>
      <c r="J45" s="219"/>
      <c r="K45" s="219"/>
    </row>
    <row r="46" spans="1:11" s="38" customFormat="1" ht="15.6">
      <c r="A46" s="219"/>
      <c r="B46" s="219" t="s">
        <v>245</v>
      </c>
      <c r="C46" s="39"/>
      <c r="D46" s="39"/>
      <c r="E46" s="219"/>
      <c r="F46" s="219"/>
      <c r="G46" s="219"/>
      <c r="H46" s="219"/>
      <c r="I46" s="219"/>
      <c r="J46" s="219"/>
      <c r="K46" s="219"/>
    </row>
    <row r="47" spans="1:11" s="38" customFormat="1" ht="15.6">
      <c r="A47" s="219"/>
      <c r="B47" s="219" t="s">
        <v>246</v>
      </c>
      <c r="C47" s="39"/>
      <c r="D47" s="39"/>
      <c r="E47" s="219"/>
      <c r="F47" s="219"/>
      <c r="G47" s="219"/>
      <c r="H47" s="219"/>
      <c r="I47" s="219"/>
      <c r="J47" s="219"/>
      <c r="K47" s="219"/>
    </row>
    <row r="48" spans="1:11" s="38" customFormat="1" ht="15.6">
      <c r="A48" s="219"/>
      <c r="B48" s="219" t="s">
        <v>230</v>
      </c>
      <c r="C48" s="39"/>
      <c r="D48" s="39"/>
      <c r="E48" s="219"/>
      <c r="F48" s="219"/>
      <c r="G48" s="219"/>
      <c r="H48" s="219"/>
      <c r="I48" s="219"/>
      <c r="J48" s="219"/>
      <c r="K48" s="219"/>
    </row>
    <row r="49" spans="1:11" s="38" customFormat="1" ht="15.6">
      <c r="A49" s="219"/>
      <c r="B49" s="55"/>
      <c r="C49" s="39"/>
      <c r="D49" s="39"/>
      <c r="E49" s="219"/>
      <c r="F49" s="219"/>
      <c r="G49" s="219"/>
      <c r="H49" s="219"/>
      <c r="I49" s="219"/>
      <c r="J49" s="219"/>
      <c r="K49" s="219"/>
    </row>
    <row r="50" spans="1:11" s="38" customFormat="1" ht="15.6">
      <c r="A50" s="219"/>
      <c r="B50" s="219"/>
      <c r="C50" s="39"/>
      <c r="D50" s="39"/>
      <c r="E50" s="219"/>
      <c r="F50" s="219"/>
      <c r="G50" s="219"/>
      <c r="H50" s="219"/>
      <c r="I50" s="219"/>
      <c r="J50" s="219"/>
      <c r="K50" s="219"/>
    </row>
    <row r="51" spans="1:11" s="38" customFormat="1" ht="15.6">
      <c r="A51" s="219"/>
      <c r="B51" s="219"/>
      <c r="C51" s="39"/>
      <c r="D51" s="39"/>
      <c r="E51" s="219"/>
      <c r="F51" s="219"/>
      <c r="G51" s="219"/>
      <c r="H51" s="219"/>
      <c r="I51" s="219"/>
      <c r="J51" s="219"/>
      <c r="K51" s="219"/>
    </row>
    <row r="52" spans="1:11" s="38" customFormat="1" ht="15.6">
      <c r="A52" s="219"/>
      <c r="B52" s="219"/>
      <c r="C52" s="39"/>
      <c r="D52" s="39"/>
      <c r="E52" s="219"/>
      <c r="F52" s="219"/>
      <c r="G52" s="219"/>
      <c r="H52" s="219"/>
      <c r="I52" s="219"/>
      <c r="J52" s="219"/>
      <c r="K52" s="219"/>
    </row>
    <row r="53" spans="1:11" s="38" customFormat="1" ht="15.6">
      <c r="A53" s="219"/>
      <c r="B53" s="219"/>
      <c r="C53" s="39"/>
      <c r="D53" s="39"/>
      <c r="E53" s="219"/>
      <c r="F53" s="219"/>
      <c r="G53" s="219"/>
      <c r="H53" s="219"/>
      <c r="I53" s="219"/>
      <c r="J53" s="219"/>
      <c r="K53" s="219"/>
    </row>
    <row r="54" spans="1:11" ht="15.6">
      <c r="A54" s="57"/>
      <c r="B54" s="219"/>
    </row>
    <row r="57" spans="1:11">
      <c r="B57" s="59"/>
    </row>
    <row r="58" spans="1:11">
      <c r="B58" s="60"/>
    </row>
    <row r="59" spans="1:11">
      <c r="B59" s="60"/>
    </row>
    <row r="60" spans="1:11">
      <c r="B60" s="60"/>
    </row>
  </sheetData>
  <mergeCells count="3">
    <mergeCell ref="A1:D1"/>
    <mergeCell ref="A2:D2"/>
    <mergeCell ref="A3:D3"/>
  </mergeCells>
  <printOptions horizontalCentered="1" verticalCentered="1"/>
  <pageMargins left="0.7" right="0.7" top="0.75" bottom="0.75" header="0.3" footer="0.3"/>
  <pageSetup orientation="portrait" r:id="rId1"/>
  <colBreaks count="1" manualBreakCount="1">
    <brk id="5" max="1048575" man="1"/>
  </col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sheetPr codeName="Sheet50"/>
  <dimension ref="A1:J65"/>
  <sheetViews>
    <sheetView zoomScaleNormal="100" workbookViewId="0">
      <selection sqref="A1:D48"/>
    </sheetView>
  </sheetViews>
  <sheetFormatPr defaultColWidth="9.140625" defaultRowHeight="14.45"/>
  <cols>
    <col min="1" max="1" width="47.42578125" style="33" customWidth="1"/>
    <col min="2" max="2" width="27.85546875" style="33" customWidth="1"/>
    <col min="3" max="3" width="9.140625" style="33" customWidth="1"/>
    <col min="4" max="4" width="15.140625" style="33" customWidth="1"/>
    <col min="5" max="16384" width="9.140625" style="33"/>
  </cols>
  <sheetData>
    <row r="1" spans="1:10" ht="16.5">
      <c r="A1" s="391" t="s">
        <v>205</v>
      </c>
      <c r="B1" s="391"/>
      <c r="C1" s="391"/>
      <c r="D1" s="391"/>
      <c r="E1" s="46"/>
    </row>
    <row r="2" spans="1:10" ht="16.5">
      <c r="A2" s="391" t="s">
        <v>238</v>
      </c>
      <c r="B2" s="391"/>
      <c r="C2" s="391"/>
      <c r="D2" s="391"/>
      <c r="E2" s="46"/>
    </row>
    <row r="3" spans="1:10" ht="15.6">
      <c r="A3" s="392">
        <f ca="1">TODAY()</f>
        <v>45832</v>
      </c>
      <c r="B3" s="393"/>
      <c r="C3" s="393"/>
      <c r="D3" s="393"/>
      <c r="E3" s="367"/>
    </row>
    <row r="4" spans="1:10" ht="15.95">
      <c r="A4" s="367"/>
      <c r="B4" s="367"/>
      <c r="C4" s="37"/>
      <c r="D4" s="34"/>
      <c r="E4" s="34"/>
    </row>
    <row r="5" spans="1:10" ht="15.95">
      <c r="A5" s="367"/>
      <c r="B5" s="367"/>
      <c r="C5" s="37"/>
      <c r="D5" s="34"/>
      <c r="E5" s="34"/>
    </row>
    <row r="6" spans="1:10" ht="15.95">
      <c r="A6" s="34"/>
      <c r="B6" s="34"/>
      <c r="C6" s="56"/>
      <c r="D6" s="34"/>
      <c r="E6" s="34"/>
    </row>
    <row r="7" spans="1:10" ht="15.95">
      <c r="A7" s="36" t="s">
        <v>207</v>
      </c>
      <c r="B7" s="40" t="e">
        <f>#REF!</f>
        <v>#REF!</v>
      </c>
      <c r="C7" s="56"/>
      <c r="D7" s="34"/>
      <c r="E7" s="34"/>
    </row>
    <row r="8" spans="1:10" ht="15.95" hidden="1">
      <c r="A8" s="34" t="s">
        <v>208</v>
      </c>
      <c r="B8" s="41">
        <v>40793</v>
      </c>
      <c r="C8" s="56" t="s">
        <v>209</v>
      </c>
      <c r="D8" s="34"/>
      <c r="E8" s="34"/>
    </row>
    <row r="9" spans="1:10" ht="15.95">
      <c r="A9" s="219" t="s">
        <v>210</v>
      </c>
      <c r="B9" s="42" t="e">
        <f>#REF!</f>
        <v>#REF!</v>
      </c>
      <c r="C9" s="56" t="s">
        <v>211</v>
      </c>
      <c r="D9" s="34"/>
      <c r="E9" s="34"/>
    </row>
    <row r="10" spans="1:10" ht="15.95">
      <c r="A10" s="219" t="s">
        <v>212</v>
      </c>
      <c r="B10" s="43">
        <v>31</v>
      </c>
      <c r="C10" s="56" t="s">
        <v>211</v>
      </c>
      <c r="D10" s="34"/>
      <c r="E10" s="34"/>
    </row>
    <row r="11" spans="1:10" ht="15.95" hidden="1">
      <c r="A11" s="34" t="s">
        <v>213</v>
      </c>
      <c r="B11" s="220"/>
      <c r="C11" s="56" t="s">
        <v>211</v>
      </c>
      <c r="D11" s="34"/>
      <c r="E11" s="34"/>
    </row>
    <row r="12" spans="1:10" ht="15.95">
      <c r="A12" s="34"/>
      <c r="B12" s="219"/>
      <c r="C12" s="56"/>
      <c r="D12" s="34"/>
      <c r="E12" s="34"/>
    </row>
    <row r="13" spans="1:10" ht="15.95">
      <c r="A13" s="34"/>
      <c r="B13" s="221"/>
      <c r="C13" s="56"/>
      <c r="D13" s="34"/>
      <c r="E13" s="34"/>
    </row>
    <row r="14" spans="1:10" ht="15.6">
      <c r="A14" s="46" t="s">
        <v>214</v>
      </c>
      <c r="B14" s="221"/>
      <c r="C14" s="39"/>
      <c r="D14" s="219"/>
      <c r="E14" s="219"/>
    </row>
    <row r="15" spans="1:10" ht="15.6">
      <c r="A15" s="222" t="s">
        <v>215</v>
      </c>
      <c r="B15" s="223" t="e">
        <f>#REF!</f>
        <v>#REF!</v>
      </c>
      <c r="C15" s="39" t="s">
        <v>209</v>
      </c>
      <c r="D15" s="219"/>
      <c r="E15" s="219"/>
    </row>
    <row r="16" spans="1:10" ht="15.6">
      <c r="A16" s="222" t="s">
        <v>216</v>
      </c>
      <c r="B16" s="238" t="e">
        <f>#REF!</f>
        <v>#REF!</v>
      </c>
      <c r="C16" s="39" t="s">
        <v>209</v>
      </c>
      <c r="D16" s="219"/>
      <c r="E16" s="219"/>
      <c r="I16" s="68"/>
      <c r="J16" s="68"/>
    </row>
    <row r="17" spans="1:10" ht="15.6">
      <c r="A17" s="222" t="s">
        <v>217</v>
      </c>
      <c r="B17" s="225" t="e">
        <f>B16*B15</f>
        <v>#REF!</v>
      </c>
      <c r="C17" s="39"/>
      <c r="D17" s="219"/>
      <c r="E17" s="219"/>
      <c r="I17" s="69"/>
      <c r="J17" s="68"/>
    </row>
    <row r="18" spans="1:10" ht="15.6">
      <c r="A18" s="227"/>
      <c r="B18" s="225"/>
      <c r="C18" s="45"/>
      <c r="D18" s="219"/>
      <c r="E18" s="219"/>
      <c r="J18" s="68"/>
    </row>
    <row r="19" spans="1:10" ht="15.6" hidden="1">
      <c r="A19" s="46" t="s">
        <v>218</v>
      </c>
      <c r="B19" s="221"/>
      <c r="C19" s="39"/>
      <c r="D19" s="219"/>
      <c r="E19" s="219"/>
      <c r="J19" s="68"/>
    </row>
    <row r="20" spans="1:10" ht="15.6" hidden="1">
      <c r="A20" s="222" t="s">
        <v>219</v>
      </c>
      <c r="B20" s="228" t="e">
        <f>B15</f>
        <v>#REF!</v>
      </c>
      <c r="C20" s="39" t="s">
        <v>220</v>
      </c>
      <c r="D20" s="219"/>
      <c r="E20" s="219"/>
      <c r="J20" s="68"/>
    </row>
    <row r="21" spans="1:10" ht="15.6" hidden="1">
      <c r="A21" s="222" t="s">
        <v>221</v>
      </c>
      <c r="B21" s="225">
        <v>3.5000000000000003E-2</v>
      </c>
      <c r="C21" s="39"/>
      <c r="D21" s="219"/>
      <c r="E21" s="219"/>
      <c r="J21" s="68"/>
    </row>
    <row r="22" spans="1:10" ht="15.6" hidden="1">
      <c r="A22" s="222" t="s">
        <v>222</v>
      </c>
      <c r="B22" s="229" t="e">
        <f>B20*B21</f>
        <v>#REF!</v>
      </c>
      <c r="C22" s="39"/>
      <c r="D22" s="219"/>
      <c r="E22" s="219"/>
      <c r="J22" s="68"/>
    </row>
    <row r="23" spans="1:10" ht="15.6">
      <c r="A23" s="48"/>
      <c r="B23" s="225"/>
      <c r="C23" s="39"/>
      <c r="D23" s="219"/>
      <c r="E23" s="219"/>
    </row>
    <row r="24" spans="1:10" ht="15.6">
      <c r="A24" s="219"/>
      <c r="B24" s="47"/>
      <c r="C24" s="39"/>
      <c r="D24" s="219"/>
      <c r="E24" s="219"/>
    </row>
    <row r="25" spans="1:10" ht="15.6">
      <c r="A25" s="48" t="s">
        <v>223</v>
      </c>
      <c r="B25" s="47" t="e">
        <f>+B17</f>
        <v>#REF!</v>
      </c>
      <c r="C25" s="39"/>
      <c r="D25" s="219"/>
      <c r="E25" s="219"/>
      <c r="I25" s="68"/>
    </row>
    <row r="26" spans="1:10" ht="15.6">
      <c r="A26" s="49"/>
      <c r="B26" s="225"/>
      <c r="C26" s="45"/>
      <c r="D26" s="219"/>
      <c r="E26" s="219"/>
      <c r="I26" s="68"/>
    </row>
    <row r="27" spans="1:10" ht="15.6">
      <c r="A27" s="49"/>
      <c r="B27" s="230"/>
      <c r="C27" s="39"/>
      <c r="D27" s="219"/>
      <c r="E27" s="219"/>
    </row>
    <row r="28" spans="1:10" ht="15.6">
      <c r="A28" s="49" t="s">
        <v>224</v>
      </c>
      <c r="B28" s="230" t="e">
        <f>B7+47</f>
        <v>#REF!</v>
      </c>
      <c r="C28" s="39"/>
      <c r="D28" s="219"/>
      <c r="E28" s="219"/>
    </row>
    <row r="29" spans="1:10" ht="15.6">
      <c r="A29" s="219"/>
      <c r="B29" s="225"/>
      <c r="C29" s="39"/>
      <c r="D29" s="219"/>
      <c r="E29" s="219"/>
    </row>
    <row r="30" spans="1:10" ht="15.6">
      <c r="A30" s="219"/>
      <c r="B30" s="225"/>
      <c r="C30" s="39"/>
      <c r="D30" s="219"/>
      <c r="E30" s="219"/>
    </row>
    <row r="31" spans="1:10" ht="15.6">
      <c r="A31" s="219"/>
      <c r="B31" s="225"/>
      <c r="C31" s="39"/>
      <c r="D31" s="219"/>
      <c r="E31" s="219"/>
    </row>
    <row r="32" spans="1:10" ht="15.6">
      <c r="A32" s="48"/>
      <c r="B32" s="237"/>
      <c r="C32" s="39"/>
      <c r="D32" s="231"/>
      <c r="E32" s="219"/>
    </row>
    <row r="33" spans="1:5" ht="15.6">
      <c r="A33" s="219"/>
      <c r="B33" s="54" t="s">
        <v>225</v>
      </c>
      <c r="C33" s="39"/>
      <c r="D33" s="219"/>
      <c r="E33" s="219"/>
    </row>
    <row r="34" spans="1:5" ht="15.6">
      <c r="A34" s="219"/>
      <c r="B34" s="54"/>
      <c r="C34" s="39"/>
      <c r="D34" s="219"/>
      <c r="E34" s="219"/>
    </row>
    <row r="35" spans="1:5" ht="15.6">
      <c r="A35" s="219"/>
      <c r="B35" s="54"/>
      <c r="C35" s="39"/>
      <c r="D35" s="219"/>
      <c r="E35" s="219"/>
    </row>
    <row r="36" spans="1:5" ht="15.6">
      <c r="A36" s="219"/>
      <c r="B36" s="54"/>
      <c r="C36" s="39"/>
      <c r="D36" s="219"/>
      <c r="E36" s="219"/>
    </row>
    <row r="37" spans="1:5" ht="15.6">
      <c r="A37" s="219"/>
      <c r="B37" s="219" t="s">
        <v>240</v>
      </c>
      <c r="C37" s="39"/>
      <c r="D37" s="219"/>
      <c r="E37" s="219"/>
    </row>
    <row r="38" spans="1:5" ht="15.6">
      <c r="A38" s="219"/>
      <c r="B38" s="219" t="s">
        <v>241</v>
      </c>
      <c r="C38" s="39"/>
      <c r="D38" s="219"/>
      <c r="E38" s="219"/>
    </row>
    <row r="39" spans="1:5" ht="15.6">
      <c r="A39" s="219"/>
      <c r="B39" s="219" t="s">
        <v>227</v>
      </c>
      <c r="C39" s="39"/>
      <c r="D39" s="219"/>
      <c r="E39" s="219"/>
    </row>
    <row r="40" spans="1:5" ht="15.6">
      <c r="A40" s="219"/>
      <c r="B40" s="219"/>
      <c r="C40" s="39"/>
      <c r="D40" s="219"/>
      <c r="E40" s="219"/>
    </row>
    <row r="41" spans="1:5" ht="15.6">
      <c r="A41" s="219"/>
      <c r="B41" s="219"/>
      <c r="C41" s="39"/>
      <c r="D41" s="219"/>
      <c r="E41" s="219"/>
    </row>
    <row r="42" spans="1:5" ht="15.6">
      <c r="A42" s="219"/>
      <c r="B42" s="55" t="s">
        <v>228</v>
      </c>
      <c r="C42" s="58"/>
      <c r="D42" s="219"/>
      <c r="E42" s="219"/>
    </row>
    <row r="43" spans="1:5" ht="15.6">
      <c r="A43" s="219"/>
      <c r="B43" s="219"/>
      <c r="C43" s="58"/>
      <c r="D43" s="219"/>
      <c r="E43" s="219"/>
    </row>
    <row r="44" spans="1:5" ht="15.6">
      <c r="A44" s="219"/>
      <c r="B44" s="219"/>
      <c r="C44" s="58"/>
      <c r="D44" s="219"/>
      <c r="E44" s="219"/>
    </row>
    <row r="45" spans="1:5" ht="15.6">
      <c r="A45" s="219"/>
      <c r="B45" s="219"/>
      <c r="C45" s="39"/>
      <c r="D45" s="219"/>
      <c r="E45" s="219"/>
    </row>
    <row r="46" spans="1:5" ht="15.6">
      <c r="A46" s="219"/>
      <c r="B46" s="219" t="s">
        <v>245</v>
      </c>
      <c r="C46" s="39"/>
      <c r="D46" s="219"/>
      <c r="E46" s="219"/>
    </row>
    <row r="47" spans="1:5" ht="15.6">
      <c r="A47" s="219"/>
      <c r="B47" s="219" t="s">
        <v>246</v>
      </c>
      <c r="D47" s="219"/>
      <c r="E47" s="219"/>
    </row>
    <row r="48" spans="1:5" ht="15.6">
      <c r="A48" s="219"/>
      <c r="B48" s="219" t="s">
        <v>230</v>
      </c>
      <c r="C48" s="39"/>
      <c r="D48" s="219"/>
      <c r="E48" s="219"/>
    </row>
    <row r="49" spans="1:5" ht="15.6">
      <c r="A49" s="219"/>
      <c r="D49" s="219"/>
      <c r="E49" s="219"/>
    </row>
    <row r="59" spans="1:5">
      <c r="C59" s="58"/>
    </row>
    <row r="60" spans="1:5">
      <c r="A60" s="57"/>
    </row>
    <row r="62" spans="1:5">
      <c r="B62" s="59"/>
      <c r="C62" s="58"/>
    </row>
    <row r="63" spans="1:5">
      <c r="B63" s="60"/>
      <c r="C63" s="58"/>
    </row>
    <row r="64" spans="1:5">
      <c r="B64" s="60"/>
      <c r="C64" s="58"/>
    </row>
    <row r="65" spans="2:3">
      <c r="B65" s="60"/>
      <c r="C65" s="58"/>
    </row>
  </sheetData>
  <mergeCells count="3">
    <mergeCell ref="A1:D1"/>
    <mergeCell ref="A2:D2"/>
    <mergeCell ref="A3:D3"/>
  </mergeCells>
  <pageMargins left="0.7" right="0.7" top="0.75" bottom="0.75" header="0.3" footer="0.3"/>
  <pageSetup scale="9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 codeName="Sheet51"/>
  <dimension ref="A1:K64"/>
  <sheetViews>
    <sheetView zoomScaleNormal="100" workbookViewId="0">
      <selection sqref="A1:D48"/>
    </sheetView>
  </sheetViews>
  <sheetFormatPr defaultColWidth="9.140625" defaultRowHeight="14.45"/>
  <cols>
    <col min="1" max="1" width="48.42578125" style="33" customWidth="1"/>
    <col min="2" max="2" width="28.28515625" style="33" customWidth="1"/>
    <col min="3" max="3" width="9" style="33" customWidth="1"/>
    <col min="4" max="4" width="14.42578125" style="33" customWidth="1"/>
    <col min="5" max="16384" width="9.140625" style="33"/>
  </cols>
  <sheetData>
    <row r="1" spans="1:11" ht="16.5">
      <c r="A1" s="391" t="s">
        <v>231</v>
      </c>
      <c r="B1" s="391"/>
      <c r="C1" s="391"/>
      <c r="D1" s="391"/>
      <c r="E1" s="46"/>
      <c r="F1" s="367"/>
    </row>
    <row r="2" spans="1:11" ht="16.5">
      <c r="A2" s="391" t="s">
        <v>238</v>
      </c>
      <c r="B2" s="391"/>
      <c r="C2" s="391"/>
      <c r="D2" s="391"/>
      <c r="E2" s="46"/>
      <c r="F2" s="367"/>
    </row>
    <row r="3" spans="1:11" ht="15.6">
      <c r="A3" s="392">
        <f ca="1">TODAY()</f>
        <v>45832</v>
      </c>
      <c r="B3" s="393"/>
      <c r="C3" s="393"/>
      <c r="D3" s="393"/>
      <c r="E3" s="367"/>
      <c r="F3" s="367"/>
    </row>
    <row r="4" spans="1:11" ht="15.6">
      <c r="A4" s="367"/>
      <c r="B4" s="367"/>
      <c r="C4" s="367"/>
      <c r="D4" s="367"/>
      <c r="E4" s="66"/>
    </row>
    <row r="5" spans="1:11" ht="15.6">
      <c r="A5" s="367"/>
      <c r="B5" s="367"/>
      <c r="C5" s="367"/>
      <c r="D5" s="367"/>
      <c r="E5" s="66"/>
    </row>
    <row r="6" spans="1:11" ht="15.6">
      <c r="A6" s="219"/>
      <c r="B6" s="219"/>
      <c r="C6" s="219"/>
      <c r="D6" s="219"/>
      <c r="E6" s="66"/>
    </row>
    <row r="7" spans="1:11" ht="15.6">
      <c r="A7" s="36" t="s">
        <v>232</v>
      </c>
      <c r="B7" s="40" t="e">
        <f>#REF!</f>
        <v>#REF!</v>
      </c>
      <c r="C7" s="219"/>
      <c r="D7" s="219"/>
      <c r="E7" s="66"/>
    </row>
    <row r="8" spans="1:11" ht="15.6" hidden="1">
      <c r="A8" s="219" t="s">
        <v>208</v>
      </c>
      <c r="B8" s="41">
        <f>'NEO NOV'!B7</f>
        <v>40793</v>
      </c>
      <c r="C8" s="219"/>
      <c r="D8" s="219"/>
      <c r="E8" s="66"/>
    </row>
    <row r="9" spans="1:11" ht="15.6">
      <c r="A9" s="219" t="s">
        <v>210</v>
      </c>
      <c r="B9" s="42" t="e">
        <f>#REF!</f>
        <v>#REF!</v>
      </c>
      <c r="C9" s="219"/>
      <c r="D9" s="219"/>
      <c r="E9" s="66"/>
    </row>
    <row r="10" spans="1:11" ht="15.6">
      <c r="A10" s="219" t="s">
        <v>212</v>
      </c>
      <c r="B10" s="43">
        <v>31</v>
      </c>
      <c r="C10" s="219"/>
      <c r="D10" s="219"/>
      <c r="E10" s="66"/>
    </row>
    <row r="11" spans="1:11" ht="15.6" hidden="1">
      <c r="A11" s="219" t="s">
        <v>213</v>
      </c>
      <c r="B11" s="220"/>
      <c r="C11" s="219" t="s">
        <v>211</v>
      </c>
      <c r="D11" s="219"/>
      <c r="E11" s="66"/>
    </row>
    <row r="12" spans="1:11" ht="15.6">
      <c r="A12" s="219"/>
      <c r="B12" s="219"/>
      <c r="C12" s="219"/>
      <c r="D12" s="219"/>
      <c r="E12" s="66"/>
    </row>
    <row r="13" spans="1:11" ht="15.6" hidden="1">
      <c r="A13" s="46" t="s">
        <v>214</v>
      </c>
      <c r="B13" s="221"/>
      <c r="C13" s="219"/>
      <c r="D13" s="219"/>
      <c r="E13" s="66"/>
    </row>
    <row r="14" spans="1:11" ht="15.6" hidden="1">
      <c r="A14" s="222" t="s">
        <v>215</v>
      </c>
      <c r="B14" s="221" t="e">
        <f>#REF!</f>
        <v>#REF!</v>
      </c>
      <c r="C14" s="219" t="s">
        <v>209</v>
      </c>
      <c r="D14" s="219"/>
      <c r="E14" s="66"/>
    </row>
    <row r="15" spans="1:11" ht="15.6" hidden="1">
      <c r="A15" s="222" t="s">
        <v>216</v>
      </c>
      <c r="B15" s="239" t="e">
        <f>#REF!</f>
        <v>#REF!</v>
      </c>
      <c r="C15" s="219" t="s">
        <v>209</v>
      </c>
      <c r="D15" s="219"/>
      <c r="E15" s="66"/>
      <c r="J15" s="68"/>
      <c r="K15" s="68"/>
    </row>
    <row r="16" spans="1:11" ht="15.6" hidden="1">
      <c r="A16" s="222" t="s">
        <v>217</v>
      </c>
      <c r="B16" s="47" t="e">
        <f>B15*B14</f>
        <v>#REF!</v>
      </c>
      <c r="C16" s="219"/>
      <c r="D16" s="219"/>
      <c r="E16" s="66"/>
      <c r="J16" s="69"/>
      <c r="K16" s="68"/>
    </row>
    <row r="17" spans="1:11" ht="15.6">
      <c r="A17" s="227"/>
      <c r="B17" s="225"/>
      <c r="C17" s="225"/>
      <c r="D17" s="225"/>
      <c r="E17" s="66"/>
      <c r="K17" s="68"/>
    </row>
    <row r="18" spans="1:11" ht="15.6">
      <c r="A18" s="46" t="s">
        <v>233</v>
      </c>
      <c r="B18" s="225"/>
      <c r="C18" s="219"/>
      <c r="D18" s="219"/>
      <c r="E18" s="66"/>
      <c r="K18" s="68"/>
    </row>
    <row r="19" spans="1:11" ht="15.6">
      <c r="A19" s="222" t="s">
        <v>234</v>
      </c>
      <c r="B19" s="234" t="e">
        <f>#REF!</f>
        <v>#REF!</v>
      </c>
      <c r="C19" s="219"/>
      <c r="D19" s="219"/>
      <c r="F19" s="69"/>
      <c r="K19" s="68"/>
    </row>
    <row r="20" spans="1:11" ht="15.6">
      <c r="A20" s="222" t="s">
        <v>235</v>
      </c>
      <c r="B20" s="234">
        <v>35</v>
      </c>
      <c r="C20" s="219"/>
      <c r="D20" s="219"/>
      <c r="E20" s="66"/>
      <c r="K20" s="68"/>
    </row>
    <row r="21" spans="1:11" ht="15.6">
      <c r="A21" s="222" t="s">
        <v>222</v>
      </c>
      <c r="B21" s="225" t="e">
        <f>B19*B20</f>
        <v>#REF!</v>
      </c>
      <c r="C21" s="219"/>
      <c r="D21" s="219"/>
      <c r="E21" s="66"/>
      <c r="F21" s="69"/>
      <c r="K21" s="68"/>
    </row>
    <row r="22" spans="1:11" ht="15.6">
      <c r="A22" s="222" t="s">
        <v>236</v>
      </c>
      <c r="B22" s="235">
        <v>0.01</v>
      </c>
      <c r="C22" s="219"/>
      <c r="D22" s="219"/>
      <c r="E22" s="66"/>
      <c r="K22" s="68"/>
    </row>
    <row r="23" spans="1:11" ht="15.6">
      <c r="A23" s="222" t="s">
        <v>237</v>
      </c>
      <c r="B23" s="235" t="e">
        <f>B22*B19</f>
        <v>#REF!</v>
      </c>
      <c r="C23" s="219"/>
      <c r="D23" s="219"/>
      <c r="E23" s="66"/>
      <c r="K23" s="68"/>
    </row>
    <row r="24" spans="1:11" ht="15.6">
      <c r="A24" s="48"/>
      <c r="B24" s="229"/>
      <c r="C24" s="219"/>
      <c r="D24" s="219"/>
      <c r="E24" s="66"/>
    </row>
    <row r="25" spans="1:11" ht="15.6">
      <c r="A25" s="219"/>
      <c r="B25" s="225"/>
      <c r="C25" s="219"/>
      <c r="D25" s="219"/>
      <c r="E25" s="66"/>
    </row>
    <row r="26" spans="1:11" ht="15.6">
      <c r="A26" s="48" t="s">
        <v>223</v>
      </c>
      <c r="B26" s="47" t="e">
        <f>+B21-B23</f>
        <v>#REF!</v>
      </c>
      <c r="C26" s="219"/>
      <c r="D26" s="219"/>
      <c r="E26" s="66"/>
      <c r="J26" s="68"/>
    </row>
    <row r="27" spans="1:11" ht="15.6">
      <c r="A27" s="49"/>
      <c r="B27" s="236"/>
      <c r="C27" s="225"/>
      <c r="D27" s="225"/>
      <c r="E27" s="66"/>
      <c r="J27" s="68"/>
    </row>
    <row r="28" spans="1:11" ht="15.6">
      <c r="A28" s="49"/>
      <c r="B28" s="225"/>
      <c r="C28" s="219"/>
      <c r="D28" s="219"/>
      <c r="E28" s="66"/>
    </row>
    <row r="29" spans="1:11" ht="15.6">
      <c r="A29" s="49" t="s">
        <v>224</v>
      </c>
      <c r="B29" s="230" t="e">
        <f>B7+47</f>
        <v>#REF!</v>
      </c>
      <c r="C29" s="219"/>
      <c r="D29" s="219"/>
      <c r="E29" s="66"/>
    </row>
    <row r="30" spans="1:11" ht="15.6">
      <c r="A30" s="49"/>
      <c r="B30" s="230"/>
      <c r="C30" s="219"/>
      <c r="D30" s="219"/>
      <c r="E30" s="66"/>
    </row>
    <row r="31" spans="1:11" ht="15.6">
      <c r="A31" s="49"/>
      <c r="B31" s="230"/>
      <c r="C31" s="219"/>
      <c r="D31" s="219"/>
      <c r="E31" s="66"/>
    </row>
    <row r="32" spans="1:11" ht="15.6">
      <c r="A32" s="219"/>
      <c r="B32" s="225"/>
      <c r="C32" s="219"/>
      <c r="D32" s="219"/>
      <c r="E32" s="66"/>
    </row>
    <row r="33" spans="1:5" ht="15.6">
      <c r="A33" s="48"/>
      <c r="B33" s="237"/>
      <c r="C33" s="219"/>
      <c r="D33" s="219"/>
      <c r="E33" s="80"/>
    </row>
    <row r="34" spans="1:5" ht="15.6">
      <c r="A34" s="219"/>
      <c r="B34" s="54" t="s">
        <v>225</v>
      </c>
      <c r="C34" s="219"/>
      <c r="D34" s="219"/>
      <c r="E34" s="66"/>
    </row>
    <row r="35" spans="1:5" ht="15.6">
      <c r="A35" s="219"/>
      <c r="B35" s="54"/>
      <c r="C35" s="219"/>
      <c r="D35" s="219"/>
      <c r="E35" s="66"/>
    </row>
    <row r="36" spans="1:5" ht="15.6">
      <c r="A36" s="219"/>
      <c r="B36" s="54"/>
      <c r="C36" s="219"/>
      <c r="D36" s="219"/>
      <c r="E36" s="66"/>
    </row>
    <row r="37" spans="1:5" ht="15.6">
      <c r="A37" s="219"/>
      <c r="B37" s="54"/>
      <c r="C37" s="219"/>
      <c r="D37" s="219"/>
      <c r="E37" s="66"/>
    </row>
    <row r="38" spans="1:5" ht="15.6">
      <c r="A38" s="219"/>
      <c r="B38" s="219" t="s">
        <v>240</v>
      </c>
      <c r="C38" s="39"/>
      <c r="D38" s="39"/>
      <c r="E38" s="66"/>
    </row>
    <row r="39" spans="1:5" ht="15.6">
      <c r="A39" s="219"/>
      <c r="B39" s="219" t="s">
        <v>241</v>
      </c>
      <c r="C39" s="39"/>
      <c r="D39" s="39"/>
      <c r="E39" s="66"/>
    </row>
    <row r="40" spans="1:5" ht="15.6">
      <c r="A40" s="219"/>
      <c r="B40" s="219" t="s">
        <v>227</v>
      </c>
      <c r="C40" s="39"/>
      <c r="D40" s="39"/>
      <c r="E40" s="66"/>
    </row>
    <row r="41" spans="1:5" ht="15.6">
      <c r="A41" s="219"/>
      <c r="B41" s="219"/>
      <c r="C41" s="39"/>
      <c r="D41" s="39"/>
      <c r="E41" s="66"/>
    </row>
    <row r="42" spans="1:5" ht="15.6">
      <c r="A42" s="219"/>
      <c r="B42" s="219"/>
      <c r="C42" s="39"/>
      <c r="D42" s="39"/>
      <c r="E42" s="66"/>
    </row>
    <row r="43" spans="1:5" ht="15.95">
      <c r="A43" s="219"/>
      <c r="B43" s="55" t="s">
        <v>228</v>
      </c>
      <c r="C43" s="56"/>
      <c r="D43" s="39"/>
      <c r="E43" s="66"/>
    </row>
    <row r="44" spans="1:5" ht="15.6">
      <c r="A44" s="219"/>
      <c r="B44" s="219"/>
      <c r="C44" s="58"/>
      <c r="D44" s="39"/>
      <c r="E44" s="66"/>
    </row>
    <row r="45" spans="1:5" ht="15.6">
      <c r="A45" s="219"/>
      <c r="B45" s="219"/>
      <c r="C45" s="58"/>
      <c r="D45" s="39"/>
      <c r="E45" s="66"/>
    </row>
    <row r="46" spans="1:5" ht="15.6">
      <c r="A46" s="219"/>
      <c r="B46" s="219"/>
      <c r="C46" s="39"/>
      <c r="D46" s="39"/>
      <c r="E46" s="66"/>
    </row>
    <row r="47" spans="1:5" ht="15.6">
      <c r="A47" s="219"/>
      <c r="B47" s="219" t="s">
        <v>245</v>
      </c>
      <c r="C47" s="39"/>
      <c r="D47" s="39"/>
      <c r="E47" s="66"/>
    </row>
    <row r="48" spans="1:5" ht="15.6">
      <c r="A48" s="219"/>
      <c r="B48" s="219" t="s">
        <v>246</v>
      </c>
      <c r="D48" s="39"/>
      <c r="E48" s="66"/>
    </row>
    <row r="49" spans="1:5" ht="15.6">
      <c r="A49" s="219"/>
      <c r="B49" s="219" t="s">
        <v>230</v>
      </c>
      <c r="C49" s="39"/>
      <c r="D49" s="39"/>
      <c r="E49" s="66"/>
    </row>
    <row r="50" spans="1:5" ht="15.6">
      <c r="A50" s="219"/>
      <c r="D50" s="39"/>
      <c r="E50" s="66"/>
    </row>
    <row r="51" spans="1:5" ht="15.95">
      <c r="A51" s="34"/>
      <c r="D51" s="56"/>
    </row>
    <row r="52" spans="1:5">
      <c r="D52" s="58"/>
    </row>
    <row r="53" spans="1:5">
      <c r="D53" s="58"/>
    </row>
    <row r="54" spans="1:5">
      <c r="A54" s="57"/>
    </row>
    <row r="57" spans="1:5" ht="15.6">
      <c r="B57" s="219"/>
    </row>
    <row r="58" spans="1:5">
      <c r="A58" s="57"/>
    </row>
    <row r="59" spans="1:5">
      <c r="A59" s="57"/>
    </row>
    <row r="60" spans="1:5">
      <c r="A60" s="57"/>
    </row>
    <row r="61" spans="1:5">
      <c r="B61" s="59"/>
    </row>
    <row r="62" spans="1:5">
      <c r="B62" s="60"/>
    </row>
    <row r="63" spans="1:5">
      <c r="B63" s="60"/>
    </row>
    <row r="64" spans="1:5">
      <c r="B64" s="60"/>
    </row>
  </sheetData>
  <mergeCells count="3">
    <mergeCell ref="A1:D1"/>
    <mergeCell ref="A2:D2"/>
    <mergeCell ref="A3:D3"/>
  </mergeCells>
  <pageMargins left="0.7" right="0.7" top="0.75" bottom="0.75" header="0.3" footer="0.3"/>
  <pageSetup scale="8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 codeName="Sheet52">
    <pageSetUpPr fitToPage="1"/>
  </sheetPr>
  <dimension ref="A1:J65"/>
  <sheetViews>
    <sheetView zoomScaleNormal="100" workbookViewId="0">
      <selection sqref="A1:D48"/>
    </sheetView>
  </sheetViews>
  <sheetFormatPr defaultColWidth="9.140625" defaultRowHeight="14.45"/>
  <cols>
    <col min="1" max="1" width="46.42578125" style="33" customWidth="1"/>
    <col min="2" max="2" width="27.85546875" style="33" customWidth="1"/>
    <col min="3" max="3" width="9.140625" style="33"/>
    <col min="4" max="4" width="9.140625" style="33" customWidth="1"/>
    <col min="5" max="16384" width="9.140625" style="33"/>
  </cols>
  <sheetData>
    <row r="1" spans="1:10" ht="18">
      <c r="A1" s="386" t="s">
        <v>205</v>
      </c>
      <c r="B1" s="386"/>
      <c r="C1" s="386"/>
      <c r="D1" s="386"/>
      <c r="E1" s="46"/>
    </row>
    <row r="2" spans="1:10" ht="18">
      <c r="A2" s="386" t="s">
        <v>239</v>
      </c>
      <c r="B2" s="386"/>
      <c r="C2" s="386"/>
      <c r="D2" s="386"/>
      <c r="E2" s="46"/>
    </row>
    <row r="3" spans="1:10" ht="15.6">
      <c r="A3" s="384">
        <f ca="1">TODAY()</f>
        <v>45832</v>
      </c>
      <c r="B3" s="385"/>
      <c r="C3" s="385"/>
      <c r="D3" s="385"/>
      <c r="E3" s="81"/>
    </row>
    <row r="4" spans="1:10" s="34" customFormat="1" ht="15.95">
      <c r="A4" s="367"/>
      <c r="B4" s="367"/>
      <c r="C4" s="37"/>
    </row>
    <row r="5" spans="1:10" s="34" customFormat="1" ht="15.95">
      <c r="C5" s="56"/>
    </row>
    <row r="6" spans="1:10" s="34" customFormat="1" ht="15.95">
      <c r="A6" s="36" t="s">
        <v>207</v>
      </c>
      <c r="B6" s="85" t="e">
        <f>#REF!</f>
        <v>#REF!</v>
      </c>
      <c r="C6" s="56"/>
    </row>
    <row r="7" spans="1:10" s="34" customFormat="1" ht="15.95" hidden="1">
      <c r="A7" s="34" t="s">
        <v>208</v>
      </c>
      <c r="B7" s="41">
        <v>40793</v>
      </c>
      <c r="C7" s="56" t="s">
        <v>209</v>
      </c>
    </row>
    <row r="8" spans="1:10" s="34" customFormat="1" ht="15.95">
      <c r="A8" s="219" t="s">
        <v>210</v>
      </c>
      <c r="B8" s="42" t="e">
        <f>#REF!</f>
        <v>#REF!</v>
      </c>
      <c r="C8" s="56" t="s">
        <v>211</v>
      </c>
    </row>
    <row r="9" spans="1:10" s="34" customFormat="1" ht="15.95">
      <c r="A9" s="219" t="s">
        <v>212</v>
      </c>
      <c r="B9" s="43">
        <v>31</v>
      </c>
      <c r="C9" s="56" t="s">
        <v>211</v>
      </c>
    </row>
    <row r="10" spans="1:10" s="34" customFormat="1" ht="15.95" hidden="1">
      <c r="A10" s="34" t="s">
        <v>213</v>
      </c>
      <c r="B10" s="220"/>
      <c r="C10" s="56" t="s">
        <v>211</v>
      </c>
    </row>
    <row r="11" spans="1:10" s="34" customFormat="1" ht="15.95">
      <c r="B11" s="219"/>
      <c r="C11" s="56"/>
    </row>
    <row r="12" spans="1:10" s="34" customFormat="1" ht="15.95">
      <c r="B12" s="221"/>
      <c r="C12" s="56"/>
    </row>
    <row r="13" spans="1:10" s="34" customFormat="1" ht="15.95">
      <c r="A13" s="46" t="s">
        <v>214</v>
      </c>
      <c r="B13" s="221"/>
      <c r="C13" s="39"/>
      <c r="D13" s="219"/>
      <c r="E13" s="219"/>
    </row>
    <row r="14" spans="1:10" s="34" customFormat="1" ht="15.95">
      <c r="A14" s="222" t="s">
        <v>215</v>
      </c>
      <c r="B14" s="223" t="e">
        <f>#REF!</f>
        <v>#REF!</v>
      </c>
      <c r="C14" s="39" t="s">
        <v>209</v>
      </c>
      <c r="D14" s="219"/>
      <c r="E14" s="219"/>
    </row>
    <row r="15" spans="1:10" s="34" customFormat="1" ht="15.95">
      <c r="A15" s="222" t="s">
        <v>216</v>
      </c>
      <c r="B15" s="233" t="e">
        <f>#REF!</f>
        <v>#REF!</v>
      </c>
      <c r="C15" s="39" t="s">
        <v>209</v>
      </c>
      <c r="D15" s="219"/>
      <c r="E15" s="219"/>
      <c r="I15" s="61"/>
      <c r="J15" s="61"/>
    </row>
    <row r="16" spans="1:10" s="34" customFormat="1" ht="15.95">
      <c r="A16" s="222" t="s">
        <v>217</v>
      </c>
      <c r="B16" s="225" t="e">
        <f>B15*B14</f>
        <v>#REF!</v>
      </c>
      <c r="C16" s="39"/>
      <c r="D16" s="219"/>
      <c r="E16" s="219"/>
      <c r="I16" s="62"/>
      <c r="J16" s="61"/>
    </row>
    <row r="17" spans="1:10" s="34" customFormat="1" ht="15.95">
      <c r="A17" s="227"/>
      <c r="B17" s="225"/>
      <c r="C17" s="45"/>
      <c r="D17" s="219"/>
      <c r="E17" s="219"/>
      <c r="J17" s="61"/>
    </row>
    <row r="18" spans="1:10" s="34" customFormat="1" ht="15.95" hidden="1">
      <c r="A18" s="46" t="s">
        <v>218</v>
      </c>
      <c r="B18" s="221"/>
      <c r="C18" s="39"/>
      <c r="D18" s="219"/>
      <c r="E18" s="219"/>
      <c r="J18" s="61"/>
    </row>
    <row r="19" spans="1:10" s="34" customFormat="1" ht="15.95" hidden="1">
      <c r="A19" s="222" t="s">
        <v>219</v>
      </c>
      <c r="B19" s="228" t="e">
        <f>B14</f>
        <v>#REF!</v>
      </c>
      <c r="C19" s="39" t="s">
        <v>220</v>
      </c>
      <c r="D19" s="219"/>
      <c r="E19" s="219"/>
      <c r="J19" s="61"/>
    </row>
    <row r="20" spans="1:10" s="34" customFormat="1" ht="15.95" hidden="1">
      <c r="A20" s="222" t="s">
        <v>221</v>
      </c>
      <c r="B20" s="225">
        <v>3.5000000000000003E-2</v>
      </c>
      <c r="C20" s="39"/>
      <c r="D20" s="219"/>
      <c r="E20" s="219"/>
      <c r="J20" s="61"/>
    </row>
    <row r="21" spans="1:10" s="34" customFormat="1" ht="15.95" hidden="1">
      <c r="A21" s="222" t="s">
        <v>222</v>
      </c>
      <c r="B21" s="229" t="e">
        <f>B19*B20</f>
        <v>#REF!</v>
      </c>
      <c r="C21" s="39"/>
      <c r="D21" s="219"/>
      <c r="E21" s="219"/>
      <c r="J21" s="61"/>
    </row>
    <row r="22" spans="1:10" s="34" customFormat="1" ht="15.95">
      <c r="A22" s="48"/>
      <c r="B22" s="225"/>
      <c r="C22" s="39"/>
      <c r="D22" s="219"/>
      <c r="E22" s="219"/>
    </row>
    <row r="23" spans="1:10" s="34" customFormat="1" ht="15.95">
      <c r="A23" s="219"/>
      <c r="B23" s="47"/>
      <c r="C23" s="39"/>
      <c r="D23" s="219"/>
      <c r="E23" s="219"/>
    </row>
    <row r="24" spans="1:10" s="34" customFormat="1" ht="15.95">
      <c r="A24" s="48" t="s">
        <v>223</v>
      </c>
      <c r="B24" s="47" t="e">
        <f>+B16</f>
        <v>#REF!</v>
      </c>
      <c r="C24" s="39"/>
      <c r="D24" s="219"/>
      <c r="E24" s="219"/>
      <c r="I24" s="61"/>
    </row>
    <row r="25" spans="1:10" s="34" customFormat="1" ht="15.95">
      <c r="A25" s="49"/>
      <c r="B25" s="225"/>
      <c r="C25" s="45"/>
      <c r="D25" s="219"/>
      <c r="E25" s="219"/>
      <c r="I25" s="61"/>
    </row>
    <row r="26" spans="1:10" s="34" customFormat="1" ht="15.95">
      <c r="A26" s="49"/>
      <c r="B26" s="230"/>
      <c r="C26" s="39"/>
      <c r="D26" s="219"/>
      <c r="E26" s="219"/>
    </row>
    <row r="27" spans="1:10" s="34" customFormat="1" ht="15.95">
      <c r="A27" s="49" t="s">
        <v>224</v>
      </c>
      <c r="B27" s="230" t="e">
        <f>B6+47</f>
        <v>#REF!</v>
      </c>
      <c r="C27" s="39"/>
      <c r="D27" s="219"/>
      <c r="E27" s="219"/>
    </row>
    <row r="28" spans="1:10" s="34" customFormat="1" ht="15.95">
      <c r="A28" s="219"/>
      <c r="B28" s="225"/>
      <c r="C28" s="39"/>
      <c r="D28" s="219"/>
      <c r="E28" s="219"/>
    </row>
    <row r="29" spans="1:10" s="34" customFormat="1" ht="15.95">
      <c r="A29" s="219"/>
      <c r="B29" s="225"/>
      <c r="C29" s="39"/>
      <c r="D29" s="219"/>
      <c r="E29" s="219"/>
    </row>
    <row r="30" spans="1:10" s="34" customFormat="1" ht="15.95">
      <c r="A30" s="219"/>
      <c r="B30" s="225"/>
      <c r="C30" s="39"/>
      <c r="D30" s="219"/>
      <c r="E30" s="219"/>
    </row>
    <row r="31" spans="1:10" s="34" customFormat="1" ht="15.95">
      <c r="A31" s="219"/>
      <c r="B31" s="225"/>
      <c r="C31" s="39"/>
      <c r="D31" s="219"/>
      <c r="E31" s="219"/>
    </row>
    <row r="32" spans="1:10" s="34" customFormat="1" ht="15.95">
      <c r="A32" s="48"/>
      <c r="B32" s="54" t="s">
        <v>225</v>
      </c>
      <c r="C32" s="219"/>
      <c r="D32" s="231"/>
      <c r="E32" s="219"/>
    </row>
    <row r="33" spans="1:5" s="34" customFormat="1" ht="15.95">
      <c r="A33" s="48"/>
      <c r="B33" s="54"/>
      <c r="C33" s="219"/>
      <c r="D33" s="231"/>
      <c r="E33" s="219"/>
    </row>
    <row r="34" spans="1:5" s="34" customFormat="1" ht="15.95">
      <c r="A34" s="48"/>
      <c r="B34" s="54"/>
      <c r="C34" s="219"/>
      <c r="D34" s="231"/>
      <c r="E34" s="219"/>
    </row>
    <row r="35" spans="1:5" s="34" customFormat="1" ht="15.95">
      <c r="A35" s="48"/>
      <c r="B35" s="54"/>
      <c r="C35" s="219"/>
      <c r="D35" s="231"/>
      <c r="E35" s="219"/>
    </row>
    <row r="36" spans="1:5" s="34" customFormat="1" ht="15.95">
      <c r="A36" s="219"/>
      <c r="B36" s="219" t="s">
        <v>240</v>
      </c>
      <c r="C36" s="219"/>
      <c r="D36" s="219"/>
      <c r="E36" s="219"/>
    </row>
    <row r="37" spans="1:5" s="34" customFormat="1" ht="15.95">
      <c r="A37" s="219"/>
      <c r="B37" s="219" t="s">
        <v>241</v>
      </c>
      <c r="C37" s="219"/>
      <c r="D37" s="219"/>
      <c r="E37" s="219"/>
    </row>
    <row r="38" spans="1:5" s="34" customFormat="1" ht="15.95">
      <c r="A38" s="219"/>
      <c r="B38" s="219" t="s">
        <v>227</v>
      </c>
      <c r="C38" s="219"/>
      <c r="D38" s="219"/>
      <c r="E38" s="219"/>
    </row>
    <row r="39" spans="1:5" s="34" customFormat="1" ht="15.95">
      <c r="A39" s="219"/>
      <c r="B39" s="219"/>
      <c r="C39" s="219"/>
      <c r="D39" s="219"/>
      <c r="E39" s="219"/>
    </row>
    <row r="40" spans="1:5" s="34" customFormat="1" ht="15.95">
      <c r="A40" s="219"/>
      <c r="B40" s="219"/>
      <c r="C40" s="219"/>
      <c r="D40" s="219"/>
      <c r="E40" s="219"/>
    </row>
    <row r="41" spans="1:5" s="34" customFormat="1" ht="15.95">
      <c r="A41" s="219"/>
      <c r="B41" s="55" t="s">
        <v>228</v>
      </c>
      <c r="C41" s="219"/>
      <c r="D41" s="219"/>
      <c r="E41" s="219"/>
    </row>
    <row r="42" spans="1:5" s="34" customFormat="1" ht="15.95">
      <c r="A42" s="219"/>
      <c r="B42" s="219"/>
      <c r="C42" s="219"/>
      <c r="D42" s="219"/>
      <c r="E42" s="219"/>
    </row>
    <row r="43" spans="1:5" s="34" customFormat="1" ht="15.95">
      <c r="A43" s="219"/>
      <c r="B43" s="219"/>
      <c r="C43" s="39"/>
      <c r="D43" s="219"/>
      <c r="E43" s="219"/>
    </row>
    <row r="44" spans="1:5" s="34" customFormat="1" ht="15.95">
      <c r="A44" s="219"/>
      <c r="B44" s="219"/>
      <c r="C44" s="39"/>
      <c r="D44" s="219"/>
      <c r="E44" s="219"/>
    </row>
    <row r="45" spans="1:5" s="34" customFormat="1" ht="15.95">
      <c r="A45" s="219"/>
      <c r="B45" s="219" t="s">
        <v>242</v>
      </c>
      <c r="C45" s="39"/>
      <c r="D45" s="219"/>
      <c r="E45" s="219"/>
    </row>
    <row r="46" spans="1:5" s="34" customFormat="1" ht="15.95">
      <c r="A46" s="219"/>
      <c r="B46" s="219" t="s">
        <v>243</v>
      </c>
      <c r="C46" s="56"/>
      <c r="D46" s="219"/>
      <c r="E46" s="219"/>
    </row>
    <row r="47" spans="1:5" s="34" customFormat="1" ht="15.95">
      <c r="A47" s="219"/>
      <c r="B47" s="219" t="s">
        <v>244</v>
      </c>
      <c r="C47" s="58"/>
      <c r="D47" s="219"/>
      <c r="E47" s="219"/>
    </row>
    <row r="48" spans="1:5" s="34" customFormat="1" ht="15.95">
      <c r="A48" s="219"/>
      <c r="B48" s="219"/>
      <c r="C48" s="58"/>
      <c r="D48" s="219"/>
      <c r="E48" s="219"/>
    </row>
    <row r="49" spans="1:5" s="34" customFormat="1" ht="15.95">
      <c r="A49" s="219"/>
      <c r="B49" s="219"/>
      <c r="C49" s="33"/>
      <c r="D49" s="219"/>
      <c r="E49" s="219"/>
    </row>
    <row r="50" spans="1:5" s="34" customFormat="1" ht="15.95">
      <c r="A50" s="219"/>
      <c r="B50" s="219"/>
      <c r="C50" s="39"/>
      <c r="D50" s="219"/>
      <c r="E50" s="219"/>
    </row>
    <row r="51" spans="1:5" s="34" customFormat="1" ht="15.95">
      <c r="A51" s="219"/>
      <c r="B51" s="55"/>
      <c r="C51" s="39"/>
      <c r="D51" s="219"/>
      <c r="E51" s="219"/>
    </row>
    <row r="52" spans="1:5" s="34" customFormat="1" ht="15.95">
      <c r="A52" s="219"/>
      <c r="B52" s="219"/>
      <c r="C52" s="39"/>
      <c r="D52" s="219"/>
      <c r="E52" s="219"/>
    </row>
    <row r="53" spans="1:5" s="34" customFormat="1" ht="15.95">
      <c r="A53" s="219"/>
      <c r="B53" s="219"/>
      <c r="C53" s="39"/>
      <c r="D53" s="219"/>
      <c r="E53" s="219"/>
    </row>
    <row r="54" spans="1:5" s="34" customFormat="1" ht="15.95">
      <c r="B54" s="219"/>
      <c r="C54" s="39"/>
    </row>
    <row r="55" spans="1:5" s="34" customFormat="1" ht="15.95">
      <c r="B55" s="219"/>
      <c r="C55" s="39"/>
    </row>
    <row r="56" spans="1:5" s="34" customFormat="1" ht="15.95">
      <c r="B56" s="219"/>
      <c r="C56" s="39"/>
    </row>
    <row r="57" spans="1:5" s="34" customFormat="1" ht="15.95">
      <c r="B57" s="219"/>
      <c r="C57" s="39"/>
    </row>
    <row r="58" spans="1:5">
      <c r="A58" s="57"/>
      <c r="C58" s="58"/>
    </row>
    <row r="59" spans="1:5">
      <c r="C59" s="58"/>
    </row>
    <row r="60" spans="1:5">
      <c r="C60" s="58"/>
    </row>
    <row r="61" spans="1:5">
      <c r="B61" s="59"/>
      <c r="C61" s="58"/>
    </row>
    <row r="62" spans="1:5">
      <c r="B62" s="60"/>
      <c r="C62" s="58"/>
    </row>
    <row r="63" spans="1:5">
      <c r="B63" s="60"/>
      <c r="C63" s="58"/>
    </row>
    <row r="64" spans="1:5">
      <c r="B64" s="60"/>
      <c r="C64" s="58"/>
    </row>
    <row r="65" spans="3:3">
      <c r="C65" s="58"/>
    </row>
  </sheetData>
  <mergeCells count="3">
    <mergeCell ref="A1:D1"/>
    <mergeCell ref="A2:D2"/>
    <mergeCell ref="A3:D3"/>
  </mergeCells>
  <printOptions horizontalCentered="1" verticalCentered="1"/>
  <pageMargins left="0.7" right="0.7" top="0.75" bottom="0.75" header="0.3" footer="0.3"/>
  <pageSetup scale="84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 codeName="Sheet53">
    <pageSetUpPr fitToPage="1"/>
  </sheetPr>
  <dimension ref="A1:K64"/>
  <sheetViews>
    <sheetView zoomScaleNormal="100" workbookViewId="0">
      <selection sqref="A1:D48"/>
    </sheetView>
  </sheetViews>
  <sheetFormatPr defaultColWidth="9.140625" defaultRowHeight="14.45"/>
  <cols>
    <col min="1" max="1" width="47.28515625" style="33" customWidth="1"/>
    <col min="2" max="2" width="27.85546875" style="33" customWidth="1"/>
    <col min="3" max="3" width="9.140625" style="33"/>
    <col min="4" max="4" width="9.28515625" style="33" customWidth="1"/>
    <col min="5" max="16384" width="9.140625" style="33"/>
  </cols>
  <sheetData>
    <row r="1" spans="1:11" ht="18">
      <c r="A1" s="386" t="s">
        <v>231</v>
      </c>
      <c r="B1" s="386"/>
      <c r="C1" s="386"/>
      <c r="D1" s="386"/>
      <c r="E1" s="63"/>
      <c r="F1" s="367"/>
    </row>
    <row r="2" spans="1:11" ht="18">
      <c r="A2" s="386" t="s">
        <v>239</v>
      </c>
      <c r="B2" s="386"/>
      <c r="C2" s="386"/>
      <c r="D2" s="386"/>
      <c r="E2" s="63"/>
      <c r="F2" s="367"/>
    </row>
    <row r="3" spans="1:11" s="38" customFormat="1" ht="15.6">
      <c r="A3" s="384">
        <f ca="1">TODAY()</f>
        <v>45832</v>
      </c>
      <c r="B3" s="385"/>
      <c r="C3" s="385"/>
      <c r="D3" s="385"/>
      <c r="E3" s="36"/>
      <c r="F3" s="219"/>
      <c r="G3" s="219"/>
      <c r="H3" s="219"/>
      <c r="I3" s="219"/>
      <c r="J3" s="219"/>
      <c r="K3" s="219"/>
    </row>
    <row r="4" spans="1:11" s="38" customFormat="1" ht="15.6">
      <c r="A4" s="367"/>
      <c r="B4" s="367"/>
      <c r="C4" s="367"/>
      <c r="D4" s="367"/>
      <c r="E4" s="219"/>
      <c r="F4" s="219"/>
      <c r="G4" s="219"/>
      <c r="H4" s="219"/>
      <c r="I4" s="219"/>
      <c r="J4" s="219"/>
      <c r="K4" s="219"/>
    </row>
    <row r="5" spans="1:11" s="38" customFormat="1" ht="15.6">
      <c r="A5" s="219"/>
      <c r="B5" s="219"/>
      <c r="C5" s="219"/>
      <c r="D5" s="219"/>
      <c r="E5" s="219"/>
      <c r="F5" s="219"/>
      <c r="G5" s="219"/>
      <c r="H5" s="219"/>
      <c r="I5" s="219"/>
      <c r="J5" s="219"/>
      <c r="K5" s="219"/>
    </row>
    <row r="6" spans="1:11" s="38" customFormat="1" ht="15.6">
      <c r="A6" s="36" t="s">
        <v>232</v>
      </c>
      <c r="B6" s="85" t="e">
        <f>#REF!</f>
        <v>#REF!</v>
      </c>
      <c r="C6" s="219"/>
      <c r="D6" s="219"/>
      <c r="E6" s="219"/>
      <c r="F6" s="219"/>
      <c r="G6" s="219"/>
      <c r="H6" s="219"/>
      <c r="I6" s="219"/>
      <c r="J6" s="219"/>
      <c r="K6" s="219"/>
    </row>
    <row r="7" spans="1:11" s="38" customFormat="1" ht="15.75" hidden="1" customHeight="1">
      <c r="A7" s="219" t="s">
        <v>208</v>
      </c>
      <c r="B7" s="41">
        <f>'NEO NOV'!B7</f>
        <v>40793</v>
      </c>
      <c r="C7" s="219"/>
      <c r="D7" s="219"/>
      <c r="E7" s="219"/>
      <c r="F7" s="219"/>
      <c r="G7" s="219"/>
      <c r="H7" s="219"/>
      <c r="I7" s="219"/>
      <c r="J7" s="219"/>
      <c r="K7" s="219"/>
    </row>
    <row r="8" spans="1:11" s="38" customFormat="1" ht="15.6">
      <c r="A8" s="219" t="s">
        <v>210</v>
      </c>
      <c r="B8" s="42" t="e">
        <f>#REF!</f>
        <v>#REF!</v>
      </c>
      <c r="C8" s="219"/>
      <c r="D8" s="219"/>
      <c r="E8" s="219"/>
      <c r="F8" s="219"/>
      <c r="G8" s="219"/>
      <c r="H8" s="219"/>
      <c r="I8" s="219"/>
      <c r="J8" s="219"/>
      <c r="K8" s="219"/>
    </row>
    <row r="9" spans="1:11" s="38" customFormat="1" ht="15.6">
      <c r="A9" s="219" t="s">
        <v>212</v>
      </c>
      <c r="B9" s="43">
        <v>31</v>
      </c>
      <c r="C9" s="219"/>
      <c r="D9" s="219"/>
      <c r="E9" s="219"/>
      <c r="F9" s="219"/>
      <c r="G9" s="219"/>
      <c r="H9" s="219"/>
      <c r="I9" s="219"/>
      <c r="J9" s="219"/>
      <c r="K9" s="219"/>
    </row>
    <row r="10" spans="1:11" s="38" customFormat="1" ht="15.6" hidden="1">
      <c r="A10" s="219" t="s">
        <v>213</v>
      </c>
      <c r="B10" s="220"/>
      <c r="C10" s="219" t="s">
        <v>211</v>
      </c>
      <c r="D10" s="219"/>
      <c r="E10" s="219"/>
      <c r="F10" s="219"/>
      <c r="G10" s="219"/>
      <c r="H10" s="219"/>
      <c r="I10" s="219"/>
      <c r="J10" s="219"/>
      <c r="K10" s="219"/>
    </row>
    <row r="11" spans="1:11" s="38" customFormat="1" ht="15.6">
      <c r="A11" s="219"/>
      <c r="B11" s="219"/>
      <c r="C11" s="219"/>
      <c r="D11" s="219"/>
      <c r="E11" s="219"/>
      <c r="F11" s="219"/>
      <c r="G11" s="219"/>
      <c r="H11" s="219"/>
      <c r="I11" s="219"/>
      <c r="J11" s="219"/>
      <c r="K11" s="219"/>
    </row>
    <row r="12" spans="1:11" s="38" customFormat="1" ht="15.6" hidden="1">
      <c r="A12" s="46" t="s">
        <v>214</v>
      </c>
      <c r="B12" s="221"/>
      <c r="C12" s="219"/>
      <c r="D12" s="219"/>
      <c r="E12" s="219"/>
      <c r="F12" s="219"/>
      <c r="G12" s="219"/>
      <c r="H12" s="219"/>
      <c r="I12" s="219"/>
      <c r="J12" s="219"/>
      <c r="K12" s="219"/>
    </row>
    <row r="13" spans="1:11" s="38" customFormat="1" ht="15.6" hidden="1">
      <c r="A13" s="222" t="s">
        <v>215</v>
      </c>
      <c r="B13" s="221" t="e">
        <f>#REF!</f>
        <v>#REF!</v>
      </c>
      <c r="C13" s="219" t="s">
        <v>209</v>
      </c>
      <c r="D13" s="219"/>
      <c r="E13" s="219"/>
      <c r="F13" s="219"/>
      <c r="G13" s="219"/>
      <c r="H13" s="219"/>
      <c r="I13" s="219"/>
      <c r="J13" s="219"/>
      <c r="K13" s="219"/>
    </row>
    <row r="14" spans="1:11" s="38" customFormat="1" ht="15.6" hidden="1">
      <c r="A14" s="222" t="s">
        <v>216</v>
      </c>
      <c r="B14" s="228" t="e">
        <f>#REF!</f>
        <v>#REF!</v>
      </c>
      <c r="C14" s="219" t="s">
        <v>209</v>
      </c>
      <c r="D14" s="219"/>
      <c r="E14" s="219"/>
      <c r="F14" s="219"/>
      <c r="G14" s="219"/>
      <c r="H14" s="219"/>
      <c r="I14" s="219"/>
      <c r="J14" s="225"/>
      <c r="K14" s="225"/>
    </row>
    <row r="15" spans="1:11" s="38" customFormat="1" ht="15.6" hidden="1">
      <c r="A15" s="222" t="s">
        <v>217</v>
      </c>
      <c r="B15" s="47" t="e">
        <f>B14*B13</f>
        <v>#REF!</v>
      </c>
      <c r="C15" s="219"/>
      <c r="D15" s="219"/>
      <c r="E15" s="219"/>
      <c r="F15" s="219"/>
      <c r="G15" s="219"/>
      <c r="H15" s="219"/>
      <c r="I15" s="219"/>
      <c r="J15" s="221"/>
      <c r="K15" s="225"/>
    </row>
    <row r="16" spans="1:11" s="38" customFormat="1" ht="15.6">
      <c r="A16" s="227"/>
      <c r="B16" s="225"/>
      <c r="C16" s="225"/>
      <c r="D16" s="225"/>
      <c r="E16" s="219"/>
      <c r="F16" s="219"/>
      <c r="G16" s="219"/>
      <c r="H16" s="219"/>
      <c r="I16" s="219"/>
      <c r="J16" s="219"/>
      <c r="K16" s="225"/>
    </row>
    <row r="17" spans="1:11" s="38" customFormat="1" ht="15.6">
      <c r="A17" s="46" t="s">
        <v>233</v>
      </c>
      <c r="B17" s="225"/>
      <c r="C17" s="219"/>
      <c r="D17" s="219"/>
      <c r="E17" s="219"/>
      <c r="F17" s="219"/>
      <c r="G17" s="219"/>
      <c r="H17" s="219"/>
      <c r="I17" s="219"/>
      <c r="J17" s="219"/>
      <c r="K17" s="225"/>
    </row>
    <row r="18" spans="1:11" s="38" customFormat="1" ht="15.6">
      <c r="A18" s="222" t="s">
        <v>234</v>
      </c>
      <c r="B18" s="234" t="e">
        <f>#REF!</f>
        <v>#REF!</v>
      </c>
      <c r="C18" s="219"/>
      <c r="D18" s="219"/>
      <c r="E18" s="219"/>
      <c r="F18" s="221"/>
      <c r="G18" s="219"/>
      <c r="H18" s="219"/>
      <c r="I18" s="219"/>
      <c r="J18" s="219"/>
      <c r="K18" s="225"/>
    </row>
    <row r="19" spans="1:11" s="38" customFormat="1" ht="15.6">
      <c r="A19" s="222" t="s">
        <v>235</v>
      </c>
      <c r="B19" s="234">
        <v>35</v>
      </c>
      <c r="C19" s="219"/>
      <c r="D19" s="219"/>
      <c r="E19" s="219"/>
      <c r="F19" s="219"/>
      <c r="G19" s="219"/>
      <c r="H19" s="219"/>
      <c r="I19" s="219"/>
      <c r="J19" s="219"/>
      <c r="K19" s="225"/>
    </row>
    <row r="20" spans="1:11" s="38" customFormat="1" ht="15.6">
      <c r="A20" s="222" t="s">
        <v>222</v>
      </c>
      <c r="B20" s="225" t="e">
        <f>B18*B19</f>
        <v>#REF!</v>
      </c>
      <c r="C20" s="219"/>
      <c r="D20" s="219"/>
      <c r="E20" s="219"/>
      <c r="F20" s="221"/>
      <c r="G20" s="219"/>
      <c r="H20" s="219"/>
      <c r="I20" s="219"/>
      <c r="J20" s="219"/>
      <c r="K20" s="225"/>
    </row>
    <row r="21" spans="1:11" s="38" customFormat="1" ht="15.6">
      <c r="A21" s="222" t="s">
        <v>236</v>
      </c>
      <c r="B21" s="235">
        <v>0.01</v>
      </c>
      <c r="C21" s="219"/>
      <c r="D21" s="219"/>
      <c r="E21" s="219"/>
      <c r="F21" s="219"/>
      <c r="G21" s="219"/>
      <c r="H21" s="219"/>
      <c r="I21" s="219"/>
      <c r="J21" s="219"/>
      <c r="K21" s="225"/>
    </row>
    <row r="22" spans="1:11" s="38" customFormat="1" ht="15.6">
      <c r="A22" s="222" t="s">
        <v>237</v>
      </c>
      <c r="B22" s="235" t="e">
        <f>B21*B18</f>
        <v>#REF!</v>
      </c>
      <c r="C22" s="219"/>
      <c r="D22" s="219"/>
      <c r="E22" s="219"/>
      <c r="F22" s="219"/>
      <c r="G22" s="219"/>
      <c r="H22" s="219"/>
      <c r="I22" s="219"/>
      <c r="J22" s="219"/>
      <c r="K22" s="225"/>
    </row>
    <row r="23" spans="1:11" s="38" customFormat="1" ht="15.6">
      <c r="A23" s="48"/>
      <c r="B23" s="229"/>
      <c r="C23" s="219"/>
      <c r="D23" s="219"/>
      <c r="E23" s="219"/>
      <c r="F23" s="219"/>
      <c r="G23" s="219"/>
      <c r="H23" s="219"/>
      <c r="I23" s="219"/>
      <c r="J23" s="219"/>
      <c r="K23" s="219"/>
    </row>
    <row r="24" spans="1:11" s="38" customFormat="1" ht="15.6">
      <c r="A24" s="219"/>
      <c r="B24" s="225"/>
      <c r="C24" s="219"/>
      <c r="D24" s="219"/>
      <c r="E24" s="219"/>
      <c r="F24" s="219"/>
      <c r="G24" s="219"/>
      <c r="H24" s="219"/>
      <c r="I24" s="219"/>
      <c r="J24" s="219"/>
      <c r="K24" s="219"/>
    </row>
    <row r="25" spans="1:11" s="38" customFormat="1" ht="15.6">
      <c r="A25" s="48" t="s">
        <v>223</v>
      </c>
      <c r="B25" s="47" t="e">
        <f>+B20-B22</f>
        <v>#REF!</v>
      </c>
      <c r="C25" s="219"/>
      <c r="D25" s="219"/>
      <c r="E25" s="219"/>
      <c r="F25" s="219"/>
      <c r="G25" s="219"/>
      <c r="H25" s="219"/>
      <c r="I25" s="219"/>
      <c r="J25" s="225"/>
      <c r="K25" s="219"/>
    </row>
    <row r="26" spans="1:11" s="38" customFormat="1" ht="15.6">
      <c r="A26" s="49"/>
      <c r="B26" s="236"/>
      <c r="C26" s="225"/>
      <c r="D26" s="225"/>
      <c r="E26" s="219"/>
      <c r="F26" s="219"/>
      <c r="G26" s="219"/>
      <c r="H26" s="219"/>
      <c r="I26" s="219"/>
      <c r="J26" s="225"/>
      <c r="K26" s="219"/>
    </row>
    <row r="27" spans="1:11" s="38" customFormat="1" ht="15.6">
      <c r="A27" s="49"/>
      <c r="B27" s="225"/>
      <c r="C27" s="219"/>
      <c r="D27" s="219"/>
      <c r="E27" s="219"/>
      <c r="F27" s="219"/>
      <c r="G27" s="219"/>
      <c r="H27" s="219"/>
      <c r="I27" s="219"/>
      <c r="J27" s="219"/>
      <c r="K27" s="219"/>
    </row>
    <row r="28" spans="1:11" s="38" customFormat="1" ht="15.6">
      <c r="A28" s="49" t="s">
        <v>224</v>
      </c>
      <c r="B28" s="230" t="e">
        <f>B6+47</f>
        <v>#REF!</v>
      </c>
      <c r="C28" s="219"/>
      <c r="D28" s="219"/>
      <c r="E28" s="219"/>
      <c r="F28" s="219"/>
      <c r="G28" s="219"/>
      <c r="H28" s="219"/>
      <c r="I28" s="219"/>
      <c r="J28" s="219"/>
      <c r="K28" s="219"/>
    </row>
    <row r="29" spans="1:11" s="38" customFormat="1" ht="15.6">
      <c r="A29" s="49"/>
      <c r="B29" s="230"/>
      <c r="C29" s="219"/>
      <c r="D29" s="219"/>
      <c r="E29" s="219"/>
      <c r="F29" s="219"/>
      <c r="G29" s="219"/>
      <c r="H29" s="219"/>
      <c r="I29" s="219"/>
      <c r="J29" s="219"/>
      <c r="K29" s="219"/>
    </row>
    <row r="30" spans="1:11" s="38" customFormat="1" ht="15.6">
      <c r="A30" s="49"/>
      <c r="B30" s="230"/>
      <c r="C30" s="219"/>
      <c r="D30" s="219"/>
      <c r="E30" s="219"/>
      <c r="F30" s="219"/>
      <c r="G30" s="219"/>
      <c r="H30" s="219"/>
      <c r="I30" s="219"/>
      <c r="J30" s="219"/>
      <c r="K30" s="219"/>
    </row>
    <row r="31" spans="1:11" s="38" customFormat="1" ht="15.6">
      <c r="A31" s="219"/>
      <c r="B31" s="225"/>
      <c r="C31" s="219"/>
      <c r="D31" s="219"/>
      <c r="E31" s="219"/>
      <c r="F31" s="219"/>
      <c r="G31" s="219"/>
      <c r="H31" s="219"/>
      <c r="I31" s="219"/>
      <c r="J31" s="219"/>
      <c r="K31" s="219"/>
    </row>
    <row r="32" spans="1:11" s="38" customFormat="1" ht="15.6">
      <c r="A32" s="48"/>
      <c r="B32" s="237"/>
      <c r="C32" s="219"/>
      <c r="D32" s="219"/>
      <c r="E32" s="231"/>
      <c r="F32" s="219"/>
      <c r="G32" s="219"/>
      <c r="H32" s="219"/>
      <c r="I32" s="219"/>
      <c r="J32" s="219"/>
      <c r="K32" s="219"/>
    </row>
    <row r="33" spans="1:11" s="38" customFormat="1" ht="15.6">
      <c r="A33" s="219"/>
      <c r="B33" s="54" t="s">
        <v>225</v>
      </c>
      <c r="C33" s="219"/>
      <c r="D33" s="219"/>
      <c r="E33" s="219"/>
      <c r="F33" s="219"/>
      <c r="G33" s="219"/>
      <c r="H33" s="219"/>
      <c r="I33" s="219"/>
      <c r="J33" s="219"/>
      <c r="K33" s="219"/>
    </row>
    <row r="34" spans="1:11" s="38" customFormat="1" ht="15.6">
      <c r="A34" s="219"/>
      <c r="B34" s="54"/>
      <c r="C34" s="219"/>
      <c r="D34" s="219"/>
      <c r="E34" s="219"/>
      <c r="F34" s="219"/>
      <c r="G34" s="219"/>
      <c r="H34" s="219"/>
      <c r="I34" s="219"/>
      <c r="J34" s="219"/>
      <c r="K34" s="219"/>
    </row>
    <row r="35" spans="1:11" s="38" customFormat="1" ht="15.6">
      <c r="A35" s="219"/>
      <c r="B35" s="54"/>
      <c r="C35" s="219"/>
      <c r="D35" s="219"/>
      <c r="E35" s="219"/>
      <c r="F35" s="219"/>
      <c r="G35" s="219"/>
      <c r="H35" s="219"/>
      <c r="I35" s="219"/>
      <c r="J35" s="219"/>
      <c r="K35" s="219"/>
    </row>
    <row r="36" spans="1:11" s="38" customFormat="1" ht="15.6">
      <c r="A36" s="219"/>
      <c r="B36" s="54"/>
      <c r="C36" s="219"/>
      <c r="D36" s="219"/>
      <c r="E36" s="219"/>
      <c r="F36" s="219"/>
      <c r="G36" s="219"/>
      <c r="H36" s="219"/>
      <c r="I36" s="219"/>
      <c r="J36" s="219"/>
      <c r="K36" s="219"/>
    </row>
    <row r="37" spans="1:11" s="38" customFormat="1" ht="15.6">
      <c r="A37" s="219"/>
      <c r="B37" s="219" t="s">
        <v>240</v>
      </c>
      <c r="C37" s="219"/>
      <c r="D37" s="219"/>
      <c r="E37" s="219"/>
      <c r="F37" s="219"/>
      <c r="G37" s="219"/>
      <c r="H37" s="219"/>
      <c r="I37" s="219"/>
      <c r="J37" s="219"/>
      <c r="K37" s="219"/>
    </row>
    <row r="38" spans="1:11" s="38" customFormat="1" ht="15.6">
      <c r="A38" s="219"/>
      <c r="B38" s="219" t="s">
        <v>241</v>
      </c>
      <c r="C38" s="219"/>
      <c r="D38" s="219"/>
      <c r="E38" s="219"/>
      <c r="F38" s="219"/>
      <c r="G38" s="219"/>
      <c r="H38" s="219"/>
      <c r="I38" s="219"/>
      <c r="J38" s="219"/>
      <c r="K38" s="219"/>
    </row>
    <row r="39" spans="1:11" s="38" customFormat="1" ht="15.6">
      <c r="A39" s="219"/>
      <c r="B39" s="219" t="s">
        <v>227</v>
      </c>
      <c r="C39" s="219"/>
      <c r="D39" s="219"/>
      <c r="E39" s="219"/>
      <c r="F39" s="219"/>
      <c r="G39" s="219"/>
      <c r="H39" s="219"/>
      <c r="I39" s="219"/>
      <c r="J39" s="219"/>
      <c r="K39" s="219"/>
    </row>
    <row r="40" spans="1:11" s="38" customFormat="1" ht="15.6">
      <c r="A40" s="219"/>
      <c r="B40" s="219"/>
      <c r="C40" s="39"/>
      <c r="D40" s="39"/>
      <c r="E40" s="219"/>
      <c r="F40" s="219"/>
      <c r="G40" s="219"/>
      <c r="H40" s="219"/>
      <c r="I40" s="219"/>
      <c r="J40" s="219"/>
      <c r="K40" s="219"/>
    </row>
    <row r="41" spans="1:11" s="38" customFormat="1" ht="15.6">
      <c r="A41" s="219"/>
      <c r="B41" s="219"/>
      <c r="C41" s="39"/>
      <c r="D41" s="39"/>
      <c r="E41" s="219"/>
      <c r="F41" s="219"/>
      <c r="G41" s="219"/>
      <c r="H41" s="219"/>
      <c r="I41" s="219"/>
      <c r="J41" s="219"/>
      <c r="K41" s="219"/>
    </row>
    <row r="42" spans="1:11" s="38" customFormat="1" ht="15.6">
      <c r="A42" s="219"/>
      <c r="B42" s="55" t="s">
        <v>228</v>
      </c>
      <c r="C42" s="39"/>
      <c r="D42" s="39"/>
      <c r="E42" s="219"/>
      <c r="F42" s="219"/>
      <c r="G42" s="219"/>
      <c r="H42" s="219"/>
      <c r="I42" s="219"/>
      <c r="J42" s="219"/>
      <c r="K42" s="219"/>
    </row>
    <row r="43" spans="1:11" s="38" customFormat="1" ht="15.6">
      <c r="A43" s="219"/>
      <c r="B43" s="219"/>
      <c r="C43" s="39"/>
      <c r="D43" s="39"/>
      <c r="E43" s="219"/>
      <c r="F43" s="219"/>
      <c r="G43" s="219"/>
      <c r="H43" s="219"/>
      <c r="I43" s="219"/>
      <c r="J43" s="219"/>
      <c r="K43" s="219"/>
    </row>
    <row r="44" spans="1:11" s="38" customFormat="1" ht="15.6">
      <c r="A44" s="219"/>
      <c r="B44" s="219"/>
      <c r="C44" s="39"/>
      <c r="D44" s="39"/>
      <c r="E44" s="219"/>
      <c r="F44" s="219"/>
      <c r="G44" s="219"/>
      <c r="H44" s="219"/>
      <c r="I44" s="219"/>
      <c r="J44" s="219"/>
      <c r="K44" s="219"/>
    </row>
    <row r="45" spans="1:11" s="38" customFormat="1" ht="15.6">
      <c r="A45" s="219"/>
      <c r="B45" s="219"/>
      <c r="C45" s="39"/>
      <c r="D45" s="39"/>
      <c r="E45" s="219"/>
      <c r="F45" s="219"/>
      <c r="G45" s="219"/>
      <c r="H45" s="219"/>
      <c r="I45" s="219"/>
      <c r="J45" s="219"/>
      <c r="K45" s="219"/>
    </row>
    <row r="46" spans="1:11" s="38" customFormat="1" ht="15.6">
      <c r="A46" s="219"/>
      <c r="B46" s="219" t="s">
        <v>242</v>
      </c>
      <c r="C46" s="39"/>
      <c r="D46" s="39"/>
      <c r="E46" s="219"/>
      <c r="F46" s="219"/>
      <c r="G46" s="219"/>
      <c r="H46" s="219"/>
      <c r="I46" s="219"/>
      <c r="J46" s="219"/>
      <c r="K46" s="219"/>
    </row>
    <row r="47" spans="1:11" s="38" customFormat="1" ht="15.95">
      <c r="A47" s="219"/>
      <c r="B47" s="219" t="s">
        <v>243</v>
      </c>
      <c r="C47" s="56"/>
      <c r="D47" s="39"/>
      <c r="E47" s="219"/>
      <c r="F47" s="219"/>
      <c r="G47" s="219"/>
      <c r="H47" s="219"/>
      <c r="I47" s="219"/>
      <c r="J47" s="219"/>
      <c r="K47" s="219"/>
    </row>
    <row r="48" spans="1:11" s="38" customFormat="1" ht="15.6">
      <c r="A48" s="219"/>
      <c r="B48" s="219" t="s">
        <v>244</v>
      </c>
      <c r="C48" s="58"/>
      <c r="D48" s="39"/>
      <c r="E48" s="219"/>
      <c r="F48" s="219"/>
      <c r="G48" s="219"/>
      <c r="H48" s="219"/>
      <c r="I48" s="219"/>
      <c r="J48" s="219"/>
      <c r="K48" s="219"/>
    </row>
    <row r="49" spans="1:11" s="38" customFormat="1" ht="15.6">
      <c r="A49" s="219"/>
      <c r="B49" s="219"/>
      <c r="C49" s="58"/>
      <c r="D49" s="39"/>
      <c r="E49" s="219"/>
      <c r="F49" s="219"/>
      <c r="G49" s="219"/>
      <c r="H49" s="219"/>
      <c r="I49" s="219"/>
      <c r="J49" s="219"/>
      <c r="K49" s="219"/>
    </row>
    <row r="50" spans="1:11" s="38" customFormat="1" ht="15.6">
      <c r="A50" s="219"/>
      <c r="B50" s="219"/>
      <c r="C50" s="39"/>
      <c r="D50" s="39"/>
      <c r="E50" s="219"/>
      <c r="F50" s="219"/>
      <c r="G50" s="219"/>
      <c r="H50" s="219"/>
      <c r="I50" s="219"/>
      <c r="J50" s="219"/>
      <c r="K50" s="219"/>
    </row>
    <row r="51" spans="1:11" s="38" customFormat="1" ht="15.6">
      <c r="A51" s="219"/>
      <c r="B51" s="219"/>
      <c r="C51" s="39"/>
      <c r="D51" s="39"/>
      <c r="E51" s="219"/>
      <c r="F51" s="219"/>
      <c r="G51" s="219"/>
      <c r="H51" s="219"/>
      <c r="I51" s="219"/>
      <c r="J51" s="219"/>
      <c r="K51" s="219"/>
    </row>
    <row r="52" spans="1:11" s="38" customFormat="1" ht="15.6">
      <c r="A52" s="219"/>
      <c r="B52" s="55"/>
      <c r="C52" s="39"/>
      <c r="D52" s="39"/>
      <c r="E52" s="219"/>
      <c r="F52" s="219"/>
      <c r="G52" s="219"/>
      <c r="H52" s="219"/>
      <c r="I52" s="219"/>
      <c r="J52" s="219"/>
      <c r="K52" s="219"/>
    </row>
    <row r="53" spans="1:11" s="38" customFormat="1" ht="15.6">
      <c r="A53" s="219"/>
      <c r="B53" s="219"/>
      <c r="C53" s="39"/>
      <c r="D53" s="39"/>
      <c r="E53" s="219"/>
      <c r="F53" s="219"/>
      <c r="G53" s="219"/>
      <c r="H53" s="219"/>
      <c r="I53" s="219"/>
      <c r="J53" s="219"/>
      <c r="K53" s="219"/>
    </row>
    <row r="54" spans="1:11" s="38" customFormat="1" ht="15.6">
      <c r="A54" s="219"/>
      <c r="B54" s="219"/>
      <c r="C54" s="39"/>
      <c r="D54" s="39"/>
      <c r="E54" s="219"/>
      <c r="F54" s="219"/>
      <c r="G54" s="219"/>
      <c r="H54" s="219"/>
      <c r="I54" s="219"/>
      <c r="J54" s="219"/>
      <c r="K54" s="219"/>
    </row>
    <row r="55" spans="1:11" s="38" customFormat="1" ht="15.6">
      <c r="A55" s="219"/>
      <c r="B55" s="219"/>
      <c r="C55" s="39"/>
      <c r="D55" s="39"/>
      <c r="E55" s="219"/>
      <c r="F55" s="219"/>
      <c r="G55" s="219"/>
      <c r="H55" s="219"/>
      <c r="I55" s="219"/>
      <c r="J55" s="219"/>
      <c r="K55" s="219"/>
    </row>
    <row r="56" spans="1:11" s="38" customFormat="1" ht="15.6">
      <c r="A56" s="219"/>
      <c r="B56" s="219"/>
      <c r="C56" s="39"/>
      <c r="D56" s="39"/>
      <c r="E56" s="219"/>
      <c r="F56" s="219"/>
      <c r="G56" s="219"/>
      <c r="H56" s="219"/>
      <c r="I56" s="219"/>
      <c r="J56" s="219"/>
      <c r="K56" s="219"/>
    </row>
    <row r="57" spans="1:11" ht="15.6">
      <c r="B57" s="219"/>
    </row>
    <row r="58" spans="1:11" ht="15.6">
      <c r="B58" s="219"/>
    </row>
    <row r="59" spans="1:11">
      <c r="A59" s="57"/>
    </row>
    <row r="61" spans="1:11">
      <c r="B61" s="59"/>
    </row>
    <row r="62" spans="1:11">
      <c r="B62" s="60"/>
    </row>
    <row r="63" spans="1:11">
      <c r="B63" s="60"/>
    </row>
    <row r="64" spans="1:11">
      <c r="B64" s="60"/>
    </row>
  </sheetData>
  <mergeCells count="3">
    <mergeCell ref="A1:D1"/>
    <mergeCell ref="A2:D2"/>
    <mergeCell ref="A3:D3"/>
  </mergeCells>
  <printOptions horizontalCentered="1" verticalCentered="1"/>
  <pageMargins left="0.7" right="0.7" top="0.75" bottom="0.75" header="0.3" footer="0.3"/>
  <pageSetup scale="97" orientation="portrait" r:id="rId1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7">
    <tabColor rgb="FFA0E0E0"/>
    <pageSetUpPr fitToPage="1"/>
  </sheetPr>
  <dimension ref="A1:Q31"/>
  <sheetViews>
    <sheetView showGridLines="0" workbookViewId="0">
      <selection activeCell="A33" sqref="A33"/>
    </sheetView>
  </sheetViews>
  <sheetFormatPr defaultColWidth="22.5703125" defaultRowHeight="14.45"/>
  <cols>
    <col min="1" max="1" width="50.140625" style="15" customWidth="1"/>
    <col min="2" max="3" width="15.28515625" style="15" bestFit="1" customWidth="1"/>
    <col min="4" max="4" width="15.28515625" style="15" customWidth="1"/>
    <col min="5" max="7" width="15.28515625" style="15" bestFit="1" customWidth="1"/>
    <col min="8" max="8" width="15.85546875" style="15" bestFit="1" customWidth="1"/>
    <col min="9" max="13" width="15.28515625" style="15" bestFit="1" customWidth="1"/>
    <col min="14" max="14" width="16" style="15" customWidth="1"/>
    <col min="15" max="15" width="3.28515625" style="15" customWidth="1"/>
    <col min="16" max="16384" width="22.5703125" style="15"/>
  </cols>
  <sheetData>
    <row r="1" spans="1:17" ht="15.6">
      <c r="A1" s="379"/>
      <c r="B1" s="379"/>
      <c r="C1" s="379"/>
      <c r="D1" s="379"/>
      <c r="E1" s="379"/>
      <c r="F1" s="379"/>
      <c r="G1" s="379"/>
      <c r="H1" s="379"/>
      <c r="I1" s="379"/>
      <c r="J1" s="379"/>
    </row>
    <row r="2" spans="1:17" ht="28.5">
      <c r="A2" s="273" t="s">
        <v>39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</row>
    <row r="3" spans="1:17" ht="15" thickBot="1">
      <c r="A3" s="32"/>
      <c r="B3" s="32"/>
      <c r="C3" s="32" t="s">
        <v>6</v>
      </c>
      <c r="D3" s="32" t="s">
        <v>6</v>
      </c>
      <c r="E3" s="32" t="s">
        <v>6</v>
      </c>
      <c r="F3" s="32" t="s">
        <v>6</v>
      </c>
      <c r="G3" s="32" t="s">
        <v>6</v>
      </c>
      <c r="H3" s="32" t="s">
        <v>6</v>
      </c>
      <c r="I3" s="32" t="s">
        <v>6</v>
      </c>
      <c r="J3" s="32" t="s">
        <v>6</v>
      </c>
      <c r="K3" s="32" t="s">
        <v>6</v>
      </c>
      <c r="L3" s="32" t="s">
        <v>6</v>
      </c>
      <c r="M3" s="32" t="s">
        <v>6</v>
      </c>
      <c r="N3" s="32" t="s">
        <v>6</v>
      </c>
      <c r="O3" s="32"/>
    </row>
    <row r="4" spans="1:17" ht="15.6">
      <c r="A4" s="170" t="s">
        <v>40</v>
      </c>
      <c r="B4" s="212">
        <f>'BILLING REPORTS&gt;&gt;&gt;&gt;'!C4</f>
        <v>45413</v>
      </c>
      <c r="C4" s="212">
        <f>'BILLING REPORTS&gt;&gt;&gt;&gt;'!D4</f>
        <v>45444</v>
      </c>
      <c r="D4" s="212">
        <f>'BILLING REPORTS&gt;&gt;&gt;&gt;'!E4</f>
        <v>45474</v>
      </c>
      <c r="E4" s="212">
        <f>'BILLING REPORTS&gt;&gt;&gt;&gt;'!F4</f>
        <v>45505</v>
      </c>
      <c r="F4" s="212">
        <f>'BILLING REPORTS&gt;&gt;&gt;&gt;'!G4</f>
        <v>45536</v>
      </c>
      <c r="G4" s="212">
        <f>'BILLING REPORTS&gt;&gt;&gt;&gt;'!H4</f>
        <v>45566</v>
      </c>
      <c r="H4" s="212">
        <f>'BILLING REPORTS&gt;&gt;&gt;&gt;'!I4</f>
        <v>45597</v>
      </c>
      <c r="I4" s="212">
        <f>'BILLING REPORTS&gt;&gt;&gt;&gt;'!J4</f>
        <v>45627</v>
      </c>
      <c r="J4" s="212">
        <f>'BILLING REPORTS&gt;&gt;&gt;&gt;'!K4</f>
        <v>45658</v>
      </c>
      <c r="K4" s="212">
        <f>'BILLING REPORTS&gt;&gt;&gt;&gt;'!L4</f>
        <v>45689</v>
      </c>
      <c r="L4" s="212">
        <f>'BILLING REPORTS&gt;&gt;&gt;&gt;'!M4</f>
        <v>45717</v>
      </c>
      <c r="M4" s="212">
        <f>'BILLING REPORTS&gt;&gt;&gt;&gt;'!N4</f>
        <v>45748</v>
      </c>
      <c r="N4" s="212" t="s">
        <v>2</v>
      </c>
      <c r="O4" s="32"/>
    </row>
    <row r="5" spans="1:17" ht="26.1" customHeight="1">
      <c r="A5" s="171" t="s">
        <v>41</v>
      </c>
      <c r="B5" s="268">
        <v>6367188</v>
      </c>
      <c r="C5" s="268">
        <v>6461908.1100000003</v>
      </c>
      <c r="D5" s="268">
        <v>7005261.1399999997</v>
      </c>
      <c r="E5" s="268">
        <v>7322201.8200000003</v>
      </c>
      <c r="F5" s="268">
        <v>7337960.2000000002</v>
      </c>
      <c r="G5" s="268">
        <v>7265379.5499999998</v>
      </c>
      <c r="H5" s="268">
        <v>7420224.2199999997</v>
      </c>
      <c r="I5" s="265">
        <v>6527713.5999999996</v>
      </c>
      <c r="J5" s="265">
        <v>6700044.3499999996</v>
      </c>
      <c r="K5" s="265">
        <v>6897341.7400000002</v>
      </c>
      <c r="L5" s="265">
        <v>6701657.4500000002</v>
      </c>
      <c r="M5" s="265">
        <v>6824363.5</v>
      </c>
      <c r="N5" s="172">
        <f>SUM(B5:M5)</f>
        <v>82831243.680000007</v>
      </c>
      <c r="O5" s="32"/>
    </row>
    <row r="6" spans="1:17">
      <c r="A6" s="28" t="s">
        <v>42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4">
        <f>'CELI Ajustes GL Previous Years'!F82</f>
        <v>-10346532.534508122</v>
      </c>
      <c r="O6" s="32"/>
    </row>
    <row r="7" spans="1:17">
      <c r="A7" s="175" t="s">
        <v>43</v>
      </c>
      <c r="B7" s="165">
        <f>B5+B6</f>
        <v>6367188</v>
      </c>
      <c r="C7" s="165">
        <f t="shared" ref="C7:N7" si="0">C5+C6</f>
        <v>6461908.1100000003</v>
      </c>
      <c r="D7" s="165">
        <f t="shared" si="0"/>
        <v>7005261.1399999997</v>
      </c>
      <c r="E7" s="165">
        <f t="shared" si="0"/>
        <v>7322201.8200000003</v>
      </c>
      <c r="F7" s="165">
        <f t="shared" si="0"/>
        <v>7337960.2000000002</v>
      </c>
      <c r="G7" s="165">
        <f t="shared" si="0"/>
        <v>7265379.5499999998</v>
      </c>
      <c r="H7" s="165">
        <f t="shared" si="0"/>
        <v>7420224.2199999997</v>
      </c>
      <c r="I7" s="165">
        <f t="shared" si="0"/>
        <v>6527713.5999999996</v>
      </c>
      <c r="J7" s="165">
        <f t="shared" si="0"/>
        <v>6700044.3499999996</v>
      </c>
      <c r="K7" s="165">
        <f t="shared" si="0"/>
        <v>6897341.7400000002</v>
      </c>
      <c r="L7" s="165">
        <f t="shared" si="0"/>
        <v>6701657.4500000002</v>
      </c>
      <c r="M7" s="165">
        <f t="shared" si="0"/>
        <v>6824363.5</v>
      </c>
      <c r="N7" s="165">
        <f t="shared" si="0"/>
        <v>72484711.145491883</v>
      </c>
      <c r="O7" s="32"/>
    </row>
    <row r="8" spans="1:17" ht="15.6">
      <c r="A8" s="167" t="s">
        <v>44</v>
      </c>
      <c r="B8" s="266"/>
      <c r="C8" s="267"/>
      <c r="D8" s="267"/>
      <c r="E8" s="267"/>
      <c r="F8" s="267"/>
      <c r="G8" s="267"/>
      <c r="H8" s="267"/>
      <c r="I8" s="267"/>
      <c r="J8" s="267"/>
      <c r="K8" s="267"/>
      <c r="L8" s="267"/>
      <c r="M8" s="267"/>
      <c r="N8" s="26"/>
      <c r="O8" s="32"/>
    </row>
    <row r="9" spans="1:17">
      <c r="A9" s="27" t="s">
        <v>45</v>
      </c>
      <c r="B9" s="268">
        <v>9449100.7200000007</v>
      </c>
      <c r="C9" s="268">
        <v>9525742.3100000005</v>
      </c>
      <c r="D9" s="268">
        <v>8838119.8300000001</v>
      </c>
      <c r="E9" s="268">
        <v>8863851.1500000004</v>
      </c>
      <c r="F9" s="268">
        <v>8854646.0399999991</v>
      </c>
      <c r="G9" s="268">
        <v>8889934.1699999999</v>
      </c>
      <c r="H9" s="268">
        <v>8912944.9800000004</v>
      </c>
      <c r="I9" s="268">
        <v>9698985.1270247437</v>
      </c>
      <c r="J9" s="268">
        <v>10262914.919999998</v>
      </c>
      <c r="K9" s="268">
        <v>10267635</v>
      </c>
      <c r="L9" s="268">
        <v>10318304.129999999</v>
      </c>
      <c r="M9" s="268">
        <v>10176419.809999999</v>
      </c>
      <c r="N9" s="162">
        <f t="shared" ref="N9:N15" si="1">SUM(B9:M9)</f>
        <v>114058598.18702474</v>
      </c>
      <c r="O9" s="32"/>
      <c r="Q9" s="161"/>
    </row>
    <row r="10" spans="1:17" ht="15" customHeight="1">
      <c r="A10" s="27" t="s">
        <v>46</v>
      </c>
      <c r="B10" s="269">
        <v>125630.67</v>
      </c>
      <c r="C10" s="269">
        <v>161734.82</v>
      </c>
      <c r="D10" s="269">
        <v>168411.96</v>
      </c>
      <c r="E10" s="269">
        <v>168028.08</v>
      </c>
      <c r="F10" s="269">
        <v>156581.99</v>
      </c>
      <c r="G10" s="269">
        <v>163152.72</v>
      </c>
      <c r="H10" s="269">
        <v>158179.51</v>
      </c>
      <c r="I10" s="269">
        <v>143163.69</v>
      </c>
      <c r="J10" s="269">
        <v>115784.02</v>
      </c>
      <c r="K10" s="269">
        <v>107340.97</v>
      </c>
      <c r="L10" s="269">
        <v>115213.97</v>
      </c>
      <c r="M10" s="269">
        <v>120286.11000000002</v>
      </c>
      <c r="N10" s="163">
        <f t="shared" si="1"/>
        <v>1703508.51</v>
      </c>
      <c r="O10" s="32"/>
      <c r="Q10" s="161"/>
    </row>
    <row r="11" spans="1:17">
      <c r="A11" s="27" t="s">
        <v>47</v>
      </c>
      <c r="B11" s="269">
        <v>56308.22</v>
      </c>
      <c r="C11" s="269">
        <v>57922.29</v>
      </c>
      <c r="D11" s="269">
        <v>58119.519999999997</v>
      </c>
      <c r="E11" s="269">
        <v>57335.49</v>
      </c>
      <c r="F11" s="269">
        <v>57017.87</v>
      </c>
      <c r="G11" s="269">
        <v>56582.61</v>
      </c>
      <c r="H11" s="269">
        <v>56393.25</v>
      </c>
      <c r="I11" s="269">
        <v>56042.259999999893</v>
      </c>
      <c r="J11" s="269">
        <v>53077.95</v>
      </c>
      <c r="K11" s="269">
        <v>52520.959999999999</v>
      </c>
      <c r="L11" s="269">
        <v>51388.66</v>
      </c>
      <c r="M11" s="269">
        <v>52240.75</v>
      </c>
      <c r="N11" s="163">
        <f t="shared" si="1"/>
        <v>664949.82999999996</v>
      </c>
      <c r="O11" s="32"/>
      <c r="Q11" s="161"/>
    </row>
    <row r="12" spans="1:17">
      <c r="A12" s="27" t="s">
        <v>48</v>
      </c>
      <c r="B12" s="269">
        <v>1187462.1000000001</v>
      </c>
      <c r="C12" s="269">
        <v>1248259.77</v>
      </c>
      <c r="D12" s="269">
        <v>1234171.54</v>
      </c>
      <c r="E12" s="269">
        <v>1218000.18</v>
      </c>
      <c r="F12" s="269">
        <v>1199264.6499999999</v>
      </c>
      <c r="G12" s="269">
        <v>1179405.75</v>
      </c>
      <c r="H12" s="269">
        <v>1158211.19</v>
      </c>
      <c r="I12" s="269">
        <v>1097675.82</v>
      </c>
      <c r="J12" s="269">
        <v>1043297.4199999999</v>
      </c>
      <c r="K12" s="269">
        <v>1011939.56</v>
      </c>
      <c r="L12" s="269">
        <v>1006700.15</v>
      </c>
      <c r="M12" s="269">
        <v>1020130.27</v>
      </c>
      <c r="N12" s="164">
        <f t="shared" si="1"/>
        <v>13604518.4</v>
      </c>
      <c r="O12" s="32"/>
      <c r="Q12" s="161"/>
    </row>
    <row r="13" spans="1:17">
      <c r="A13" s="28" t="s">
        <v>49</v>
      </c>
      <c r="B13" s="269">
        <v>3264925.07</v>
      </c>
      <c r="C13" s="269">
        <v>3500249.86</v>
      </c>
      <c r="D13" s="269">
        <v>3694422.33</v>
      </c>
      <c r="E13" s="269">
        <v>3736850.82</v>
      </c>
      <c r="F13" s="269">
        <v>3744466.5</v>
      </c>
      <c r="G13" s="269">
        <v>3676812.23</v>
      </c>
      <c r="H13" s="269">
        <v>3638406.21</v>
      </c>
      <c r="I13" s="269">
        <v>3436325.4499999993</v>
      </c>
      <c r="J13" s="269">
        <v>3720323.2699999996</v>
      </c>
      <c r="K13" s="269">
        <v>3589943.69</v>
      </c>
      <c r="L13" s="269">
        <v>3508098.47</v>
      </c>
      <c r="M13" s="269">
        <v>3548974.9899999998</v>
      </c>
      <c r="N13" s="164">
        <f t="shared" si="1"/>
        <v>43059798.890000001</v>
      </c>
      <c r="O13" s="32"/>
      <c r="Q13" s="161"/>
    </row>
    <row r="14" spans="1:17">
      <c r="A14" s="28" t="s">
        <v>50</v>
      </c>
      <c r="B14" s="269">
        <v>835271.35</v>
      </c>
      <c r="C14" s="269">
        <v>761391.79</v>
      </c>
      <c r="D14" s="269">
        <v>710312.74</v>
      </c>
      <c r="E14" s="269">
        <v>700411.08</v>
      </c>
      <c r="F14" s="269">
        <v>697913.97</v>
      </c>
      <c r="G14" s="269">
        <v>705563.77</v>
      </c>
      <c r="H14" s="269">
        <v>728439.34</v>
      </c>
      <c r="I14" s="269">
        <v>746838.11</v>
      </c>
      <c r="J14" s="269">
        <v>957840.48</v>
      </c>
      <c r="K14" s="269">
        <v>948160.82</v>
      </c>
      <c r="L14" s="269">
        <v>942820.38000000012</v>
      </c>
      <c r="M14" s="269">
        <v>979192.24</v>
      </c>
      <c r="N14" s="164">
        <f t="shared" si="1"/>
        <v>9714156.0700000003</v>
      </c>
      <c r="O14" s="32"/>
      <c r="Q14" s="161"/>
    </row>
    <row r="15" spans="1:17">
      <c r="A15" s="29" t="s">
        <v>51</v>
      </c>
      <c r="B15" s="269">
        <v>1497297.2</v>
      </c>
      <c r="C15" s="269">
        <v>1497297.2</v>
      </c>
      <c r="D15" s="269">
        <v>1414721.53</v>
      </c>
      <c r="E15" s="269">
        <v>1414721.53</v>
      </c>
      <c r="F15" s="269">
        <v>1414721.53</v>
      </c>
      <c r="G15" s="269">
        <v>1414721.53</v>
      </c>
      <c r="H15" s="269">
        <v>1414721.53</v>
      </c>
      <c r="I15" s="269">
        <v>1414721.5275000001</v>
      </c>
      <c r="J15" s="269">
        <v>1414721.5275000001</v>
      </c>
      <c r="K15" s="269">
        <v>1414721.53</v>
      </c>
      <c r="L15" s="269">
        <v>1414721.5275000001</v>
      </c>
      <c r="M15" s="269">
        <v>1414721.5275000001</v>
      </c>
      <c r="N15" s="270">
        <f t="shared" si="1"/>
        <v>17141809.689999998</v>
      </c>
      <c r="O15" s="32"/>
      <c r="P15" s="169"/>
      <c r="Q15" s="161"/>
    </row>
    <row r="16" spans="1:17">
      <c r="A16" s="168" t="s">
        <v>52</v>
      </c>
      <c r="B16" s="165">
        <f t="shared" ref="B16:N16" si="2">SUM(B9:B15)</f>
        <v>16415995.33</v>
      </c>
      <c r="C16" s="165">
        <f t="shared" si="2"/>
        <v>16752598.039999999</v>
      </c>
      <c r="D16" s="165">
        <f t="shared" si="2"/>
        <v>16118279.450000001</v>
      </c>
      <c r="E16" s="165">
        <f t="shared" si="2"/>
        <v>16159198.33</v>
      </c>
      <c r="F16" s="165">
        <f t="shared" si="2"/>
        <v>16124612.549999999</v>
      </c>
      <c r="G16" s="165">
        <f t="shared" si="2"/>
        <v>16086172.779999999</v>
      </c>
      <c r="H16" s="165">
        <f t="shared" si="2"/>
        <v>16067296.01</v>
      </c>
      <c r="I16" s="165">
        <f t="shared" si="2"/>
        <v>16593751.984524742</v>
      </c>
      <c r="J16" s="165">
        <f t="shared" si="2"/>
        <v>17567959.587499999</v>
      </c>
      <c r="K16" s="165">
        <f t="shared" si="2"/>
        <v>17392262.530000001</v>
      </c>
      <c r="L16" s="165">
        <f t="shared" si="2"/>
        <v>17357247.287500001</v>
      </c>
      <c r="M16" s="165">
        <f t="shared" si="2"/>
        <v>17311965.697499998</v>
      </c>
      <c r="N16" s="165">
        <f t="shared" si="2"/>
        <v>199947339.57702476</v>
      </c>
      <c r="O16" s="32"/>
      <c r="Q16" s="161"/>
    </row>
    <row r="17" spans="1:15" ht="15.6">
      <c r="A17" s="167" t="s">
        <v>53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2"/>
    </row>
    <row r="18" spans="1:15">
      <c r="A18" s="27" t="s">
        <v>54</v>
      </c>
      <c r="B18" s="264">
        <v>-693581.27</v>
      </c>
      <c r="C18" s="264">
        <v>1152067.05</v>
      </c>
      <c r="D18" s="264">
        <v>542209.31999999995</v>
      </c>
      <c r="E18" s="264">
        <v>411212.16</v>
      </c>
      <c r="F18" s="264">
        <v>-1143844.81</v>
      </c>
      <c r="G18" s="264">
        <v>493588.14</v>
      </c>
      <c r="H18" s="264">
        <v>441348.02</v>
      </c>
      <c r="I18" s="264">
        <v>402832.27</v>
      </c>
      <c r="J18" s="264">
        <v>721203.08000000007</v>
      </c>
      <c r="K18" s="264">
        <v>434307.38</v>
      </c>
      <c r="L18" s="264">
        <v>426106.93</v>
      </c>
      <c r="M18" s="264">
        <v>418407.86</v>
      </c>
      <c r="N18" s="162">
        <f>SUM(B18:M18)</f>
        <v>3605856.13</v>
      </c>
      <c r="O18" s="32"/>
    </row>
    <row r="19" spans="1:15">
      <c r="A19" s="27" t="s">
        <v>55</v>
      </c>
      <c r="B19" s="271">
        <v>41184.480000000003</v>
      </c>
      <c r="C19" s="271">
        <v>38776.61</v>
      </c>
      <c r="D19" s="271">
        <v>39370</v>
      </c>
      <c r="E19" s="271">
        <v>40229.199999999997</v>
      </c>
      <c r="F19" s="271">
        <v>37583.17</v>
      </c>
      <c r="G19" s="271">
        <v>33665.5</v>
      </c>
      <c r="H19" s="271">
        <v>37662.97</v>
      </c>
      <c r="I19" s="271">
        <v>34689.680000000102</v>
      </c>
      <c r="J19" s="271">
        <v>33628.51</v>
      </c>
      <c r="K19" s="271">
        <v>37018.980000000003</v>
      </c>
      <c r="L19" s="271">
        <v>39721.800000000003</v>
      </c>
      <c r="M19" s="271">
        <v>38863.25</v>
      </c>
      <c r="N19" s="164">
        <f t="shared" ref="N19:N24" si="3">SUM(B19:M19)</f>
        <v>452394.15</v>
      </c>
      <c r="O19" s="32"/>
    </row>
    <row r="20" spans="1:15">
      <c r="A20" s="27" t="s">
        <v>56</v>
      </c>
      <c r="B20" s="271">
        <v>251017.13</v>
      </c>
      <c r="C20" s="271">
        <v>279252.93</v>
      </c>
      <c r="D20" s="271">
        <v>555334.22</v>
      </c>
      <c r="E20" s="271">
        <v>397426.01</v>
      </c>
      <c r="F20" s="271">
        <v>430364.22</v>
      </c>
      <c r="G20" s="271">
        <v>762889.23</v>
      </c>
      <c r="H20" s="271">
        <v>408731.15</v>
      </c>
      <c r="I20" s="271">
        <v>405576.43999999994</v>
      </c>
      <c r="J20" s="271">
        <v>389610.91</v>
      </c>
      <c r="K20" s="271">
        <v>471161.74</v>
      </c>
      <c r="L20" s="271">
        <v>393997.35</v>
      </c>
      <c r="M20" s="271">
        <v>392411.58</v>
      </c>
      <c r="N20" s="164">
        <f t="shared" si="3"/>
        <v>5137772.91</v>
      </c>
      <c r="O20" s="32"/>
    </row>
    <row r="21" spans="1:15">
      <c r="A21" s="28" t="s">
        <v>57</v>
      </c>
      <c r="B21" s="271">
        <v>320.87</v>
      </c>
      <c r="C21" s="271">
        <v>294.33999999999997</v>
      </c>
      <c r="D21" s="271">
        <v>233.53</v>
      </c>
      <c r="E21" s="271">
        <v>233.53</v>
      </c>
      <c r="F21" s="271">
        <v>228.93</v>
      </c>
      <c r="G21" s="271">
        <v>226.91</v>
      </c>
      <c r="H21" s="271">
        <v>228.31</v>
      </c>
      <c r="I21" s="271">
        <v>330.83</v>
      </c>
      <c r="J21" s="271">
        <v>238.72</v>
      </c>
      <c r="K21" s="271">
        <v>203.71</v>
      </c>
      <c r="L21" s="271">
        <v>242.72</v>
      </c>
      <c r="M21" s="271">
        <v>203.18</v>
      </c>
      <c r="N21" s="164">
        <f t="shared" si="3"/>
        <v>2985.5799999999995</v>
      </c>
      <c r="O21" s="32"/>
    </row>
    <row r="22" spans="1:15">
      <c r="A22" s="27" t="s">
        <v>58</v>
      </c>
      <c r="B22" s="271">
        <v>59.05</v>
      </c>
      <c r="C22" s="271">
        <v>64</v>
      </c>
      <c r="D22" s="271">
        <v>62.31</v>
      </c>
      <c r="E22" s="271">
        <v>65.569999999999993</v>
      </c>
      <c r="F22" s="271">
        <v>76.27</v>
      </c>
      <c r="G22" s="271">
        <v>80.56</v>
      </c>
      <c r="H22" s="271">
        <v>75.78</v>
      </c>
      <c r="I22" s="271">
        <v>75.92</v>
      </c>
      <c r="J22" s="271">
        <v>73.739999999999995</v>
      </c>
      <c r="K22" s="271">
        <v>74.709999999999994</v>
      </c>
      <c r="L22" s="271">
        <v>79.25</v>
      </c>
      <c r="M22" s="271">
        <v>79.150000000000006</v>
      </c>
      <c r="N22" s="164">
        <f t="shared" si="3"/>
        <v>866.31</v>
      </c>
      <c r="O22" s="32"/>
    </row>
    <row r="23" spans="1:15">
      <c r="A23" s="27" t="s">
        <v>59</v>
      </c>
      <c r="B23" s="271">
        <v>1299272.79</v>
      </c>
      <c r="C23" s="271">
        <v>113247.89</v>
      </c>
      <c r="D23" s="271">
        <v>107665.48</v>
      </c>
      <c r="E23" s="271">
        <v>160061.26</v>
      </c>
      <c r="F23" s="271">
        <v>79652.600000000006</v>
      </c>
      <c r="G23" s="271">
        <v>100391.89</v>
      </c>
      <c r="H23" s="271">
        <v>121768.52</v>
      </c>
      <c r="I23" s="271">
        <v>246371.37</v>
      </c>
      <c r="J23" s="271">
        <v>251219.90000000002</v>
      </c>
      <c r="K23" s="271">
        <v>228725.8</v>
      </c>
      <c r="L23" s="271">
        <v>219591.76</v>
      </c>
      <c r="M23" s="271">
        <v>230109.96</v>
      </c>
      <c r="N23" s="164">
        <f t="shared" si="3"/>
        <v>3158079.2199999997</v>
      </c>
      <c r="O23" s="32"/>
    </row>
    <row r="24" spans="1:15">
      <c r="A24" s="27" t="s">
        <v>60</v>
      </c>
      <c r="B24" s="271">
        <v>346000</v>
      </c>
      <c r="C24" s="271">
        <v>346000</v>
      </c>
      <c r="D24" s="271">
        <v>346000</v>
      </c>
      <c r="E24" s="271">
        <v>346000</v>
      </c>
      <c r="F24" s="271">
        <v>346000</v>
      </c>
      <c r="G24" s="271">
        <v>346000</v>
      </c>
      <c r="H24" s="271">
        <v>346000</v>
      </c>
      <c r="I24" s="271">
        <v>346000</v>
      </c>
      <c r="J24" s="271">
        <v>346000</v>
      </c>
      <c r="K24" s="271">
        <v>346000</v>
      </c>
      <c r="L24" s="271">
        <v>346000</v>
      </c>
      <c r="M24" s="271">
        <v>346000</v>
      </c>
      <c r="N24" s="164">
        <f t="shared" si="3"/>
        <v>4152000</v>
      </c>
      <c r="O24" s="32"/>
    </row>
    <row r="25" spans="1:15">
      <c r="A25" s="166" t="s">
        <v>61</v>
      </c>
      <c r="B25" s="31">
        <f t="shared" ref="B25:N25" si="4">SUM(B18:B24)</f>
        <v>1244273.05</v>
      </c>
      <c r="C25" s="31">
        <f t="shared" si="4"/>
        <v>1929702.82</v>
      </c>
      <c r="D25" s="31">
        <f t="shared" si="4"/>
        <v>1590874.86</v>
      </c>
      <c r="E25" s="31">
        <f t="shared" si="4"/>
        <v>1355227.73</v>
      </c>
      <c r="F25" s="31">
        <f t="shared" si="4"/>
        <v>-249939.62000000011</v>
      </c>
      <c r="G25" s="31">
        <f t="shared" si="4"/>
        <v>1736842.23</v>
      </c>
      <c r="H25" s="31">
        <f t="shared" si="4"/>
        <v>1355814.75</v>
      </c>
      <c r="I25" s="31">
        <f t="shared" si="4"/>
        <v>1435876.5100000002</v>
      </c>
      <c r="J25" s="31">
        <f t="shared" si="4"/>
        <v>1741974.8599999999</v>
      </c>
      <c r="K25" s="31">
        <f t="shared" si="4"/>
        <v>1517492.3199999998</v>
      </c>
      <c r="L25" s="31">
        <f t="shared" si="4"/>
        <v>1425739.81</v>
      </c>
      <c r="M25" s="31">
        <f t="shared" si="4"/>
        <v>1426074.98</v>
      </c>
      <c r="N25" s="165">
        <f t="shared" si="4"/>
        <v>16509954.300000001</v>
      </c>
      <c r="O25" s="32"/>
    </row>
    <row r="26" spans="1:15" ht="15" thickBot="1">
      <c r="A26" s="173" t="s">
        <v>62</v>
      </c>
      <c r="B26" s="174">
        <f t="shared" ref="B26:N26" si="5">SUM(B16,B25)</f>
        <v>17660268.379999999</v>
      </c>
      <c r="C26" s="174">
        <f t="shared" si="5"/>
        <v>18682300.859999999</v>
      </c>
      <c r="D26" s="174">
        <f t="shared" si="5"/>
        <v>17709154.310000002</v>
      </c>
      <c r="E26" s="174">
        <f t="shared" si="5"/>
        <v>17514426.059999999</v>
      </c>
      <c r="F26" s="174">
        <f t="shared" si="5"/>
        <v>15874672.93</v>
      </c>
      <c r="G26" s="174">
        <f t="shared" si="5"/>
        <v>17823015.009999998</v>
      </c>
      <c r="H26" s="174">
        <f t="shared" si="5"/>
        <v>17423110.759999998</v>
      </c>
      <c r="I26" s="174">
        <f t="shared" si="5"/>
        <v>18029628.494524743</v>
      </c>
      <c r="J26" s="174">
        <f t="shared" si="5"/>
        <v>19309934.447499998</v>
      </c>
      <c r="K26" s="174">
        <f t="shared" si="5"/>
        <v>18909754.850000001</v>
      </c>
      <c r="L26" s="174">
        <f t="shared" si="5"/>
        <v>18782987.0975</v>
      </c>
      <c r="M26" s="174">
        <f t="shared" si="5"/>
        <v>18738040.677499998</v>
      </c>
      <c r="N26" s="174">
        <f t="shared" si="5"/>
        <v>216457293.87702477</v>
      </c>
      <c r="O26" s="32"/>
    </row>
    <row r="27" spans="1:1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</row>
    <row r="29" spans="1:15">
      <c r="B29" s="361"/>
      <c r="C29" s="361"/>
      <c r="D29" s="361"/>
      <c r="E29" s="361"/>
      <c r="F29" s="361"/>
      <c r="G29" s="361"/>
      <c r="H29" s="361"/>
      <c r="I29" s="361"/>
      <c r="J29" s="361"/>
      <c r="K29" s="361"/>
      <c r="L29" s="361"/>
      <c r="M29" s="361"/>
      <c r="N29" s="361"/>
    </row>
    <row r="30" spans="1:15"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</row>
    <row r="31" spans="1:15">
      <c r="N31" s="161"/>
    </row>
  </sheetData>
  <mergeCells count="1">
    <mergeCell ref="A1:J1"/>
  </mergeCells>
  <pageMargins left="0.7" right="0.7" top="0.75" bottom="0.75" header="0.3" footer="0.3"/>
  <pageSetup scale="65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 codeName="Sheet64">
    <pageSetUpPr fitToPage="1"/>
  </sheetPr>
  <dimension ref="A1:K187"/>
  <sheetViews>
    <sheetView zoomScaleNormal="100" zoomScaleSheetLayoutView="85" workbookViewId="0">
      <selection activeCell="C20" sqref="C20"/>
    </sheetView>
  </sheetViews>
  <sheetFormatPr defaultColWidth="9.140625" defaultRowHeight="14.45"/>
  <cols>
    <col min="1" max="1" width="43.28515625" style="66" customWidth="1"/>
    <col min="2" max="2" width="28.85546875" style="66" customWidth="1"/>
    <col min="3" max="7" width="9.140625" style="66"/>
    <col min="8" max="8" width="12.5703125" style="66" bestFit="1" customWidth="1"/>
    <col min="9" max="11" width="9.140625" style="66"/>
    <col min="12" max="16384" width="9.140625" style="33"/>
  </cols>
  <sheetData>
    <row r="1" spans="1:11" s="84" customFormat="1" ht="20.45">
      <c r="A1" s="381" t="s">
        <v>205</v>
      </c>
      <c r="B1" s="381"/>
      <c r="C1" s="381"/>
      <c r="D1" s="381"/>
      <c r="E1" s="63"/>
      <c r="F1" s="50"/>
      <c r="G1" s="50"/>
      <c r="H1" s="50"/>
      <c r="I1" s="50"/>
      <c r="J1" s="50"/>
      <c r="K1" s="50"/>
    </row>
    <row r="2" spans="1:11" s="84" customFormat="1" ht="20.45">
      <c r="A2" s="381" t="s">
        <v>247</v>
      </c>
      <c r="B2" s="381"/>
      <c r="C2" s="381"/>
      <c r="D2" s="381"/>
      <c r="E2" s="63"/>
      <c r="F2" s="50"/>
      <c r="G2" s="50"/>
      <c r="H2" s="50"/>
      <c r="I2" s="50"/>
      <c r="J2" s="50"/>
      <c r="K2" s="50"/>
    </row>
    <row r="3" spans="1:11" ht="15.75" customHeight="1">
      <c r="A3" s="394">
        <f ca="1">TODAY()</f>
        <v>45832</v>
      </c>
      <c r="B3" s="385"/>
      <c r="C3" s="385"/>
      <c r="D3" s="385"/>
      <c r="E3" s="36"/>
    </row>
    <row r="4" spans="1:11" s="34" customFormat="1" ht="16.5" customHeight="1">
      <c r="A4" s="367"/>
      <c r="B4" s="367"/>
      <c r="C4" s="37"/>
      <c r="D4" s="219"/>
      <c r="E4" s="219"/>
      <c r="F4" s="219"/>
      <c r="G4" s="219"/>
      <c r="H4" s="219"/>
      <c r="I4" s="219"/>
      <c r="J4" s="219"/>
      <c r="K4" s="219"/>
    </row>
    <row r="5" spans="1:11" s="34" customFormat="1" ht="16.5" customHeight="1">
      <c r="A5" s="219"/>
      <c r="B5" s="219"/>
      <c r="C5" s="39"/>
      <c r="D5" s="219"/>
      <c r="E5" s="219"/>
      <c r="F5" s="219"/>
      <c r="G5" s="219"/>
      <c r="H5" s="219"/>
      <c r="I5" s="219"/>
      <c r="J5" s="219"/>
      <c r="K5" s="219"/>
    </row>
    <row r="6" spans="1:11" s="34" customFormat="1" ht="15" customHeight="1">
      <c r="A6" s="36" t="s">
        <v>207</v>
      </c>
      <c r="B6" s="40" t="e">
        <f>#REF!</f>
        <v>#REF!</v>
      </c>
      <c r="C6" s="39"/>
      <c r="D6" s="219"/>
      <c r="E6" s="219"/>
      <c r="F6" s="219"/>
      <c r="G6" s="219"/>
      <c r="H6" s="219"/>
      <c r="I6" s="219"/>
      <c r="J6" s="219"/>
      <c r="K6" s="219"/>
    </row>
    <row r="7" spans="1:11" s="34" customFormat="1" ht="15.95" hidden="1">
      <c r="A7" s="219" t="s">
        <v>208</v>
      </c>
      <c r="B7" s="41">
        <v>40793</v>
      </c>
      <c r="C7" s="39" t="s">
        <v>209</v>
      </c>
      <c r="D7" s="219"/>
      <c r="E7" s="219"/>
      <c r="F7" s="219"/>
      <c r="G7" s="219"/>
      <c r="H7" s="219"/>
      <c r="I7" s="219"/>
      <c r="J7" s="219"/>
      <c r="K7" s="219"/>
    </row>
    <row r="8" spans="1:11" s="34" customFormat="1" ht="15.95">
      <c r="A8" s="219" t="s">
        <v>210</v>
      </c>
      <c r="B8" s="86" t="e">
        <f>#REF!</f>
        <v>#REF!</v>
      </c>
      <c r="C8" s="39" t="s">
        <v>211</v>
      </c>
      <c r="D8" s="219"/>
      <c r="E8" s="219"/>
      <c r="F8" s="219"/>
      <c r="G8" s="219"/>
      <c r="H8" s="219"/>
      <c r="I8" s="219"/>
      <c r="J8" s="219"/>
      <c r="K8" s="219"/>
    </row>
    <row r="9" spans="1:11" s="34" customFormat="1" ht="15.95">
      <c r="A9" s="219" t="s">
        <v>212</v>
      </c>
      <c r="B9" s="43">
        <v>31</v>
      </c>
      <c r="C9" s="39" t="s">
        <v>211</v>
      </c>
      <c r="D9" s="219"/>
      <c r="E9" s="219"/>
      <c r="F9" s="219"/>
      <c r="G9" s="219"/>
      <c r="H9" s="219"/>
      <c r="I9" s="219"/>
      <c r="J9" s="219"/>
      <c r="K9" s="219"/>
    </row>
    <row r="10" spans="1:11" s="34" customFormat="1" ht="15.95" hidden="1">
      <c r="A10" s="219" t="s">
        <v>213</v>
      </c>
      <c r="B10" s="220"/>
      <c r="C10" s="39" t="s">
        <v>211</v>
      </c>
      <c r="D10" s="219"/>
      <c r="E10" s="219"/>
      <c r="F10" s="219"/>
      <c r="G10" s="219"/>
      <c r="H10" s="219"/>
      <c r="I10" s="219"/>
      <c r="J10" s="219"/>
      <c r="K10" s="219"/>
    </row>
    <row r="11" spans="1:11" s="34" customFormat="1" ht="16.5" customHeight="1">
      <c r="A11" s="219"/>
      <c r="B11" s="219"/>
      <c r="C11" s="39"/>
      <c r="D11" s="219"/>
      <c r="E11" s="219"/>
      <c r="F11" s="219"/>
      <c r="G11" s="219"/>
      <c r="H11" s="219"/>
      <c r="I11" s="219"/>
      <c r="J11" s="219"/>
      <c r="K11" s="219"/>
    </row>
    <row r="12" spans="1:11" s="34" customFormat="1" ht="16.5" customHeight="1">
      <c r="A12" s="219"/>
      <c r="B12" s="221"/>
      <c r="C12" s="39"/>
      <c r="D12" s="219"/>
      <c r="E12" s="219"/>
      <c r="F12" s="219"/>
      <c r="G12" s="219"/>
      <c r="H12" s="219"/>
      <c r="I12" s="219"/>
      <c r="J12" s="219"/>
      <c r="K12" s="219"/>
    </row>
    <row r="13" spans="1:11" s="89" customFormat="1" ht="21" customHeight="1">
      <c r="A13" s="87" t="s">
        <v>214</v>
      </c>
      <c r="B13" s="240"/>
      <c r="C13" s="88"/>
      <c r="D13" s="241"/>
      <c r="E13" s="241"/>
      <c r="F13" s="241"/>
      <c r="G13" s="241"/>
      <c r="H13" s="241"/>
      <c r="I13" s="241"/>
      <c r="J13" s="241"/>
      <c r="K13" s="241"/>
    </row>
    <row r="14" spans="1:11" s="34" customFormat="1" ht="15.95">
      <c r="A14" s="222" t="s">
        <v>215</v>
      </c>
      <c r="B14" s="223" t="e">
        <f>#REF!</f>
        <v>#REF!</v>
      </c>
      <c r="C14" s="39" t="s">
        <v>209</v>
      </c>
      <c r="D14" s="219"/>
      <c r="E14" s="219"/>
      <c r="F14" s="219"/>
      <c r="G14" s="219"/>
      <c r="H14" s="219"/>
      <c r="I14" s="219"/>
      <c r="J14" s="219"/>
      <c r="K14" s="219"/>
    </row>
    <row r="15" spans="1:11" s="34" customFormat="1" ht="15.95">
      <c r="A15" s="222" t="s">
        <v>216</v>
      </c>
      <c r="B15" s="233" t="e">
        <f>#REF!</f>
        <v>#REF!</v>
      </c>
      <c r="C15" s="39" t="s">
        <v>209</v>
      </c>
      <c r="D15" s="219"/>
      <c r="E15" s="219"/>
      <c r="F15" s="219"/>
      <c r="G15" s="219"/>
      <c r="H15" s="219"/>
      <c r="I15" s="225"/>
      <c r="J15" s="225"/>
      <c r="K15" s="219"/>
    </row>
    <row r="16" spans="1:11" s="34" customFormat="1" ht="15.95">
      <c r="A16" s="222" t="s">
        <v>217</v>
      </c>
      <c r="B16" s="225" t="e">
        <f>B15*B14</f>
        <v>#REF!</v>
      </c>
      <c r="C16" s="39"/>
      <c r="D16" s="219"/>
      <c r="E16" s="219"/>
      <c r="F16" s="219"/>
      <c r="G16" s="219"/>
      <c r="H16" s="219"/>
      <c r="I16" s="221"/>
      <c r="J16" s="225"/>
      <c r="K16" s="219"/>
    </row>
    <row r="17" spans="1:11" s="34" customFormat="1" ht="16.5" customHeight="1">
      <c r="A17" s="227"/>
      <c r="B17" s="225"/>
      <c r="C17" s="45"/>
      <c r="D17" s="219"/>
      <c r="E17" s="219"/>
      <c r="F17" s="219"/>
      <c r="G17" s="219"/>
      <c r="H17" s="219"/>
      <c r="I17" s="219"/>
      <c r="J17" s="225"/>
      <c r="K17" s="219"/>
    </row>
    <row r="18" spans="1:11" s="34" customFormat="1" ht="16.5" hidden="1" customHeight="1">
      <c r="A18" s="46" t="s">
        <v>218</v>
      </c>
      <c r="B18" s="221"/>
      <c r="C18" s="39"/>
      <c r="D18" s="219"/>
      <c r="E18" s="219"/>
      <c r="F18" s="219"/>
      <c r="G18" s="219"/>
      <c r="H18" s="219"/>
      <c r="I18" s="219"/>
      <c r="J18" s="225"/>
      <c r="K18" s="219"/>
    </row>
    <row r="19" spans="1:11" s="34" customFormat="1" ht="16.5" hidden="1" customHeight="1">
      <c r="A19" s="222" t="s">
        <v>219</v>
      </c>
      <c r="B19" s="228" t="e">
        <f>B14</f>
        <v>#REF!</v>
      </c>
      <c r="C19" s="39" t="s">
        <v>220</v>
      </c>
      <c r="D19" s="219"/>
      <c r="E19" s="219"/>
      <c r="F19" s="219"/>
      <c r="G19" s="219"/>
      <c r="H19" s="219"/>
      <c r="I19" s="219"/>
      <c r="J19" s="225"/>
      <c r="K19" s="219"/>
    </row>
    <row r="20" spans="1:11" s="34" customFormat="1" ht="16.5" hidden="1" customHeight="1">
      <c r="A20" s="222" t="s">
        <v>221</v>
      </c>
      <c r="B20" s="225">
        <v>3.5000000000000003E-2</v>
      </c>
      <c r="C20" s="39"/>
      <c r="D20" s="219"/>
      <c r="E20" s="219"/>
      <c r="F20" s="219"/>
      <c r="G20" s="219"/>
      <c r="H20" s="219"/>
      <c r="I20" s="219"/>
      <c r="J20" s="225"/>
      <c r="K20" s="219"/>
    </row>
    <row r="21" spans="1:11" s="34" customFormat="1" ht="16.5" hidden="1" customHeight="1">
      <c r="A21" s="222" t="s">
        <v>222</v>
      </c>
      <c r="B21" s="229" t="e">
        <f>B19*B20</f>
        <v>#REF!</v>
      </c>
      <c r="C21" s="39"/>
      <c r="D21" s="219"/>
      <c r="E21" s="219"/>
      <c r="F21" s="219"/>
      <c r="G21" s="219"/>
      <c r="H21" s="219"/>
      <c r="I21" s="219"/>
      <c r="J21" s="225"/>
      <c r="K21" s="219"/>
    </row>
    <row r="22" spans="1:11" s="34" customFormat="1" ht="16.5" customHeight="1">
      <c r="A22" s="219"/>
      <c r="B22" s="47"/>
      <c r="C22" s="39"/>
      <c r="D22" s="219"/>
      <c r="E22" s="219"/>
      <c r="F22" s="219"/>
      <c r="G22" s="219"/>
      <c r="H22" s="219"/>
      <c r="I22" s="219"/>
      <c r="J22" s="219"/>
      <c r="K22" s="219"/>
    </row>
    <row r="23" spans="1:11" s="34" customFormat="1" ht="15.95">
      <c r="A23" s="48" t="s">
        <v>223</v>
      </c>
      <c r="B23" s="47" t="e">
        <f>B16</f>
        <v>#REF!</v>
      </c>
      <c r="C23" s="39"/>
      <c r="D23" s="219"/>
      <c r="E23" s="219"/>
      <c r="F23" s="219"/>
      <c r="G23" s="219"/>
      <c r="H23" s="219"/>
      <c r="I23" s="225"/>
      <c r="J23" s="219"/>
      <c r="K23" s="219"/>
    </row>
    <row r="24" spans="1:11" s="34" customFormat="1" ht="16.5" customHeight="1">
      <c r="A24" s="49"/>
      <c r="B24" s="230"/>
      <c r="C24" s="39"/>
      <c r="D24" s="219"/>
      <c r="E24" s="219"/>
      <c r="F24" s="219"/>
      <c r="G24" s="219"/>
      <c r="H24" s="219"/>
      <c r="I24" s="219"/>
      <c r="J24" s="219"/>
      <c r="K24" s="219"/>
    </row>
    <row r="25" spans="1:11" s="34" customFormat="1" ht="15.95">
      <c r="A25" s="49" t="s">
        <v>224</v>
      </c>
      <c r="B25" s="230" t="e">
        <f>B6+47</f>
        <v>#REF!</v>
      </c>
      <c r="C25" s="39"/>
      <c r="D25" s="219"/>
      <c r="E25" s="219"/>
      <c r="F25" s="219"/>
      <c r="G25" s="219"/>
      <c r="H25" s="219"/>
      <c r="I25" s="219"/>
      <c r="J25" s="219"/>
      <c r="K25" s="219"/>
    </row>
    <row r="26" spans="1:11" s="34" customFormat="1" ht="16.5" customHeight="1">
      <c r="A26" s="219"/>
      <c r="B26" s="225"/>
      <c r="C26" s="39"/>
      <c r="D26" s="219"/>
      <c r="E26" s="219"/>
      <c r="F26" s="219"/>
      <c r="G26" s="219"/>
      <c r="H26" s="219"/>
      <c r="I26" s="219"/>
      <c r="J26" s="219"/>
      <c r="K26" s="219"/>
    </row>
    <row r="27" spans="1:11" s="34" customFormat="1" ht="16.5" customHeight="1">
      <c r="A27" s="219"/>
      <c r="B27" s="225"/>
      <c r="C27" s="39"/>
      <c r="D27" s="219"/>
      <c r="E27" s="219"/>
      <c r="F27" s="219"/>
      <c r="G27" s="219"/>
      <c r="H27" s="219"/>
      <c r="I27" s="219"/>
      <c r="J27" s="219"/>
      <c r="K27" s="219"/>
    </row>
    <row r="28" spans="1:11" s="34" customFormat="1" ht="16.5" customHeight="1">
      <c r="A28" s="219"/>
      <c r="B28" s="225"/>
      <c r="C28" s="39"/>
      <c r="D28" s="219"/>
      <c r="E28" s="219"/>
      <c r="F28" s="219"/>
      <c r="G28" s="219"/>
      <c r="H28" s="219"/>
      <c r="I28" s="219"/>
      <c r="J28" s="219"/>
      <c r="K28" s="219"/>
    </row>
    <row r="29" spans="1:11" s="34" customFormat="1" ht="16.5" customHeight="1">
      <c r="A29" s="219"/>
      <c r="B29" s="225"/>
      <c r="C29" s="39"/>
      <c r="D29" s="219"/>
      <c r="E29" s="219"/>
      <c r="F29" s="219"/>
      <c r="G29" s="219"/>
      <c r="H29" s="219"/>
      <c r="I29" s="219"/>
      <c r="J29" s="219"/>
      <c r="K29" s="219"/>
    </row>
    <row r="30" spans="1:11" s="34" customFormat="1" ht="16.5" customHeight="1">
      <c r="A30" s="219"/>
      <c r="B30" s="54" t="s">
        <v>225</v>
      </c>
      <c r="C30" s="39"/>
      <c r="D30" s="219"/>
      <c r="E30" s="219"/>
      <c r="F30" s="219"/>
      <c r="G30" s="219"/>
      <c r="H30" s="219"/>
      <c r="I30" s="219"/>
      <c r="J30" s="219"/>
      <c r="K30" s="219"/>
    </row>
    <row r="31" spans="1:11" s="34" customFormat="1" ht="16.5" customHeight="1">
      <c r="A31" s="219"/>
      <c r="B31" s="54"/>
      <c r="C31" s="39"/>
      <c r="D31" s="219"/>
      <c r="E31" s="219"/>
      <c r="F31" s="219"/>
      <c r="G31" s="219"/>
      <c r="H31" s="219"/>
      <c r="I31" s="219"/>
      <c r="J31" s="219"/>
      <c r="K31" s="219"/>
    </row>
    <row r="32" spans="1:11" s="34" customFormat="1" ht="16.5" customHeight="1">
      <c r="A32" s="48"/>
      <c r="B32" s="54"/>
      <c r="C32" s="39"/>
      <c r="D32" s="231"/>
      <c r="E32" s="219"/>
      <c r="F32" s="219"/>
      <c r="G32" s="219"/>
      <c r="H32" s="219"/>
      <c r="I32" s="219"/>
      <c r="J32" s="219"/>
      <c r="K32" s="219"/>
    </row>
    <row r="33" spans="1:11" s="34" customFormat="1" ht="15.95">
      <c r="A33" s="219"/>
      <c r="B33" s="54"/>
      <c r="C33" s="39"/>
      <c r="D33" s="219"/>
      <c r="E33" s="219"/>
      <c r="F33" s="219"/>
      <c r="G33" s="219"/>
      <c r="H33" s="219"/>
      <c r="I33" s="219"/>
      <c r="J33" s="219"/>
      <c r="K33" s="219"/>
    </row>
    <row r="34" spans="1:11" s="34" customFormat="1" ht="15.95">
      <c r="A34" s="219"/>
      <c r="B34" s="219" t="s">
        <v>248</v>
      </c>
      <c r="C34" s="39"/>
      <c r="D34" s="219"/>
      <c r="E34" s="219"/>
      <c r="F34" s="219"/>
      <c r="G34" s="219"/>
      <c r="H34" s="219"/>
      <c r="I34" s="219"/>
      <c r="J34" s="219"/>
      <c r="K34" s="219"/>
    </row>
    <row r="35" spans="1:11" s="34" customFormat="1" ht="17.25" customHeight="1">
      <c r="A35" s="219"/>
      <c r="B35" s="219" t="s">
        <v>227</v>
      </c>
      <c r="C35" s="39"/>
      <c r="D35" s="219"/>
      <c r="E35" s="219"/>
      <c r="F35" s="219"/>
      <c r="G35" s="219"/>
      <c r="H35" s="219"/>
      <c r="I35" s="219"/>
      <c r="J35" s="219"/>
      <c r="K35" s="219"/>
    </row>
    <row r="36" spans="1:11" s="34" customFormat="1" ht="17.25" customHeight="1">
      <c r="A36" s="219"/>
      <c r="B36" s="219"/>
      <c r="C36" s="39"/>
      <c r="D36" s="219"/>
      <c r="E36" s="219"/>
      <c r="F36" s="219"/>
      <c r="G36" s="219"/>
      <c r="H36" s="219"/>
      <c r="I36" s="219"/>
      <c r="J36" s="219"/>
      <c r="K36" s="219"/>
    </row>
    <row r="37" spans="1:11" s="34" customFormat="1" ht="15.95">
      <c r="A37" s="219"/>
      <c r="B37" s="219"/>
      <c r="C37" s="39"/>
      <c r="D37" s="219"/>
      <c r="E37" s="219"/>
      <c r="F37" s="219"/>
      <c r="G37" s="219"/>
      <c r="H37" s="219"/>
      <c r="I37" s="219"/>
      <c r="J37" s="219"/>
      <c r="K37" s="219"/>
    </row>
    <row r="38" spans="1:11" s="34" customFormat="1" ht="17.25" customHeight="1">
      <c r="A38" s="219"/>
      <c r="B38" s="219"/>
      <c r="C38" s="39"/>
      <c r="D38" s="219"/>
      <c r="E38" s="219"/>
      <c r="F38" s="219"/>
      <c r="G38" s="219"/>
      <c r="H38" s="219"/>
      <c r="I38" s="219"/>
      <c r="J38" s="219"/>
      <c r="K38" s="219"/>
    </row>
    <row r="39" spans="1:11" s="34" customFormat="1" ht="17.25" customHeight="1">
      <c r="A39" s="219"/>
      <c r="B39" s="55" t="s">
        <v>228</v>
      </c>
      <c r="C39" s="39"/>
      <c r="D39" s="219"/>
      <c r="E39" s="219"/>
      <c r="F39" s="219"/>
      <c r="G39" s="219"/>
      <c r="H39" s="219"/>
      <c r="I39" s="219"/>
      <c r="J39" s="219"/>
      <c r="K39" s="219"/>
    </row>
    <row r="40" spans="1:11" s="34" customFormat="1" ht="17.25" customHeight="1">
      <c r="A40" s="219"/>
      <c r="B40" s="219"/>
      <c r="C40" s="39"/>
      <c r="D40" s="219"/>
      <c r="E40" s="219"/>
      <c r="F40" s="219"/>
      <c r="G40" s="219"/>
      <c r="H40" s="219"/>
      <c r="I40" s="219"/>
      <c r="J40" s="219"/>
      <c r="K40" s="219"/>
    </row>
    <row r="41" spans="1:11" s="34" customFormat="1" ht="17.25" customHeight="1">
      <c r="A41" s="219"/>
      <c r="B41" s="219"/>
      <c r="C41" s="39"/>
      <c r="D41" s="219"/>
      <c r="E41" s="219"/>
      <c r="F41" s="219"/>
      <c r="G41" s="219"/>
      <c r="H41" s="219"/>
      <c r="I41" s="219"/>
      <c r="J41" s="219"/>
      <c r="K41" s="219"/>
    </row>
    <row r="42" spans="1:11" s="34" customFormat="1" ht="17.25" customHeight="1">
      <c r="A42" s="219"/>
      <c r="B42" s="219"/>
      <c r="C42" s="39"/>
      <c r="D42" s="219"/>
      <c r="E42" s="219"/>
      <c r="F42" s="219"/>
      <c r="G42" s="219"/>
      <c r="H42" s="219"/>
      <c r="I42" s="219"/>
      <c r="J42" s="219"/>
      <c r="K42" s="219"/>
    </row>
    <row r="43" spans="1:11" s="34" customFormat="1" ht="15.95">
      <c r="A43" s="219"/>
      <c r="B43" s="219" t="s">
        <v>229</v>
      </c>
      <c r="C43" s="39"/>
      <c r="D43" s="219"/>
      <c r="E43" s="219"/>
      <c r="F43" s="219"/>
      <c r="G43" s="219"/>
      <c r="H43" s="219"/>
      <c r="I43" s="219"/>
      <c r="J43" s="219"/>
      <c r="K43" s="219"/>
    </row>
    <row r="44" spans="1:11" s="34" customFormat="1" ht="17.25" customHeight="1">
      <c r="A44" s="219"/>
      <c r="B44" s="219" t="s">
        <v>230</v>
      </c>
      <c r="C44" s="39"/>
      <c r="D44" s="219"/>
      <c r="E44" s="219"/>
      <c r="F44" s="219"/>
      <c r="G44" s="219"/>
      <c r="H44" s="219"/>
      <c r="I44" s="219"/>
      <c r="J44" s="219"/>
      <c r="K44" s="219"/>
    </row>
    <row r="45" spans="1:11" ht="15.6">
      <c r="A45" s="219"/>
      <c r="B45" s="219"/>
      <c r="C45" s="39"/>
    </row>
    <row r="46" spans="1:11">
      <c r="A46" s="57"/>
      <c r="C46" s="90"/>
    </row>
    <row r="47" spans="1:11">
      <c r="C47" s="90"/>
    </row>
    <row r="48" spans="1:11">
      <c r="C48" s="90"/>
    </row>
    <row r="49" spans="2:3">
      <c r="B49" s="59"/>
      <c r="C49" s="90"/>
    </row>
    <row r="50" spans="2:3">
      <c r="B50" s="91"/>
      <c r="C50" s="90"/>
    </row>
    <row r="51" spans="2:3">
      <c r="B51" s="91"/>
      <c r="C51" s="90"/>
    </row>
    <row r="52" spans="2:3">
      <c r="B52" s="91"/>
      <c r="C52" s="90"/>
    </row>
    <row r="53" spans="2:3" s="66" customFormat="1" ht="14.1">
      <c r="C53" s="90"/>
    </row>
    <row r="54" spans="2:3" s="66" customFormat="1" ht="14.1">
      <c r="C54" s="90"/>
    </row>
    <row r="55" spans="2:3" s="66" customFormat="1" ht="14.1">
      <c r="C55" s="90"/>
    </row>
    <row r="56" spans="2:3" s="66" customFormat="1" ht="14.1">
      <c r="C56" s="90"/>
    </row>
    <row r="57" spans="2:3" s="66" customFormat="1" ht="14.1">
      <c r="C57" s="90"/>
    </row>
    <row r="58" spans="2:3" s="66" customFormat="1" ht="14.1">
      <c r="C58" s="90"/>
    </row>
    <row r="59" spans="2:3" s="66" customFormat="1" ht="14.1">
      <c r="C59" s="90"/>
    </row>
    <row r="60" spans="2:3" s="66" customFormat="1" ht="14.1">
      <c r="C60" s="90"/>
    </row>
    <row r="61" spans="2:3" s="66" customFormat="1" ht="14.1">
      <c r="C61" s="90"/>
    </row>
    <row r="62" spans="2:3" s="66" customFormat="1" ht="14.1">
      <c r="C62" s="90"/>
    </row>
    <row r="63" spans="2:3" s="66" customFormat="1" ht="14.1">
      <c r="C63" s="90"/>
    </row>
    <row r="64" spans="2:3" s="66" customFormat="1" ht="14.1">
      <c r="C64" s="90"/>
    </row>
    <row r="65" spans="3:3" s="66" customFormat="1" ht="14.1">
      <c r="C65" s="90"/>
    </row>
    <row r="66" spans="3:3" s="66" customFormat="1" ht="14.1">
      <c r="C66" s="90"/>
    </row>
    <row r="67" spans="3:3" s="66" customFormat="1" ht="14.1">
      <c r="C67" s="90"/>
    </row>
    <row r="68" spans="3:3" s="66" customFormat="1" ht="14.1">
      <c r="C68" s="90"/>
    </row>
    <row r="69" spans="3:3" s="66" customFormat="1" ht="14.1">
      <c r="C69" s="90"/>
    </row>
    <row r="70" spans="3:3" s="66" customFormat="1" ht="14.1">
      <c r="C70" s="90"/>
    </row>
    <row r="71" spans="3:3" s="66" customFormat="1" ht="14.1">
      <c r="C71" s="90"/>
    </row>
    <row r="72" spans="3:3" s="66" customFormat="1" ht="14.1">
      <c r="C72" s="90"/>
    </row>
    <row r="73" spans="3:3" s="66" customFormat="1" ht="14.1">
      <c r="C73" s="90"/>
    </row>
    <row r="74" spans="3:3" s="66" customFormat="1" ht="14.1">
      <c r="C74" s="90"/>
    </row>
    <row r="75" spans="3:3" s="66" customFormat="1" ht="14.1">
      <c r="C75" s="90"/>
    </row>
    <row r="76" spans="3:3" s="66" customFormat="1" ht="14.1">
      <c r="C76" s="90"/>
    </row>
    <row r="77" spans="3:3" s="66" customFormat="1" ht="14.1">
      <c r="C77" s="90"/>
    </row>
    <row r="78" spans="3:3" s="66" customFormat="1" ht="14.1">
      <c r="C78" s="90"/>
    </row>
    <row r="79" spans="3:3" s="66" customFormat="1" ht="14.1">
      <c r="C79" s="90"/>
    </row>
    <row r="80" spans="3:3" s="66" customFormat="1" ht="14.1">
      <c r="C80" s="90"/>
    </row>
    <row r="81" spans="3:3" s="66" customFormat="1" ht="14.1">
      <c r="C81" s="90"/>
    </row>
    <row r="82" spans="3:3" s="66" customFormat="1" ht="14.1">
      <c r="C82" s="90"/>
    </row>
    <row r="83" spans="3:3" s="66" customFormat="1" ht="14.1">
      <c r="C83" s="90"/>
    </row>
    <row r="84" spans="3:3" s="66" customFormat="1" ht="14.1">
      <c r="C84" s="90"/>
    </row>
    <row r="85" spans="3:3" s="66" customFormat="1" ht="14.1">
      <c r="C85" s="90"/>
    </row>
    <row r="86" spans="3:3" s="66" customFormat="1" ht="14.1">
      <c r="C86" s="90"/>
    </row>
    <row r="87" spans="3:3" s="66" customFormat="1" ht="14.1">
      <c r="C87" s="90"/>
    </row>
    <row r="88" spans="3:3" s="66" customFormat="1" ht="14.1">
      <c r="C88" s="90"/>
    </row>
    <row r="89" spans="3:3" s="66" customFormat="1" ht="14.1">
      <c r="C89" s="90"/>
    </row>
    <row r="90" spans="3:3" s="66" customFormat="1" ht="14.1">
      <c r="C90" s="90"/>
    </row>
    <row r="91" spans="3:3" s="66" customFormat="1" ht="14.1">
      <c r="C91" s="90"/>
    </row>
    <row r="92" spans="3:3" s="66" customFormat="1" ht="14.1">
      <c r="C92" s="90"/>
    </row>
    <row r="93" spans="3:3" s="66" customFormat="1" ht="14.1">
      <c r="C93" s="90"/>
    </row>
    <row r="94" spans="3:3" s="66" customFormat="1" ht="14.1">
      <c r="C94" s="90"/>
    </row>
    <row r="95" spans="3:3" s="66" customFormat="1" ht="14.1">
      <c r="C95" s="90"/>
    </row>
    <row r="96" spans="3:3" s="66" customFormat="1" ht="14.1">
      <c r="C96" s="90"/>
    </row>
    <row r="97" spans="3:3" s="66" customFormat="1" ht="14.1">
      <c r="C97" s="90"/>
    </row>
    <row r="98" spans="3:3" s="66" customFormat="1" ht="14.1">
      <c r="C98" s="90"/>
    </row>
    <row r="99" spans="3:3" s="66" customFormat="1" ht="14.1">
      <c r="C99" s="90"/>
    </row>
    <row r="100" spans="3:3" s="66" customFormat="1" ht="14.1">
      <c r="C100" s="90"/>
    </row>
    <row r="101" spans="3:3" s="66" customFormat="1" ht="14.1">
      <c r="C101" s="90"/>
    </row>
    <row r="102" spans="3:3" s="66" customFormat="1" ht="14.1">
      <c r="C102" s="90"/>
    </row>
    <row r="103" spans="3:3" s="66" customFormat="1" ht="14.1">
      <c r="C103" s="90"/>
    </row>
    <row r="104" spans="3:3" s="66" customFormat="1" ht="14.1">
      <c r="C104" s="90"/>
    </row>
    <row r="105" spans="3:3" s="66" customFormat="1" ht="14.1">
      <c r="C105" s="90"/>
    </row>
    <row r="106" spans="3:3" s="66" customFormat="1" ht="14.1">
      <c r="C106" s="90"/>
    </row>
    <row r="107" spans="3:3" s="66" customFormat="1" ht="14.1">
      <c r="C107" s="90"/>
    </row>
    <row r="108" spans="3:3" s="66" customFormat="1" ht="14.1">
      <c r="C108" s="90"/>
    </row>
    <row r="109" spans="3:3" s="66" customFormat="1" ht="14.1">
      <c r="C109" s="90"/>
    </row>
    <row r="110" spans="3:3" s="66" customFormat="1" ht="14.1">
      <c r="C110" s="90"/>
    </row>
    <row r="111" spans="3:3" s="66" customFormat="1" ht="14.1">
      <c r="C111" s="90"/>
    </row>
    <row r="112" spans="3:3" s="66" customFormat="1" ht="14.1">
      <c r="C112" s="90"/>
    </row>
    <row r="113" spans="3:3" s="66" customFormat="1" ht="14.1">
      <c r="C113" s="90"/>
    </row>
    <row r="114" spans="3:3" s="66" customFormat="1" ht="14.1">
      <c r="C114" s="90"/>
    </row>
    <row r="115" spans="3:3" s="66" customFormat="1" ht="14.1">
      <c r="C115" s="90"/>
    </row>
    <row r="116" spans="3:3" s="66" customFormat="1" ht="14.1">
      <c r="C116" s="90"/>
    </row>
    <row r="117" spans="3:3" s="66" customFormat="1" ht="14.1">
      <c r="C117" s="90"/>
    </row>
    <row r="118" spans="3:3" s="66" customFormat="1" ht="14.1">
      <c r="C118" s="90"/>
    </row>
    <row r="119" spans="3:3" s="66" customFormat="1" ht="14.1">
      <c r="C119" s="90"/>
    </row>
    <row r="120" spans="3:3" s="66" customFormat="1" ht="14.1">
      <c r="C120" s="90"/>
    </row>
    <row r="121" spans="3:3" s="66" customFormat="1" ht="14.1">
      <c r="C121" s="90"/>
    </row>
    <row r="122" spans="3:3" s="66" customFormat="1" ht="14.1">
      <c r="C122" s="90"/>
    </row>
    <row r="123" spans="3:3" s="66" customFormat="1" ht="14.1">
      <c r="C123" s="90"/>
    </row>
    <row r="124" spans="3:3" s="66" customFormat="1" ht="14.1">
      <c r="C124" s="90"/>
    </row>
    <row r="125" spans="3:3" s="66" customFormat="1" ht="14.1">
      <c r="C125" s="90"/>
    </row>
    <row r="126" spans="3:3" s="66" customFormat="1" ht="14.1">
      <c r="C126" s="90"/>
    </row>
    <row r="127" spans="3:3" s="66" customFormat="1" ht="14.1">
      <c r="C127" s="90"/>
    </row>
    <row r="128" spans="3:3" s="66" customFormat="1" ht="14.1">
      <c r="C128" s="90"/>
    </row>
    <row r="129" spans="3:3" s="66" customFormat="1" ht="14.1">
      <c r="C129" s="90"/>
    </row>
    <row r="130" spans="3:3" s="66" customFormat="1" ht="14.1">
      <c r="C130" s="90"/>
    </row>
    <row r="131" spans="3:3" s="66" customFormat="1" ht="14.1">
      <c r="C131" s="90"/>
    </row>
    <row r="132" spans="3:3" s="66" customFormat="1" ht="14.1">
      <c r="C132" s="90"/>
    </row>
    <row r="133" spans="3:3" s="66" customFormat="1" ht="14.1">
      <c r="C133" s="90"/>
    </row>
    <row r="134" spans="3:3" s="66" customFormat="1" ht="14.1">
      <c r="C134" s="90"/>
    </row>
    <row r="135" spans="3:3" s="66" customFormat="1" ht="14.1">
      <c r="C135" s="90"/>
    </row>
    <row r="136" spans="3:3" s="66" customFormat="1" ht="14.1">
      <c r="C136" s="90"/>
    </row>
    <row r="137" spans="3:3" s="66" customFormat="1" ht="14.1">
      <c r="C137" s="90"/>
    </row>
    <row r="138" spans="3:3" s="66" customFormat="1" ht="14.1">
      <c r="C138" s="90"/>
    </row>
    <row r="139" spans="3:3" s="66" customFormat="1" ht="14.1">
      <c r="C139" s="90"/>
    </row>
    <row r="140" spans="3:3" s="66" customFormat="1" ht="14.1">
      <c r="C140" s="90"/>
    </row>
    <row r="141" spans="3:3" s="66" customFormat="1" ht="14.1">
      <c r="C141" s="90"/>
    </row>
    <row r="142" spans="3:3" s="66" customFormat="1" ht="14.1">
      <c r="C142" s="90"/>
    </row>
    <row r="143" spans="3:3" s="66" customFormat="1" ht="14.1">
      <c r="C143" s="90"/>
    </row>
    <row r="144" spans="3:3" s="66" customFormat="1" ht="14.1">
      <c r="C144" s="90"/>
    </row>
    <row r="145" spans="3:3" s="66" customFormat="1" ht="14.1">
      <c r="C145" s="90"/>
    </row>
    <row r="146" spans="3:3" s="66" customFormat="1" ht="14.1">
      <c r="C146" s="90"/>
    </row>
    <row r="147" spans="3:3" s="66" customFormat="1" ht="14.1">
      <c r="C147" s="90"/>
    </row>
    <row r="148" spans="3:3" s="66" customFormat="1" ht="14.1">
      <c r="C148" s="90"/>
    </row>
    <row r="149" spans="3:3" s="66" customFormat="1" ht="14.1">
      <c r="C149" s="90"/>
    </row>
    <row r="150" spans="3:3" s="66" customFormat="1" ht="14.1">
      <c r="C150" s="90"/>
    </row>
    <row r="151" spans="3:3" s="66" customFormat="1" ht="14.1">
      <c r="C151" s="90"/>
    </row>
    <row r="152" spans="3:3" s="66" customFormat="1" ht="14.1">
      <c r="C152" s="90"/>
    </row>
    <row r="153" spans="3:3" s="66" customFormat="1" ht="14.1">
      <c r="C153" s="90"/>
    </row>
    <row r="154" spans="3:3" s="66" customFormat="1" ht="14.1">
      <c r="C154" s="90"/>
    </row>
    <row r="155" spans="3:3" s="66" customFormat="1" ht="14.1">
      <c r="C155" s="90"/>
    </row>
    <row r="156" spans="3:3" s="66" customFormat="1" ht="14.1">
      <c r="C156" s="90"/>
    </row>
    <row r="157" spans="3:3" s="66" customFormat="1" ht="14.1">
      <c r="C157" s="90"/>
    </row>
    <row r="158" spans="3:3" s="66" customFormat="1" ht="14.1">
      <c r="C158" s="90"/>
    </row>
    <row r="159" spans="3:3" s="66" customFormat="1" ht="14.1">
      <c r="C159" s="90"/>
    </row>
    <row r="160" spans="3:3" s="66" customFormat="1" ht="14.1">
      <c r="C160" s="90"/>
    </row>
    <row r="161" spans="3:3" s="66" customFormat="1" ht="14.1">
      <c r="C161" s="90"/>
    </row>
    <row r="162" spans="3:3" s="66" customFormat="1" ht="14.1">
      <c r="C162" s="90"/>
    </row>
    <row r="163" spans="3:3" s="66" customFormat="1" ht="14.1">
      <c r="C163" s="90"/>
    </row>
    <row r="164" spans="3:3" s="66" customFormat="1" ht="14.1">
      <c r="C164" s="90"/>
    </row>
    <row r="165" spans="3:3" s="66" customFormat="1" ht="14.1">
      <c r="C165" s="90"/>
    </row>
    <row r="166" spans="3:3" s="66" customFormat="1" ht="14.1">
      <c r="C166" s="90"/>
    </row>
    <row r="167" spans="3:3" s="66" customFormat="1" ht="14.1">
      <c r="C167" s="90"/>
    </row>
    <row r="168" spans="3:3" s="66" customFormat="1" ht="14.1">
      <c r="C168" s="90"/>
    </row>
    <row r="169" spans="3:3" s="66" customFormat="1" ht="14.1">
      <c r="C169" s="90"/>
    </row>
    <row r="170" spans="3:3" s="66" customFormat="1" ht="14.1">
      <c r="C170" s="90"/>
    </row>
    <row r="171" spans="3:3" s="66" customFormat="1" ht="14.1">
      <c r="C171" s="90"/>
    </row>
    <row r="172" spans="3:3" s="66" customFormat="1" ht="14.1">
      <c r="C172" s="90"/>
    </row>
    <row r="173" spans="3:3" s="66" customFormat="1" ht="14.1">
      <c r="C173" s="90"/>
    </row>
    <row r="174" spans="3:3" s="66" customFormat="1" ht="14.1">
      <c r="C174" s="90"/>
    </row>
    <row r="175" spans="3:3" s="66" customFormat="1" ht="14.1">
      <c r="C175" s="90"/>
    </row>
    <row r="176" spans="3:3" s="66" customFormat="1" ht="14.1">
      <c r="C176" s="90"/>
    </row>
    <row r="177" spans="3:3" s="66" customFormat="1" ht="14.1">
      <c r="C177" s="90"/>
    </row>
    <row r="178" spans="3:3" s="66" customFormat="1" ht="14.1">
      <c r="C178" s="90"/>
    </row>
    <row r="179" spans="3:3" s="66" customFormat="1" ht="14.1">
      <c r="C179" s="90"/>
    </row>
    <row r="180" spans="3:3" s="66" customFormat="1" ht="14.1">
      <c r="C180" s="90"/>
    </row>
    <row r="181" spans="3:3" s="66" customFormat="1" ht="14.1">
      <c r="C181" s="90"/>
    </row>
    <row r="182" spans="3:3" s="66" customFormat="1" ht="14.1">
      <c r="C182" s="90"/>
    </row>
    <row r="183" spans="3:3" s="66" customFormat="1" ht="14.1">
      <c r="C183" s="90"/>
    </row>
    <row r="184" spans="3:3" s="66" customFormat="1" ht="14.1">
      <c r="C184" s="90"/>
    </row>
    <row r="185" spans="3:3" s="66" customFormat="1" ht="14.1">
      <c r="C185" s="90"/>
    </row>
    <row r="186" spans="3:3" s="66" customFormat="1" ht="14.1">
      <c r="C186" s="90"/>
    </row>
    <row r="187" spans="3:3" s="66" customFormat="1" ht="14.1">
      <c r="C187" s="90"/>
    </row>
  </sheetData>
  <mergeCells count="3">
    <mergeCell ref="A1:D1"/>
    <mergeCell ref="A2:D2"/>
    <mergeCell ref="A3:D3"/>
  </mergeCells>
  <printOptions horizontalCentered="1" verticalCentered="1"/>
  <pageMargins left="0.25" right="0.25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 codeName="Sheet65">
    <pageSetUpPr fitToPage="1"/>
  </sheetPr>
  <dimension ref="A1:Q64"/>
  <sheetViews>
    <sheetView zoomScaleNormal="100" zoomScaleSheetLayoutView="75" workbookViewId="0">
      <selection activeCell="C20" sqref="C20"/>
    </sheetView>
  </sheetViews>
  <sheetFormatPr defaultColWidth="9.140625" defaultRowHeight="14.45"/>
  <cols>
    <col min="1" max="1" width="46.7109375" style="66" customWidth="1"/>
    <col min="2" max="2" width="29.28515625" style="66" customWidth="1"/>
    <col min="3" max="4" width="9.140625" style="66" customWidth="1"/>
    <col min="5" max="5" width="11.7109375" style="92" bestFit="1" customWidth="1"/>
    <col min="6" max="12" width="9.140625" style="92"/>
    <col min="13" max="17" width="9.140625" style="66"/>
    <col min="18" max="16384" width="9.140625" style="33"/>
  </cols>
  <sheetData>
    <row r="1" spans="1:17" ht="20.100000000000001">
      <c r="A1" s="381" t="s">
        <v>231</v>
      </c>
      <c r="B1" s="381"/>
      <c r="C1" s="381"/>
      <c r="D1" s="381"/>
      <c r="E1" s="369"/>
    </row>
    <row r="2" spans="1:17" ht="20.100000000000001">
      <c r="A2" s="381" t="s">
        <v>247</v>
      </c>
      <c r="B2" s="381"/>
      <c r="C2" s="381"/>
      <c r="D2" s="381"/>
      <c r="E2" s="369"/>
    </row>
    <row r="3" spans="1:17" ht="15.6">
      <c r="A3" s="394">
        <f ca="1">TODAY()</f>
        <v>45832</v>
      </c>
      <c r="B3" s="385"/>
      <c r="C3" s="385"/>
      <c r="D3" s="385"/>
      <c r="E3" s="369"/>
    </row>
    <row r="4" spans="1:17" s="34" customFormat="1" ht="15.95">
      <c r="A4" s="367"/>
      <c r="B4" s="367"/>
      <c r="C4" s="367"/>
      <c r="D4" s="219"/>
      <c r="E4" s="92"/>
      <c r="F4" s="92"/>
      <c r="G4" s="92"/>
      <c r="H4" s="92"/>
      <c r="I4" s="92"/>
      <c r="J4" s="92"/>
      <c r="K4" s="92"/>
      <c r="L4" s="92"/>
      <c r="M4" s="219"/>
      <c r="N4" s="219"/>
      <c r="O4" s="219"/>
      <c r="P4" s="219"/>
      <c r="Q4" s="219"/>
    </row>
    <row r="5" spans="1:17" s="34" customFormat="1" ht="15.95">
      <c r="A5" s="219"/>
      <c r="B5" s="219"/>
      <c r="C5" s="219"/>
      <c r="D5" s="219"/>
      <c r="E5" s="92"/>
      <c r="F5" s="92"/>
      <c r="G5" s="92"/>
      <c r="H5" s="92"/>
      <c r="I5" s="92"/>
      <c r="J5" s="92"/>
      <c r="K5" s="92"/>
      <c r="L5" s="92"/>
      <c r="M5" s="219"/>
      <c r="N5" s="219"/>
      <c r="O5" s="219"/>
      <c r="P5" s="219"/>
      <c r="Q5" s="219"/>
    </row>
    <row r="6" spans="1:17" s="34" customFormat="1" ht="15.95">
      <c r="A6" s="36" t="s">
        <v>232</v>
      </c>
      <c r="B6" s="40" t="e">
        <f>#REF!</f>
        <v>#REF!</v>
      </c>
      <c r="C6" s="219"/>
      <c r="D6" s="219"/>
      <c r="E6" s="92"/>
      <c r="F6" s="92"/>
      <c r="G6" s="92"/>
      <c r="H6" s="92"/>
      <c r="I6" s="92"/>
      <c r="J6" s="92"/>
      <c r="K6" s="92"/>
      <c r="L6" s="92"/>
      <c r="M6" s="219"/>
      <c r="N6" s="219"/>
      <c r="O6" s="219"/>
      <c r="P6" s="219"/>
      <c r="Q6" s="219"/>
    </row>
    <row r="7" spans="1:17" s="34" customFormat="1" ht="15.95" hidden="1">
      <c r="A7" s="219" t="s">
        <v>208</v>
      </c>
      <c r="B7" s="41" t="e">
        <f>#REF!</f>
        <v>#REF!</v>
      </c>
      <c r="C7" s="219"/>
      <c r="D7" s="219"/>
      <c r="E7" s="92"/>
      <c r="F7" s="92"/>
      <c r="G7" s="92"/>
      <c r="H7" s="92"/>
      <c r="I7" s="92"/>
      <c r="J7" s="92"/>
      <c r="K7" s="92"/>
      <c r="L7" s="92"/>
      <c r="M7" s="219"/>
      <c r="N7" s="219"/>
      <c r="O7" s="219"/>
      <c r="P7" s="219"/>
      <c r="Q7" s="219"/>
    </row>
    <row r="8" spans="1:17" s="34" customFormat="1" ht="15.95">
      <c r="A8" s="219" t="s">
        <v>210</v>
      </c>
      <c r="B8" s="86" t="e">
        <f>#REF!</f>
        <v>#REF!</v>
      </c>
      <c r="C8" s="219"/>
      <c r="D8" s="219"/>
      <c r="E8" s="92"/>
      <c r="F8" s="92"/>
      <c r="G8" s="92"/>
      <c r="H8" s="92"/>
      <c r="I8" s="92"/>
      <c r="J8" s="92"/>
      <c r="K8" s="92"/>
      <c r="L8" s="92"/>
      <c r="M8" s="219"/>
      <c r="N8" s="219"/>
      <c r="O8" s="219"/>
      <c r="P8" s="219"/>
      <c r="Q8" s="219"/>
    </row>
    <row r="9" spans="1:17" s="34" customFormat="1" ht="15.95">
      <c r="A9" s="219" t="s">
        <v>212</v>
      </c>
      <c r="B9" s="43">
        <v>31</v>
      </c>
      <c r="C9" s="219"/>
      <c r="D9" s="219"/>
      <c r="E9" s="92"/>
      <c r="F9" s="92"/>
      <c r="G9" s="92"/>
      <c r="H9" s="92"/>
      <c r="I9" s="92"/>
      <c r="J9" s="92"/>
      <c r="K9" s="92"/>
      <c r="L9" s="92"/>
      <c r="M9" s="219"/>
      <c r="N9" s="219"/>
      <c r="O9" s="219"/>
      <c r="P9" s="219"/>
      <c r="Q9" s="219"/>
    </row>
    <row r="10" spans="1:17" s="34" customFormat="1" ht="15.95" hidden="1">
      <c r="A10" s="219" t="s">
        <v>213</v>
      </c>
      <c r="B10" s="220"/>
      <c r="C10" s="219" t="s">
        <v>211</v>
      </c>
      <c r="D10" s="219"/>
      <c r="E10" s="92"/>
      <c r="F10" s="92"/>
      <c r="G10" s="92"/>
      <c r="H10" s="92"/>
      <c r="I10" s="92"/>
      <c r="J10" s="92"/>
      <c r="K10" s="92"/>
      <c r="L10" s="92"/>
      <c r="M10" s="219"/>
      <c r="N10" s="219"/>
      <c r="O10" s="219"/>
      <c r="P10" s="219"/>
      <c r="Q10" s="219"/>
    </row>
    <row r="11" spans="1:17" s="34" customFormat="1" ht="15.95" hidden="1">
      <c r="A11" s="219"/>
      <c r="B11" s="219"/>
      <c r="C11" s="219"/>
      <c r="D11" s="219"/>
      <c r="E11" s="92"/>
      <c r="F11" s="92"/>
      <c r="G11" s="92"/>
      <c r="H11" s="92"/>
      <c r="I11" s="92"/>
      <c r="J11" s="92"/>
      <c r="K11" s="92"/>
      <c r="L11" s="92"/>
      <c r="M11" s="219"/>
      <c r="N11" s="219"/>
      <c r="O11" s="219"/>
      <c r="P11" s="219"/>
      <c r="Q11" s="219"/>
    </row>
    <row r="12" spans="1:17" s="34" customFormat="1" ht="15.95" hidden="1">
      <c r="A12" s="46" t="s">
        <v>214</v>
      </c>
      <c r="B12" s="221"/>
      <c r="C12" s="219"/>
      <c r="D12" s="219"/>
      <c r="E12" s="92"/>
      <c r="F12" s="92"/>
      <c r="G12" s="92"/>
      <c r="H12" s="92"/>
      <c r="I12" s="92"/>
      <c r="J12" s="92"/>
      <c r="K12" s="92"/>
      <c r="L12" s="92"/>
      <c r="M12" s="219"/>
      <c r="N12" s="219"/>
      <c r="O12" s="219"/>
      <c r="P12" s="219"/>
      <c r="Q12" s="219"/>
    </row>
    <row r="13" spans="1:17" s="34" customFormat="1" ht="15.95" hidden="1">
      <c r="A13" s="222" t="s">
        <v>215</v>
      </c>
      <c r="B13" s="232" t="e">
        <f>#REF!</f>
        <v>#REF!</v>
      </c>
      <c r="C13" s="219" t="s">
        <v>209</v>
      </c>
      <c r="D13" s="219"/>
      <c r="E13" s="92"/>
      <c r="F13" s="92"/>
      <c r="G13" s="92"/>
      <c r="H13" s="92"/>
      <c r="I13" s="92"/>
      <c r="J13" s="92"/>
      <c r="K13" s="92"/>
      <c r="L13" s="92"/>
      <c r="M13" s="219"/>
      <c r="N13" s="219"/>
      <c r="O13" s="219"/>
      <c r="P13" s="219"/>
      <c r="Q13" s="219"/>
    </row>
    <row r="14" spans="1:17" s="34" customFormat="1" ht="15.95" hidden="1">
      <c r="A14" s="222" t="s">
        <v>216</v>
      </c>
      <c r="B14" s="233" t="e">
        <f>#REF!</f>
        <v>#REF!</v>
      </c>
      <c r="C14" s="219" t="s">
        <v>209</v>
      </c>
      <c r="D14" s="219"/>
      <c r="E14" s="92"/>
      <c r="F14" s="92"/>
      <c r="G14" s="92"/>
      <c r="H14" s="92"/>
      <c r="I14" s="93"/>
      <c r="J14" s="93"/>
      <c r="K14" s="92"/>
      <c r="L14" s="92"/>
      <c r="M14" s="219"/>
      <c r="N14" s="219"/>
      <c r="O14" s="219"/>
      <c r="P14" s="219"/>
      <c r="Q14" s="219"/>
    </row>
    <row r="15" spans="1:17" s="34" customFormat="1" ht="15.95" hidden="1">
      <c r="A15" s="222" t="s">
        <v>217</v>
      </c>
      <c r="B15" s="225" t="e">
        <f>B14*B13</f>
        <v>#REF!</v>
      </c>
      <c r="C15" s="219"/>
      <c r="D15" s="219"/>
      <c r="E15" s="92"/>
      <c r="F15" s="92"/>
      <c r="G15" s="92"/>
      <c r="H15" s="92"/>
      <c r="I15" s="94"/>
      <c r="J15" s="93"/>
      <c r="K15" s="92"/>
      <c r="L15" s="92"/>
      <c r="M15" s="219"/>
      <c r="N15" s="219"/>
      <c r="O15" s="219"/>
      <c r="P15" s="219"/>
      <c r="Q15" s="219"/>
    </row>
    <row r="16" spans="1:17" s="34" customFormat="1" ht="15.95" hidden="1">
      <c r="A16" s="222"/>
      <c r="B16" s="225"/>
      <c r="C16" s="219"/>
      <c r="D16" s="219"/>
      <c r="E16" s="92"/>
      <c r="F16" s="92"/>
      <c r="G16" s="92"/>
      <c r="H16" s="92"/>
      <c r="I16" s="94"/>
      <c r="J16" s="93"/>
      <c r="K16" s="92"/>
      <c r="L16" s="92"/>
      <c r="M16" s="219"/>
      <c r="N16" s="219"/>
      <c r="O16" s="219"/>
      <c r="P16" s="219"/>
      <c r="Q16" s="219"/>
    </row>
    <row r="17" spans="1:17" s="34" customFormat="1" ht="15.95" hidden="1">
      <c r="A17" s="222" t="s">
        <v>215</v>
      </c>
      <c r="B17" s="232" t="e">
        <f>#REF!</f>
        <v>#REF!</v>
      </c>
      <c r="C17" s="219"/>
      <c r="D17" s="219"/>
      <c r="E17" s="92"/>
      <c r="F17" s="92"/>
      <c r="G17" s="92"/>
      <c r="H17" s="92"/>
      <c r="I17" s="94"/>
      <c r="J17" s="93"/>
      <c r="K17" s="92"/>
      <c r="L17" s="92"/>
      <c r="M17" s="219"/>
      <c r="N17" s="219"/>
      <c r="O17" s="219"/>
      <c r="P17" s="219"/>
      <c r="Q17" s="219"/>
    </row>
    <row r="18" spans="1:17" s="34" customFormat="1" ht="15.95" hidden="1">
      <c r="A18" s="222" t="s">
        <v>216</v>
      </c>
      <c r="B18" s="233" t="e">
        <f>#REF!</f>
        <v>#REF!</v>
      </c>
      <c r="C18" s="219"/>
      <c r="D18" s="219"/>
      <c r="E18" s="92"/>
      <c r="F18" s="92"/>
      <c r="G18" s="92"/>
      <c r="H18" s="92"/>
      <c r="I18" s="94"/>
      <c r="J18" s="93"/>
      <c r="K18" s="92"/>
      <c r="L18" s="92"/>
      <c r="M18" s="219"/>
      <c r="N18" s="219"/>
      <c r="O18" s="219"/>
      <c r="P18" s="219"/>
      <c r="Q18" s="219"/>
    </row>
    <row r="19" spans="1:17" s="34" customFormat="1" ht="15.95" hidden="1">
      <c r="A19" s="222" t="s">
        <v>217</v>
      </c>
      <c r="B19" s="225" t="e">
        <f>B18*B17</f>
        <v>#REF!</v>
      </c>
      <c r="C19" s="219"/>
      <c r="D19" s="219"/>
      <c r="E19" s="92"/>
      <c r="F19" s="92"/>
      <c r="G19" s="92"/>
      <c r="H19" s="92"/>
      <c r="I19" s="94"/>
      <c r="J19" s="93"/>
      <c r="K19" s="92"/>
      <c r="L19" s="92"/>
      <c r="M19" s="219"/>
      <c r="N19" s="219"/>
      <c r="O19" s="219"/>
      <c r="P19" s="219"/>
      <c r="Q19" s="219"/>
    </row>
    <row r="20" spans="1:17" s="34" customFormat="1" ht="15.95" hidden="1">
      <c r="A20" s="222"/>
      <c r="B20" s="47"/>
      <c r="C20" s="219"/>
      <c r="D20" s="219"/>
      <c r="E20" s="92"/>
      <c r="F20" s="92"/>
      <c r="G20" s="92"/>
      <c r="H20" s="92"/>
      <c r="I20" s="94"/>
      <c r="J20" s="93"/>
      <c r="K20" s="92"/>
      <c r="L20" s="92"/>
      <c r="M20" s="219"/>
      <c r="N20" s="219"/>
      <c r="O20" s="219"/>
      <c r="P20" s="219"/>
      <c r="Q20" s="219"/>
    </row>
    <row r="21" spans="1:17" s="34" customFormat="1" ht="15.95">
      <c r="A21" s="222"/>
      <c r="B21" s="47"/>
      <c r="C21" s="219"/>
      <c r="D21" s="219"/>
      <c r="E21" s="92"/>
      <c r="F21" s="92"/>
      <c r="G21" s="92"/>
      <c r="H21" s="92"/>
      <c r="I21" s="94"/>
      <c r="J21" s="93"/>
      <c r="K21" s="92"/>
      <c r="L21" s="92"/>
      <c r="M21" s="219"/>
      <c r="N21" s="219"/>
      <c r="O21" s="219"/>
      <c r="P21" s="219"/>
      <c r="Q21" s="219"/>
    </row>
    <row r="22" spans="1:17" s="34" customFormat="1" ht="15.95">
      <c r="A22" s="227"/>
      <c r="B22" s="225"/>
      <c r="C22" s="225"/>
      <c r="D22" s="219"/>
      <c r="E22" s="92"/>
      <c r="F22" s="92"/>
      <c r="G22" s="92"/>
      <c r="H22" s="92"/>
      <c r="I22" s="92"/>
      <c r="J22" s="93"/>
      <c r="K22" s="92"/>
      <c r="L22" s="92"/>
      <c r="M22" s="219"/>
      <c r="N22" s="219"/>
      <c r="O22" s="219"/>
      <c r="P22" s="219"/>
      <c r="Q22" s="219"/>
    </row>
    <row r="23" spans="1:17" s="34" customFormat="1" ht="21" customHeight="1">
      <c r="A23" s="87" t="s">
        <v>233</v>
      </c>
      <c r="B23" s="225"/>
      <c r="C23" s="219"/>
      <c r="D23" s="219"/>
      <c r="E23" s="92"/>
      <c r="F23" s="92"/>
      <c r="G23" s="92"/>
      <c r="H23" s="92"/>
      <c r="I23" s="92"/>
      <c r="J23" s="93"/>
      <c r="K23" s="92"/>
      <c r="L23" s="92"/>
      <c r="M23" s="219"/>
      <c r="N23" s="219"/>
      <c r="O23" s="219"/>
      <c r="P23" s="219"/>
      <c r="Q23" s="219"/>
    </row>
    <row r="24" spans="1:17" s="34" customFormat="1" ht="15.95">
      <c r="A24" s="222" t="s">
        <v>234</v>
      </c>
      <c r="B24" s="234" t="e">
        <f>#REF!</f>
        <v>#REF!</v>
      </c>
      <c r="C24" s="219"/>
      <c r="D24" s="219"/>
      <c r="E24" s="95"/>
      <c r="F24" s="92"/>
      <c r="G24" s="92"/>
      <c r="H24" s="92"/>
      <c r="I24" s="92"/>
      <c r="J24" s="93"/>
      <c r="K24" s="92"/>
      <c r="L24" s="92"/>
      <c r="M24" s="219"/>
      <c r="N24" s="219"/>
      <c r="O24" s="219"/>
      <c r="P24" s="219"/>
      <c r="Q24" s="219"/>
    </row>
    <row r="25" spans="1:17" s="34" customFormat="1" ht="15.95">
      <c r="A25" s="222" t="s">
        <v>235</v>
      </c>
      <c r="B25" s="234">
        <v>35</v>
      </c>
      <c r="C25" s="219"/>
      <c r="D25" s="219"/>
      <c r="E25" s="96"/>
      <c r="F25" s="92"/>
      <c r="G25" s="92"/>
      <c r="H25" s="92"/>
      <c r="I25" s="92"/>
      <c r="J25" s="93"/>
      <c r="K25" s="92"/>
      <c r="L25" s="92"/>
      <c r="M25" s="219"/>
      <c r="N25" s="219"/>
      <c r="O25" s="219"/>
      <c r="P25" s="219"/>
      <c r="Q25" s="219"/>
    </row>
    <row r="26" spans="1:17" s="34" customFormat="1" ht="15.95">
      <c r="A26" s="222" t="s">
        <v>222</v>
      </c>
      <c r="B26" s="225" t="e">
        <f>B24*B25</f>
        <v>#REF!</v>
      </c>
      <c r="C26" s="219"/>
      <c r="D26" s="219"/>
      <c r="E26" s="95"/>
      <c r="F26" s="92"/>
      <c r="G26" s="92"/>
      <c r="H26" s="92"/>
      <c r="I26" s="92"/>
      <c r="J26" s="93"/>
      <c r="K26" s="92"/>
      <c r="L26" s="92"/>
      <c r="M26" s="219"/>
      <c r="N26" s="219"/>
      <c r="O26" s="219"/>
      <c r="P26" s="219"/>
      <c r="Q26" s="219"/>
    </row>
    <row r="27" spans="1:17" s="34" customFormat="1" ht="15.95">
      <c r="A27" s="222" t="s">
        <v>236</v>
      </c>
      <c r="B27" s="235">
        <v>0.01</v>
      </c>
      <c r="C27" s="219"/>
      <c r="D27" s="219"/>
      <c r="E27" s="92"/>
      <c r="F27" s="92"/>
      <c r="G27" s="92"/>
      <c r="H27" s="92"/>
      <c r="I27" s="92"/>
      <c r="J27" s="93"/>
      <c r="K27" s="92"/>
      <c r="L27" s="92"/>
      <c r="M27" s="219"/>
      <c r="N27" s="219"/>
      <c r="O27" s="219"/>
      <c r="P27" s="219"/>
      <c r="Q27" s="219"/>
    </row>
    <row r="28" spans="1:17" s="34" customFormat="1" ht="15.95">
      <c r="A28" s="222" t="s">
        <v>237</v>
      </c>
      <c r="B28" s="235" t="e">
        <f>B27*B24</f>
        <v>#REF!</v>
      </c>
      <c r="C28" s="219"/>
      <c r="D28" s="219"/>
      <c r="E28" s="92"/>
      <c r="F28" s="92"/>
      <c r="G28" s="92"/>
      <c r="H28" s="92"/>
      <c r="I28" s="92"/>
      <c r="J28" s="93"/>
      <c r="K28" s="92"/>
      <c r="L28" s="92"/>
      <c r="M28" s="219"/>
      <c r="N28" s="219"/>
      <c r="O28" s="219"/>
      <c r="P28" s="219"/>
      <c r="Q28" s="219"/>
    </row>
    <row r="29" spans="1:17" s="34" customFormat="1" ht="15.95">
      <c r="A29" s="48"/>
      <c r="B29" s="229"/>
      <c r="C29" s="219"/>
      <c r="D29" s="219"/>
      <c r="E29" s="96"/>
      <c r="F29" s="92"/>
      <c r="G29" s="92"/>
      <c r="H29" s="92"/>
      <c r="I29" s="92"/>
      <c r="J29" s="92"/>
      <c r="K29" s="92"/>
      <c r="L29" s="92"/>
      <c r="M29" s="219"/>
      <c r="N29" s="219"/>
      <c r="O29" s="219"/>
      <c r="P29" s="219"/>
      <c r="Q29" s="219"/>
    </row>
    <row r="30" spans="1:17" s="34" customFormat="1" ht="15.95">
      <c r="A30" s="219"/>
      <c r="B30" s="225"/>
      <c r="C30" s="219"/>
      <c r="D30" s="219"/>
      <c r="E30" s="92"/>
      <c r="F30" s="92"/>
      <c r="G30" s="92"/>
      <c r="H30" s="92"/>
      <c r="I30" s="92"/>
      <c r="J30" s="92"/>
      <c r="K30" s="92"/>
      <c r="L30" s="92"/>
      <c r="M30" s="219"/>
      <c r="N30" s="219"/>
      <c r="O30" s="219"/>
      <c r="P30" s="219"/>
      <c r="Q30" s="219"/>
    </row>
    <row r="31" spans="1:17" s="34" customFormat="1" ht="15.95">
      <c r="A31" s="48" t="s">
        <v>223</v>
      </c>
      <c r="B31" s="47" t="e">
        <f>(+B26-B28)</f>
        <v>#REF!</v>
      </c>
      <c r="C31" s="219"/>
      <c r="D31" s="219"/>
      <c r="E31" s="92"/>
      <c r="F31" s="92"/>
      <c r="G31" s="92"/>
      <c r="H31" s="92"/>
      <c r="I31" s="93"/>
      <c r="J31" s="92"/>
      <c r="K31" s="92"/>
      <c r="L31" s="92"/>
      <c r="M31" s="219"/>
      <c r="N31" s="219"/>
      <c r="O31" s="219"/>
      <c r="P31" s="219"/>
      <c r="Q31" s="219"/>
    </row>
    <row r="32" spans="1:17" s="34" customFormat="1" ht="15.95">
      <c r="A32" s="49"/>
      <c r="B32" s="236"/>
      <c r="C32" s="225"/>
      <c r="D32" s="219"/>
      <c r="E32" s="92"/>
      <c r="F32" s="92"/>
      <c r="G32" s="92"/>
      <c r="H32" s="92"/>
      <c r="I32" s="93"/>
      <c r="J32" s="92"/>
      <c r="K32" s="92"/>
      <c r="L32" s="92"/>
      <c r="M32" s="219"/>
      <c r="N32" s="219"/>
      <c r="O32" s="219"/>
      <c r="P32" s="219"/>
      <c r="Q32" s="219"/>
    </row>
    <row r="33" spans="1:17" s="34" customFormat="1" ht="15.95">
      <c r="A33" s="49" t="s">
        <v>224</v>
      </c>
      <c r="B33" s="230" t="e">
        <f>B6+47</f>
        <v>#REF!</v>
      </c>
      <c r="C33" s="219"/>
      <c r="D33" s="219"/>
      <c r="E33" s="92"/>
      <c r="F33" s="92"/>
      <c r="G33" s="92"/>
      <c r="H33" s="92"/>
      <c r="I33" s="92"/>
      <c r="J33" s="92"/>
      <c r="K33" s="92"/>
      <c r="L33" s="92"/>
      <c r="M33" s="219"/>
      <c r="N33" s="219"/>
      <c r="O33" s="219"/>
      <c r="P33" s="219"/>
      <c r="Q33" s="219"/>
    </row>
    <row r="34" spans="1:17" s="34" customFormat="1" ht="15.95">
      <c r="A34" s="49"/>
      <c r="B34" s="230"/>
      <c r="C34" s="219"/>
      <c r="D34" s="219"/>
      <c r="E34" s="92"/>
      <c r="F34" s="92"/>
      <c r="G34" s="92"/>
      <c r="H34" s="92"/>
      <c r="I34" s="92"/>
      <c r="J34" s="92"/>
      <c r="K34" s="92"/>
      <c r="L34" s="92"/>
      <c r="M34" s="219"/>
      <c r="N34" s="219"/>
      <c r="O34" s="219"/>
      <c r="P34" s="219"/>
      <c r="Q34" s="219"/>
    </row>
    <row r="35" spans="1:17" s="34" customFormat="1" ht="15.95">
      <c r="A35" s="49"/>
      <c r="B35" s="230"/>
      <c r="C35" s="219"/>
      <c r="D35" s="219"/>
      <c r="E35" s="92"/>
      <c r="F35" s="92"/>
      <c r="G35" s="92"/>
      <c r="H35" s="92"/>
      <c r="I35" s="92"/>
      <c r="J35" s="92"/>
      <c r="K35" s="92"/>
      <c r="L35" s="92"/>
      <c r="M35" s="219"/>
      <c r="N35" s="219"/>
      <c r="O35" s="219"/>
      <c r="P35" s="219"/>
      <c r="Q35" s="219"/>
    </row>
    <row r="36" spans="1:17" s="34" customFormat="1" ht="15.95">
      <c r="A36" s="219"/>
      <c r="B36" s="225"/>
      <c r="C36" s="219"/>
      <c r="D36" s="219"/>
      <c r="E36" s="92"/>
      <c r="F36" s="92"/>
      <c r="G36" s="92"/>
      <c r="H36" s="92"/>
      <c r="I36" s="92"/>
      <c r="J36" s="92"/>
      <c r="K36" s="92"/>
      <c r="L36" s="92"/>
      <c r="M36" s="219"/>
      <c r="N36" s="219"/>
      <c r="O36" s="219"/>
      <c r="P36" s="219"/>
      <c r="Q36" s="219"/>
    </row>
    <row r="37" spans="1:17" s="34" customFormat="1" ht="15.95">
      <c r="A37" s="48"/>
      <c r="B37" s="237"/>
      <c r="C37" s="219"/>
      <c r="D37" s="231"/>
      <c r="E37" s="92"/>
      <c r="F37" s="92"/>
      <c r="G37" s="92"/>
      <c r="H37" s="92"/>
      <c r="I37" s="92"/>
      <c r="J37" s="92"/>
      <c r="K37" s="92"/>
      <c r="L37" s="92"/>
      <c r="M37" s="219"/>
      <c r="N37" s="219"/>
      <c r="O37" s="219"/>
      <c r="P37" s="219"/>
      <c r="Q37" s="219"/>
    </row>
    <row r="38" spans="1:17" s="34" customFormat="1" ht="15.95">
      <c r="A38" s="219"/>
      <c r="B38" s="54" t="s">
        <v>225</v>
      </c>
      <c r="C38" s="219"/>
      <c r="D38" s="219"/>
      <c r="E38" s="92"/>
      <c r="F38" s="92"/>
      <c r="G38" s="92"/>
      <c r="H38" s="92"/>
      <c r="I38" s="92"/>
      <c r="J38" s="92"/>
      <c r="K38" s="92"/>
      <c r="L38" s="92"/>
      <c r="M38" s="219"/>
      <c r="N38" s="219"/>
      <c r="O38" s="219"/>
      <c r="P38" s="219"/>
      <c r="Q38" s="219"/>
    </row>
    <row r="39" spans="1:17" s="34" customFormat="1" ht="15.95">
      <c r="A39" s="219"/>
      <c r="B39" s="54"/>
      <c r="C39" s="219"/>
      <c r="D39" s="219"/>
      <c r="E39" s="92"/>
      <c r="F39" s="92"/>
      <c r="G39" s="92"/>
      <c r="H39" s="92"/>
      <c r="I39" s="92"/>
      <c r="J39" s="92"/>
      <c r="K39" s="92"/>
      <c r="L39" s="92"/>
      <c r="M39" s="219"/>
      <c r="N39" s="219"/>
      <c r="O39" s="219"/>
      <c r="P39" s="219"/>
      <c r="Q39" s="219"/>
    </row>
    <row r="40" spans="1:17" s="34" customFormat="1" ht="15.95">
      <c r="A40" s="219"/>
      <c r="B40" s="54"/>
      <c r="C40" s="219"/>
      <c r="D40" s="219"/>
      <c r="E40" s="92"/>
      <c r="F40" s="92"/>
      <c r="G40" s="92"/>
      <c r="H40" s="92"/>
      <c r="I40" s="92"/>
      <c r="J40" s="92"/>
      <c r="K40" s="92"/>
      <c r="L40" s="92"/>
      <c r="M40" s="219"/>
      <c r="N40" s="219"/>
      <c r="O40" s="219"/>
      <c r="P40" s="219"/>
      <c r="Q40" s="219"/>
    </row>
    <row r="41" spans="1:17" s="34" customFormat="1" ht="15.95">
      <c r="A41" s="219"/>
      <c r="B41" s="54"/>
      <c r="C41" s="219"/>
      <c r="D41" s="219"/>
      <c r="E41" s="92"/>
      <c r="F41" s="92"/>
      <c r="G41" s="92"/>
      <c r="H41" s="92"/>
      <c r="I41" s="92"/>
      <c r="J41" s="92"/>
      <c r="K41" s="92"/>
      <c r="L41" s="92"/>
      <c r="M41" s="219"/>
      <c r="N41" s="219"/>
      <c r="O41" s="219"/>
      <c r="P41" s="219"/>
      <c r="Q41" s="219"/>
    </row>
    <row r="42" spans="1:17" s="34" customFormat="1" ht="15.95">
      <c r="A42" s="219"/>
      <c r="B42" s="219" t="s">
        <v>248</v>
      </c>
      <c r="C42" s="39"/>
      <c r="D42" s="219"/>
      <c r="E42" s="92"/>
      <c r="F42" s="92"/>
      <c r="G42" s="92"/>
      <c r="H42" s="92"/>
      <c r="I42" s="92"/>
      <c r="J42" s="92"/>
      <c r="K42" s="92"/>
      <c r="L42" s="92"/>
      <c r="M42" s="219"/>
      <c r="N42" s="219"/>
      <c r="O42" s="219"/>
      <c r="P42" s="219"/>
      <c r="Q42" s="219"/>
    </row>
    <row r="43" spans="1:17" s="34" customFormat="1" ht="15.95">
      <c r="A43" s="219"/>
      <c r="B43" s="219" t="s">
        <v>227</v>
      </c>
      <c r="C43" s="39"/>
      <c r="D43" s="219"/>
      <c r="E43" s="92"/>
      <c r="F43" s="92"/>
      <c r="G43" s="92"/>
      <c r="H43" s="92"/>
      <c r="I43" s="92"/>
      <c r="J43" s="92"/>
      <c r="K43" s="92"/>
      <c r="L43" s="92"/>
      <c r="M43" s="219"/>
      <c r="N43" s="219"/>
      <c r="O43" s="219"/>
      <c r="P43" s="219"/>
      <c r="Q43" s="219"/>
    </row>
    <row r="44" spans="1:17" s="34" customFormat="1" ht="15.95">
      <c r="A44" s="219"/>
      <c r="B44" s="219"/>
      <c r="C44" s="39"/>
      <c r="D44" s="219"/>
      <c r="E44" s="92"/>
      <c r="F44" s="92"/>
      <c r="G44" s="92"/>
      <c r="H44" s="92"/>
      <c r="I44" s="92"/>
      <c r="J44" s="92"/>
      <c r="K44" s="92"/>
      <c r="L44" s="92"/>
      <c r="M44" s="219"/>
      <c r="N44" s="219"/>
      <c r="O44" s="219"/>
      <c r="P44" s="219"/>
      <c r="Q44" s="219"/>
    </row>
    <row r="45" spans="1:17" s="34" customFormat="1" ht="15.95">
      <c r="A45" s="219"/>
      <c r="B45" s="219"/>
      <c r="C45" s="39"/>
      <c r="D45" s="219"/>
      <c r="E45" s="92"/>
      <c r="F45" s="92"/>
      <c r="G45" s="92"/>
      <c r="H45" s="92"/>
      <c r="I45" s="92"/>
      <c r="J45" s="92"/>
      <c r="K45" s="92"/>
      <c r="L45" s="92"/>
      <c r="M45" s="219"/>
      <c r="N45" s="219"/>
      <c r="O45" s="219"/>
      <c r="P45" s="219"/>
      <c r="Q45" s="219"/>
    </row>
    <row r="46" spans="1:17" s="34" customFormat="1" ht="15.95">
      <c r="A46" s="219"/>
      <c r="B46" s="219"/>
      <c r="C46" s="39"/>
      <c r="D46" s="219"/>
      <c r="E46" s="92"/>
      <c r="F46" s="92"/>
      <c r="G46" s="92"/>
      <c r="H46" s="92"/>
      <c r="I46" s="92"/>
      <c r="J46" s="92"/>
      <c r="K46" s="92"/>
      <c r="L46" s="92"/>
      <c r="M46" s="219"/>
      <c r="N46" s="219"/>
      <c r="O46" s="219"/>
      <c r="P46" s="219"/>
      <c r="Q46" s="219"/>
    </row>
    <row r="47" spans="1:17" s="34" customFormat="1" ht="15.95">
      <c r="A47" s="219"/>
      <c r="B47" s="55" t="s">
        <v>228</v>
      </c>
      <c r="C47" s="39"/>
      <c r="D47" s="219"/>
      <c r="E47" s="92"/>
      <c r="F47" s="92"/>
      <c r="G47" s="92"/>
      <c r="H47" s="92"/>
      <c r="I47" s="92"/>
      <c r="J47" s="92"/>
      <c r="K47" s="92"/>
      <c r="L47" s="92"/>
      <c r="M47" s="219"/>
      <c r="N47" s="219"/>
      <c r="O47" s="219"/>
      <c r="P47" s="219"/>
      <c r="Q47" s="219"/>
    </row>
    <row r="48" spans="1:17" s="34" customFormat="1" ht="15.95">
      <c r="A48" s="219"/>
      <c r="B48" s="219"/>
      <c r="C48" s="39"/>
      <c r="D48" s="219"/>
      <c r="E48" s="92"/>
      <c r="F48" s="92"/>
      <c r="G48" s="92"/>
      <c r="H48" s="92"/>
      <c r="I48" s="92"/>
      <c r="J48" s="92"/>
      <c r="K48" s="92"/>
      <c r="L48" s="92"/>
      <c r="M48" s="219"/>
      <c r="N48" s="219"/>
      <c r="O48" s="219"/>
      <c r="P48" s="219"/>
      <c r="Q48" s="219"/>
    </row>
    <row r="49" spans="1:17" s="34" customFormat="1" ht="15.95">
      <c r="A49" s="219"/>
      <c r="B49" s="219"/>
      <c r="C49" s="39"/>
      <c r="D49" s="219"/>
      <c r="E49" s="92"/>
      <c r="F49" s="92"/>
      <c r="G49" s="92"/>
      <c r="H49" s="92"/>
      <c r="I49" s="92"/>
      <c r="J49" s="92"/>
      <c r="K49" s="92"/>
      <c r="L49" s="92"/>
      <c r="M49" s="219"/>
      <c r="N49" s="219"/>
      <c r="O49" s="219"/>
      <c r="P49" s="219"/>
      <c r="Q49" s="219"/>
    </row>
    <row r="50" spans="1:17" s="34" customFormat="1" ht="15.95">
      <c r="A50" s="219"/>
      <c r="B50" s="219"/>
      <c r="C50" s="39"/>
      <c r="D50" s="219"/>
      <c r="E50" s="92"/>
      <c r="F50" s="92"/>
      <c r="G50" s="92"/>
      <c r="H50" s="92"/>
      <c r="I50" s="92"/>
      <c r="J50" s="92"/>
      <c r="K50" s="92"/>
      <c r="L50" s="92"/>
      <c r="M50" s="219"/>
      <c r="N50" s="219"/>
      <c r="O50" s="219"/>
      <c r="P50" s="219"/>
      <c r="Q50" s="219"/>
    </row>
    <row r="51" spans="1:17" s="34" customFormat="1" ht="15.95">
      <c r="A51" s="219"/>
      <c r="B51" s="219" t="s">
        <v>229</v>
      </c>
      <c r="C51" s="39"/>
      <c r="D51" s="219"/>
      <c r="E51" s="92"/>
      <c r="F51" s="92"/>
      <c r="G51" s="92"/>
      <c r="H51" s="92"/>
      <c r="I51" s="92"/>
      <c r="J51" s="92"/>
      <c r="K51" s="92"/>
      <c r="L51" s="92"/>
      <c r="M51" s="219"/>
      <c r="N51" s="219"/>
      <c r="O51" s="219"/>
      <c r="P51" s="219"/>
      <c r="Q51" s="219"/>
    </row>
    <row r="52" spans="1:17" s="34" customFormat="1" ht="15.95">
      <c r="A52" s="219"/>
      <c r="B52" s="219" t="s">
        <v>230</v>
      </c>
      <c r="C52" s="39"/>
      <c r="D52" s="219"/>
      <c r="E52" s="92"/>
      <c r="F52" s="92"/>
      <c r="G52" s="92"/>
      <c r="H52" s="92"/>
      <c r="I52" s="92"/>
      <c r="J52" s="92"/>
      <c r="K52" s="92"/>
      <c r="L52" s="92"/>
      <c r="M52" s="219"/>
      <c r="N52" s="219"/>
      <c r="O52" s="219"/>
      <c r="P52" s="219"/>
      <c r="Q52" s="219"/>
    </row>
    <row r="53" spans="1:17" s="92" customFormat="1" ht="14.1">
      <c r="A53" s="66"/>
      <c r="B53" s="66"/>
      <c r="C53" s="90"/>
      <c r="D53" s="66"/>
      <c r="M53" s="66"/>
      <c r="N53" s="66"/>
      <c r="O53" s="66"/>
      <c r="P53" s="66"/>
      <c r="Q53" s="66"/>
    </row>
    <row r="54" spans="1:17" s="92" customFormat="1" ht="14.1">
      <c r="A54" s="57"/>
      <c r="B54" s="66"/>
      <c r="C54" s="66"/>
      <c r="D54" s="66"/>
      <c r="M54" s="66"/>
      <c r="N54" s="66"/>
      <c r="O54" s="66"/>
      <c r="P54" s="66"/>
      <c r="Q54" s="66"/>
    </row>
    <row r="55" spans="1:17" s="92" customFormat="1" ht="14.1">
      <c r="A55" s="66"/>
      <c r="B55" s="66"/>
      <c r="C55" s="66"/>
      <c r="D55" s="66"/>
      <c r="M55" s="66"/>
      <c r="N55" s="66"/>
      <c r="O55" s="66"/>
      <c r="P55" s="66"/>
      <c r="Q55" s="66"/>
    </row>
    <row r="56" spans="1:17" s="92" customFormat="1" ht="14.1">
      <c r="A56" s="66"/>
      <c r="B56" s="66"/>
      <c r="C56" s="66"/>
      <c r="D56" s="66"/>
      <c r="M56" s="66"/>
      <c r="N56" s="66"/>
      <c r="O56" s="66"/>
      <c r="P56" s="66"/>
      <c r="Q56" s="66"/>
    </row>
    <row r="57" spans="1:17" s="92" customFormat="1" ht="14.1">
      <c r="A57" s="66"/>
      <c r="B57" s="59"/>
      <c r="C57" s="66"/>
      <c r="D57" s="66"/>
      <c r="M57" s="66"/>
      <c r="N57" s="66"/>
      <c r="O57" s="66"/>
      <c r="P57" s="66"/>
      <c r="Q57" s="66"/>
    </row>
    <row r="58" spans="1:17" s="92" customFormat="1" ht="14.1">
      <c r="A58" s="66"/>
      <c r="B58" s="91"/>
      <c r="C58" s="66"/>
      <c r="D58" s="66"/>
      <c r="M58" s="66"/>
      <c r="N58" s="66"/>
      <c r="O58" s="66"/>
      <c r="P58" s="66"/>
      <c r="Q58" s="66"/>
    </row>
    <row r="59" spans="1:17" s="92" customFormat="1" ht="14.1">
      <c r="A59" s="66"/>
      <c r="B59" s="91"/>
      <c r="C59" s="66"/>
      <c r="D59" s="66"/>
      <c r="M59" s="66"/>
      <c r="N59" s="66"/>
      <c r="O59" s="66"/>
      <c r="P59" s="66"/>
      <c r="Q59" s="66"/>
    </row>
    <row r="60" spans="1:17" s="92" customFormat="1" ht="14.1">
      <c r="A60" s="66"/>
      <c r="B60" s="91"/>
      <c r="C60" s="66"/>
      <c r="D60" s="66"/>
      <c r="M60" s="66"/>
      <c r="N60" s="66"/>
      <c r="O60" s="66"/>
      <c r="P60" s="66"/>
      <c r="Q60" s="66"/>
    </row>
    <row r="61" spans="1:17" s="92" customFormat="1" ht="14.1">
      <c r="A61" s="66"/>
      <c r="B61" s="66"/>
      <c r="C61" s="66"/>
      <c r="D61" s="66"/>
      <c r="M61" s="66"/>
      <c r="N61" s="66"/>
      <c r="O61" s="66"/>
      <c r="P61" s="66"/>
      <c r="Q61" s="66"/>
    </row>
    <row r="62" spans="1:17" s="92" customFormat="1" ht="14.1">
      <c r="A62" s="66"/>
      <c r="B62" s="66"/>
      <c r="C62" s="66"/>
      <c r="D62" s="66"/>
      <c r="M62" s="66"/>
      <c r="N62" s="66"/>
      <c r="O62" s="66"/>
      <c r="P62" s="66"/>
      <c r="Q62" s="66"/>
    </row>
    <row r="63" spans="1:17" s="92" customFormat="1" ht="14.1">
      <c r="A63" s="66"/>
      <c r="B63" s="66"/>
      <c r="C63" s="66"/>
      <c r="D63" s="66"/>
      <c r="M63" s="66"/>
      <c r="N63" s="66"/>
      <c r="O63" s="66"/>
      <c r="P63" s="66"/>
      <c r="Q63" s="66"/>
    </row>
    <row r="64" spans="1:17" s="92" customFormat="1" ht="14.1">
      <c r="A64" s="66"/>
      <c r="B64" s="66"/>
      <c r="C64" s="66"/>
      <c r="D64" s="66"/>
      <c r="M64" s="66"/>
      <c r="N64" s="66"/>
      <c r="O64" s="66"/>
      <c r="P64" s="66"/>
      <c r="Q64" s="66"/>
    </row>
  </sheetData>
  <mergeCells count="3">
    <mergeCell ref="A1:D1"/>
    <mergeCell ref="A2:D2"/>
    <mergeCell ref="A3:D3"/>
  </mergeCells>
  <printOptions horizontalCentered="1" verticalCentered="1"/>
  <pageMargins left="0.25" right="0.25" top="0.75" bottom="0.75" header="0.3" footer="0.3"/>
  <pageSetup orientation="portrait" r:id="rId1"/>
  <rowBreaks count="1" manualBreakCount="1">
    <brk id="52" max="3" man="1"/>
  </rowBreaks>
  <colBreaks count="1" manualBreakCount="1">
    <brk id="4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 codeName="Sheet66">
    <pageSetUpPr fitToPage="1"/>
  </sheetPr>
  <dimension ref="A1:K187"/>
  <sheetViews>
    <sheetView zoomScaleNormal="100" zoomScaleSheetLayoutView="85" workbookViewId="0">
      <selection activeCell="C20" sqref="C20"/>
    </sheetView>
  </sheetViews>
  <sheetFormatPr defaultColWidth="9.140625" defaultRowHeight="14.45"/>
  <cols>
    <col min="1" max="1" width="43.28515625" style="66" customWidth="1"/>
    <col min="2" max="2" width="28.85546875" style="66" customWidth="1"/>
    <col min="3" max="7" width="9.140625" style="66"/>
    <col min="8" max="8" width="12.5703125" style="66" bestFit="1" customWidth="1"/>
    <col min="9" max="11" width="9.140625" style="66"/>
    <col min="12" max="16384" width="9.140625" style="33"/>
  </cols>
  <sheetData>
    <row r="1" spans="1:11" s="84" customFormat="1" ht="20.45">
      <c r="A1" s="381" t="s">
        <v>205</v>
      </c>
      <c r="B1" s="381"/>
      <c r="C1" s="381"/>
      <c r="D1" s="381"/>
      <c r="E1" s="63"/>
      <c r="F1" s="50"/>
      <c r="G1" s="50"/>
      <c r="H1" s="50"/>
      <c r="I1" s="50"/>
      <c r="J1" s="50"/>
      <c r="K1" s="50"/>
    </row>
    <row r="2" spans="1:11" s="84" customFormat="1" ht="20.45">
      <c r="A2" s="381" t="s">
        <v>247</v>
      </c>
      <c r="B2" s="381"/>
      <c r="C2" s="381"/>
      <c r="D2" s="381"/>
      <c r="E2" s="63"/>
      <c r="F2" s="50"/>
      <c r="G2" s="50"/>
      <c r="H2" s="50"/>
      <c r="I2" s="50"/>
      <c r="J2" s="50"/>
      <c r="K2" s="50"/>
    </row>
    <row r="3" spans="1:11" ht="15.75" customHeight="1">
      <c r="A3" s="394">
        <f ca="1">TODAY()</f>
        <v>45832</v>
      </c>
      <c r="B3" s="385"/>
      <c r="C3" s="385"/>
      <c r="D3" s="385"/>
      <c r="E3" s="36"/>
    </row>
    <row r="4" spans="1:11" s="34" customFormat="1" ht="16.5" customHeight="1">
      <c r="A4" s="367"/>
      <c r="B4" s="367"/>
      <c r="C4" s="37"/>
      <c r="D4" s="219"/>
      <c r="E4" s="219"/>
      <c r="F4" s="219"/>
      <c r="G4" s="219"/>
      <c r="H4" s="219"/>
      <c r="I4" s="219"/>
      <c r="J4" s="219"/>
      <c r="K4" s="219"/>
    </row>
    <row r="5" spans="1:11" s="34" customFormat="1" ht="16.5" customHeight="1">
      <c r="A5" s="219"/>
      <c r="B5" s="219"/>
      <c r="C5" s="39"/>
      <c r="D5" s="219"/>
      <c r="E5" s="219"/>
      <c r="F5" s="219"/>
      <c r="G5" s="219"/>
      <c r="H5" s="219"/>
      <c r="I5" s="219"/>
      <c r="J5" s="219"/>
      <c r="K5" s="219"/>
    </row>
    <row r="6" spans="1:11" s="34" customFormat="1" ht="15" customHeight="1">
      <c r="A6" s="36" t="s">
        <v>207</v>
      </c>
      <c r="B6" s="40" t="e">
        <f>#REF!</f>
        <v>#REF!</v>
      </c>
      <c r="C6" s="39"/>
      <c r="D6" s="219"/>
      <c r="E6" s="219"/>
      <c r="F6" s="219"/>
      <c r="G6" s="219"/>
      <c r="H6" s="219"/>
      <c r="I6" s="219"/>
      <c r="J6" s="219"/>
      <c r="K6" s="219"/>
    </row>
    <row r="7" spans="1:11" s="34" customFormat="1" ht="15.95" hidden="1">
      <c r="A7" s="219" t="s">
        <v>208</v>
      </c>
      <c r="B7" s="41">
        <v>40793</v>
      </c>
      <c r="C7" s="39" t="s">
        <v>209</v>
      </c>
      <c r="D7" s="219"/>
      <c r="E7" s="219"/>
      <c r="F7" s="219"/>
      <c r="G7" s="219"/>
      <c r="H7" s="219"/>
      <c r="I7" s="219"/>
      <c r="J7" s="219"/>
      <c r="K7" s="219"/>
    </row>
    <row r="8" spans="1:11" s="34" customFormat="1" ht="15.95">
      <c r="A8" s="219" t="s">
        <v>210</v>
      </c>
      <c r="B8" s="86" t="e">
        <f>#REF!</f>
        <v>#REF!</v>
      </c>
      <c r="C8" s="39" t="s">
        <v>211</v>
      </c>
      <c r="D8" s="219"/>
      <c r="E8" s="219"/>
      <c r="F8" s="219"/>
      <c r="G8" s="219"/>
      <c r="H8" s="219"/>
      <c r="I8" s="219"/>
      <c r="J8" s="219"/>
      <c r="K8" s="219"/>
    </row>
    <row r="9" spans="1:11" s="34" customFormat="1" ht="15.95">
      <c r="A9" s="219" t="s">
        <v>212</v>
      </c>
      <c r="B9" s="43">
        <v>28</v>
      </c>
      <c r="C9" s="39" t="s">
        <v>211</v>
      </c>
      <c r="D9" s="219"/>
      <c r="E9" s="219"/>
      <c r="F9" s="219"/>
      <c r="G9" s="219"/>
      <c r="H9" s="219"/>
      <c r="I9" s="219"/>
      <c r="J9" s="219"/>
      <c r="K9" s="219"/>
    </row>
    <row r="10" spans="1:11" s="34" customFormat="1" ht="15.95" hidden="1">
      <c r="A10" s="219" t="s">
        <v>213</v>
      </c>
      <c r="B10" s="220"/>
      <c r="C10" s="39" t="s">
        <v>211</v>
      </c>
      <c r="D10" s="219"/>
      <c r="E10" s="219"/>
      <c r="F10" s="219"/>
      <c r="G10" s="219"/>
      <c r="H10" s="219"/>
      <c r="I10" s="219"/>
      <c r="J10" s="219"/>
      <c r="K10" s="219"/>
    </row>
    <row r="11" spans="1:11" s="34" customFormat="1" ht="16.5" customHeight="1">
      <c r="A11" s="219"/>
      <c r="B11" s="219"/>
      <c r="C11" s="39"/>
      <c r="D11" s="219"/>
      <c r="E11" s="219"/>
      <c r="F11" s="219"/>
      <c r="G11" s="219"/>
      <c r="H11" s="219"/>
      <c r="I11" s="219"/>
      <c r="J11" s="219"/>
      <c r="K11" s="219"/>
    </row>
    <row r="12" spans="1:11" s="34" customFormat="1" ht="16.5" customHeight="1">
      <c r="A12" s="219"/>
      <c r="B12" s="221"/>
      <c r="C12" s="39"/>
      <c r="D12" s="219"/>
      <c r="E12" s="219"/>
      <c r="F12" s="219"/>
      <c r="G12" s="219"/>
      <c r="H12" s="219"/>
      <c r="I12" s="219"/>
      <c r="J12" s="219"/>
      <c r="K12" s="219"/>
    </row>
    <row r="13" spans="1:11" s="89" customFormat="1" ht="21" customHeight="1">
      <c r="A13" s="87" t="s">
        <v>214</v>
      </c>
      <c r="B13" s="240"/>
      <c r="C13" s="88"/>
      <c r="D13" s="241"/>
      <c r="E13" s="241"/>
      <c r="F13" s="241"/>
      <c r="G13" s="241"/>
      <c r="H13" s="241"/>
      <c r="I13" s="241"/>
      <c r="J13" s="241"/>
      <c r="K13" s="241"/>
    </row>
    <row r="14" spans="1:11" s="34" customFormat="1" ht="15.95">
      <c r="A14" s="222" t="s">
        <v>215</v>
      </c>
      <c r="B14" s="223" t="e">
        <f>#REF!</f>
        <v>#REF!</v>
      </c>
      <c r="C14" s="39" t="s">
        <v>209</v>
      </c>
      <c r="D14" s="219"/>
      <c r="E14" s="219"/>
      <c r="F14" s="219"/>
      <c r="G14" s="219"/>
      <c r="H14" s="219"/>
      <c r="I14" s="219"/>
      <c r="J14" s="219"/>
      <c r="K14" s="219"/>
    </row>
    <row r="15" spans="1:11" s="34" customFormat="1" ht="15.95">
      <c r="A15" s="222" t="s">
        <v>216</v>
      </c>
      <c r="B15" s="233" t="e">
        <f>#REF!</f>
        <v>#REF!</v>
      </c>
      <c r="C15" s="39" t="s">
        <v>209</v>
      </c>
      <c r="D15" s="219"/>
      <c r="E15" s="219"/>
      <c r="F15" s="219"/>
      <c r="G15" s="219"/>
      <c r="H15" s="219"/>
      <c r="I15" s="225"/>
      <c r="J15" s="225"/>
      <c r="K15" s="219"/>
    </row>
    <row r="16" spans="1:11" s="34" customFormat="1" ht="15.95">
      <c r="A16" s="222" t="s">
        <v>217</v>
      </c>
      <c r="B16" s="225" t="e">
        <f>B15*B14</f>
        <v>#REF!</v>
      </c>
      <c r="C16" s="39"/>
      <c r="D16" s="219"/>
      <c r="E16" s="219"/>
      <c r="F16" s="219"/>
      <c r="G16" s="219"/>
      <c r="H16" s="219"/>
      <c r="I16" s="221"/>
      <c r="J16" s="225"/>
      <c r="K16" s="219"/>
    </row>
    <row r="17" spans="1:11" s="34" customFormat="1" ht="16.5" customHeight="1">
      <c r="A17" s="227"/>
      <c r="B17" s="225"/>
      <c r="C17" s="45"/>
      <c r="D17" s="219"/>
      <c r="E17" s="219"/>
      <c r="F17" s="219"/>
      <c r="G17" s="219"/>
      <c r="H17" s="219"/>
      <c r="I17" s="219"/>
      <c r="J17" s="225"/>
      <c r="K17" s="219"/>
    </row>
    <row r="18" spans="1:11" s="34" customFormat="1" ht="16.5" hidden="1" customHeight="1">
      <c r="A18" s="46" t="s">
        <v>218</v>
      </c>
      <c r="B18" s="221"/>
      <c r="C18" s="39"/>
      <c r="D18" s="219"/>
      <c r="E18" s="219"/>
      <c r="F18" s="219"/>
      <c r="G18" s="219"/>
      <c r="H18" s="219"/>
      <c r="I18" s="219"/>
      <c r="J18" s="225"/>
      <c r="K18" s="219"/>
    </row>
    <row r="19" spans="1:11" s="34" customFormat="1" ht="16.5" hidden="1" customHeight="1">
      <c r="A19" s="222" t="s">
        <v>219</v>
      </c>
      <c r="B19" s="228" t="e">
        <f>B14</f>
        <v>#REF!</v>
      </c>
      <c r="C19" s="39" t="s">
        <v>220</v>
      </c>
      <c r="D19" s="219"/>
      <c r="E19" s="219"/>
      <c r="F19" s="219"/>
      <c r="G19" s="219"/>
      <c r="H19" s="219"/>
      <c r="I19" s="219"/>
      <c r="J19" s="225"/>
      <c r="K19" s="219"/>
    </row>
    <row r="20" spans="1:11" s="34" customFormat="1" ht="16.5" hidden="1" customHeight="1">
      <c r="A20" s="222" t="s">
        <v>221</v>
      </c>
      <c r="B20" s="225">
        <v>3.5000000000000003E-2</v>
      </c>
      <c r="C20" s="39"/>
      <c r="D20" s="219"/>
      <c r="E20" s="219"/>
      <c r="F20" s="219"/>
      <c r="G20" s="219"/>
      <c r="H20" s="219"/>
      <c r="I20" s="219"/>
      <c r="J20" s="225"/>
      <c r="K20" s="219"/>
    </row>
    <row r="21" spans="1:11" s="34" customFormat="1" ht="16.5" hidden="1" customHeight="1">
      <c r="A21" s="222" t="s">
        <v>222</v>
      </c>
      <c r="B21" s="229" t="e">
        <f>B19*B20</f>
        <v>#REF!</v>
      </c>
      <c r="C21" s="39"/>
      <c r="D21" s="219"/>
      <c r="E21" s="219"/>
      <c r="F21" s="219"/>
      <c r="G21" s="219"/>
      <c r="H21" s="219"/>
      <c r="I21" s="219"/>
      <c r="J21" s="225"/>
      <c r="K21" s="219"/>
    </row>
    <row r="22" spans="1:11" s="34" customFormat="1" ht="16.5" customHeight="1">
      <c r="A22" s="219"/>
      <c r="B22" s="47"/>
      <c r="C22" s="39"/>
      <c r="D22" s="219"/>
      <c r="E22" s="219"/>
      <c r="F22" s="219"/>
      <c r="G22" s="219"/>
      <c r="H22" s="219"/>
      <c r="I22" s="219"/>
      <c r="J22" s="219"/>
      <c r="K22" s="219"/>
    </row>
    <row r="23" spans="1:11" s="34" customFormat="1" ht="15.95">
      <c r="A23" s="48" t="s">
        <v>223</v>
      </c>
      <c r="B23" s="47" t="e">
        <f>B16</f>
        <v>#REF!</v>
      </c>
      <c r="C23" s="39"/>
      <c r="D23" s="219"/>
      <c r="E23" s="219"/>
      <c r="F23" s="219"/>
      <c r="G23" s="219"/>
      <c r="H23" s="219"/>
      <c r="I23" s="225"/>
      <c r="J23" s="219"/>
      <c r="K23" s="219"/>
    </row>
    <row r="24" spans="1:11" s="34" customFormat="1" ht="16.5" customHeight="1">
      <c r="A24" s="49"/>
      <c r="B24" s="230"/>
      <c r="C24" s="39"/>
      <c r="D24" s="219"/>
      <c r="E24" s="219"/>
      <c r="F24" s="219"/>
      <c r="G24" s="219"/>
      <c r="H24" s="219"/>
      <c r="I24" s="219"/>
      <c r="J24" s="219"/>
      <c r="K24" s="219"/>
    </row>
    <row r="25" spans="1:11" s="34" customFormat="1" ht="15.95">
      <c r="A25" s="49" t="s">
        <v>224</v>
      </c>
      <c r="B25" s="230" t="e">
        <f>B6+47</f>
        <v>#REF!</v>
      </c>
      <c r="C25" s="39"/>
      <c r="D25" s="219"/>
      <c r="E25" s="219"/>
      <c r="F25" s="219"/>
      <c r="G25" s="219"/>
      <c r="H25" s="219"/>
      <c r="I25" s="219"/>
      <c r="J25" s="219"/>
      <c r="K25" s="219"/>
    </row>
    <row r="26" spans="1:11" s="34" customFormat="1" ht="16.5" customHeight="1">
      <c r="A26" s="219"/>
      <c r="B26" s="225"/>
      <c r="C26" s="39"/>
      <c r="D26" s="219"/>
      <c r="E26" s="219"/>
      <c r="F26" s="219"/>
      <c r="G26" s="219"/>
      <c r="H26" s="219"/>
      <c r="I26" s="219"/>
      <c r="J26" s="219"/>
      <c r="K26" s="219"/>
    </row>
    <row r="27" spans="1:11" s="34" customFormat="1" ht="16.5" customHeight="1">
      <c r="A27" s="219"/>
      <c r="B27" s="225"/>
      <c r="C27" s="39"/>
      <c r="D27" s="219"/>
      <c r="E27" s="219"/>
      <c r="F27" s="219"/>
      <c r="G27" s="219"/>
      <c r="H27" s="219"/>
      <c r="I27" s="219"/>
      <c r="J27" s="219"/>
      <c r="K27" s="219"/>
    </row>
    <row r="28" spans="1:11" s="34" customFormat="1" ht="16.5" customHeight="1">
      <c r="A28" s="219"/>
      <c r="B28" s="225"/>
      <c r="C28" s="39"/>
      <c r="D28" s="219"/>
      <c r="E28" s="219"/>
      <c r="F28" s="219"/>
      <c r="G28" s="219"/>
      <c r="H28" s="219"/>
      <c r="I28" s="219"/>
      <c r="J28" s="219"/>
      <c r="K28" s="219"/>
    </row>
    <row r="29" spans="1:11" s="34" customFormat="1" ht="16.5" customHeight="1">
      <c r="A29" s="219"/>
      <c r="B29" s="225"/>
      <c r="C29" s="39"/>
      <c r="D29" s="219"/>
      <c r="E29" s="219"/>
      <c r="F29" s="219"/>
      <c r="G29" s="219"/>
      <c r="H29" s="219"/>
      <c r="I29" s="219"/>
      <c r="J29" s="219"/>
      <c r="K29" s="219"/>
    </row>
    <row r="30" spans="1:11" s="34" customFormat="1" ht="16.5" customHeight="1">
      <c r="A30" s="219"/>
      <c r="B30" s="54" t="s">
        <v>225</v>
      </c>
      <c r="C30" s="39"/>
      <c r="D30" s="219"/>
      <c r="E30" s="219"/>
      <c r="F30" s="219"/>
      <c r="G30" s="219"/>
      <c r="H30" s="219"/>
      <c r="I30" s="219"/>
      <c r="J30" s="219"/>
      <c r="K30" s="219"/>
    </row>
    <row r="31" spans="1:11" s="34" customFormat="1" ht="16.5" customHeight="1">
      <c r="A31" s="219"/>
      <c r="B31" s="54"/>
      <c r="C31" s="39"/>
      <c r="D31" s="219"/>
      <c r="E31" s="219"/>
      <c r="F31" s="219"/>
      <c r="G31" s="219"/>
      <c r="H31" s="219"/>
      <c r="I31" s="219"/>
      <c r="J31" s="219"/>
      <c r="K31" s="219"/>
    </row>
    <row r="32" spans="1:11" s="34" customFormat="1" ht="16.5" customHeight="1">
      <c r="A32" s="48"/>
      <c r="B32" s="54"/>
      <c r="C32" s="39"/>
      <c r="D32" s="231"/>
      <c r="E32" s="219"/>
      <c r="F32" s="219"/>
      <c r="G32" s="219"/>
      <c r="H32" s="219"/>
      <c r="I32" s="219"/>
      <c r="J32" s="219"/>
      <c r="K32" s="219"/>
    </row>
    <row r="33" spans="1:11" s="34" customFormat="1" ht="15.95">
      <c r="A33" s="219"/>
      <c r="B33" s="54"/>
      <c r="C33" s="39"/>
      <c r="D33" s="219"/>
      <c r="E33" s="219"/>
      <c r="F33" s="219"/>
      <c r="G33" s="219"/>
      <c r="H33" s="219"/>
      <c r="I33" s="219"/>
      <c r="J33" s="219"/>
      <c r="K33" s="219"/>
    </row>
    <row r="34" spans="1:11" s="34" customFormat="1" ht="15.95">
      <c r="A34" s="219"/>
      <c r="B34" s="219" t="s">
        <v>248</v>
      </c>
      <c r="C34" s="39"/>
      <c r="D34" s="219"/>
      <c r="E34" s="219"/>
      <c r="F34" s="219"/>
      <c r="G34" s="219"/>
      <c r="H34" s="219"/>
      <c r="I34" s="219"/>
      <c r="J34" s="219"/>
      <c r="K34" s="219"/>
    </row>
    <row r="35" spans="1:11" s="34" customFormat="1" ht="17.25" customHeight="1">
      <c r="A35" s="219"/>
      <c r="B35" s="219" t="s">
        <v>227</v>
      </c>
      <c r="C35" s="39"/>
      <c r="D35" s="219"/>
      <c r="E35" s="219"/>
      <c r="F35" s="219"/>
      <c r="G35" s="219"/>
      <c r="H35" s="219"/>
      <c r="I35" s="219"/>
      <c r="J35" s="219"/>
      <c r="K35" s="219"/>
    </row>
    <row r="36" spans="1:11" s="34" customFormat="1" ht="17.25" customHeight="1">
      <c r="A36" s="219"/>
      <c r="B36" s="219"/>
      <c r="C36" s="39"/>
      <c r="D36" s="219"/>
      <c r="E36" s="219"/>
      <c r="F36" s="219"/>
      <c r="G36" s="219"/>
      <c r="H36" s="219"/>
      <c r="I36" s="219"/>
      <c r="J36" s="219"/>
      <c r="K36" s="219"/>
    </row>
    <row r="37" spans="1:11" s="34" customFormat="1" ht="15.95">
      <c r="A37" s="219"/>
      <c r="B37" s="219"/>
      <c r="C37" s="39"/>
      <c r="D37" s="219"/>
      <c r="E37" s="219"/>
      <c r="F37" s="219"/>
      <c r="G37" s="219"/>
      <c r="H37" s="219"/>
      <c r="I37" s="219"/>
      <c r="J37" s="219"/>
      <c r="K37" s="219"/>
    </row>
    <row r="38" spans="1:11" s="34" customFormat="1" ht="17.25" customHeight="1">
      <c r="A38" s="219"/>
      <c r="B38" s="219"/>
      <c r="C38" s="39"/>
      <c r="D38" s="219"/>
      <c r="E38" s="219"/>
      <c r="F38" s="219"/>
      <c r="G38" s="219"/>
      <c r="H38" s="219"/>
      <c r="I38" s="219"/>
      <c r="J38" s="219"/>
      <c r="K38" s="219"/>
    </row>
    <row r="39" spans="1:11" s="34" customFormat="1" ht="17.25" customHeight="1">
      <c r="A39" s="219"/>
      <c r="B39" s="55" t="s">
        <v>228</v>
      </c>
      <c r="C39" s="39"/>
      <c r="D39" s="219"/>
      <c r="E39" s="219"/>
      <c r="F39" s="219"/>
      <c r="G39" s="219"/>
      <c r="H39" s="219"/>
      <c r="I39" s="219"/>
      <c r="J39" s="219"/>
      <c r="K39" s="219"/>
    </row>
    <row r="40" spans="1:11" s="34" customFormat="1" ht="17.25" customHeight="1">
      <c r="A40" s="219"/>
      <c r="B40" s="219"/>
      <c r="C40" s="39"/>
      <c r="D40" s="219"/>
      <c r="E40" s="219"/>
      <c r="F40" s="219"/>
      <c r="G40" s="219"/>
      <c r="H40" s="219"/>
      <c r="I40" s="219"/>
      <c r="J40" s="219"/>
      <c r="K40" s="219"/>
    </row>
    <row r="41" spans="1:11" s="34" customFormat="1" ht="17.25" customHeight="1">
      <c r="A41" s="219"/>
      <c r="B41" s="219"/>
      <c r="C41" s="39"/>
      <c r="D41" s="219"/>
      <c r="E41" s="219"/>
      <c r="F41" s="219"/>
      <c r="G41" s="219"/>
      <c r="H41" s="219"/>
      <c r="I41" s="219"/>
      <c r="J41" s="219"/>
      <c r="K41" s="219"/>
    </row>
    <row r="42" spans="1:11" s="34" customFormat="1" ht="17.25" customHeight="1">
      <c r="A42" s="219"/>
      <c r="B42" s="219"/>
      <c r="C42" s="39"/>
      <c r="D42" s="219"/>
      <c r="E42" s="219"/>
      <c r="F42" s="219"/>
      <c r="G42" s="219"/>
      <c r="H42" s="219"/>
      <c r="I42" s="219"/>
      <c r="J42" s="219"/>
      <c r="K42" s="219"/>
    </row>
    <row r="43" spans="1:11" s="34" customFormat="1" ht="15.95">
      <c r="A43" s="219"/>
      <c r="B43" s="219" t="s">
        <v>229</v>
      </c>
      <c r="C43" s="39"/>
      <c r="D43" s="219"/>
      <c r="E43" s="219"/>
      <c r="F43" s="219"/>
      <c r="G43" s="219"/>
      <c r="H43" s="219"/>
      <c r="I43" s="219"/>
      <c r="J43" s="219"/>
      <c r="K43" s="219"/>
    </row>
    <row r="44" spans="1:11" s="34" customFormat="1" ht="17.25" customHeight="1">
      <c r="A44" s="219"/>
      <c r="B44" s="219" t="s">
        <v>230</v>
      </c>
      <c r="C44" s="39"/>
      <c r="D44" s="219"/>
      <c r="E44" s="219"/>
      <c r="F44" s="219"/>
      <c r="G44" s="219"/>
      <c r="H44" s="219"/>
      <c r="I44" s="219"/>
      <c r="J44" s="219"/>
      <c r="K44" s="219"/>
    </row>
    <row r="45" spans="1:11" ht="15.6">
      <c r="A45" s="219"/>
      <c r="B45" s="219"/>
      <c r="C45" s="39"/>
    </row>
    <row r="46" spans="1:11">
      <c r="A46" s="57"/>
      <c r="C46" s="90"/>
    </row>
    <row r="47" spans="1:11">
      <c r="C47" s="90"/>
    </row>
    <row r="48" spans="1:11">
      <c r="C48" s="90"/>
    </row>
    <row r="49" spans="2:3">
      <c r="B49" s="59"/>
      <c r="C49" s="90"/>
    </row>
    <row r="50" spans="2:3">
      <c r="B50" s="91"/>
      <c r="C50" s="90"/>
    </row>
    <row r="51" spans="2:3">
      <c r="B51" s="91"/>
      <c r="C51" s="90"/>
    </row>
    <row r="52" spans="2:3">
      <c r="B52" s="91"/>
      <c r="C52" s="90"/>
    </row>
    <row r="53" spans="2:3" s="66" customFormat="1" ht="14.1">
      <c r="C53" s="90"/>
    </row>
    <row r="54" spans="2:3" s="66" customFormat="1" ht="14.1">
      <c r="C54" s="90"/>
    </row>
    <row r="55" spans="2:3" s="66" customFormat="1" ht="14.1">
      <c r="C55" s="90"/>
    </row>
    <row r="56" spans="2:3" s="66" customFormat="1" ht="14.1">
      <c r="C56" s="90"/>
    </row>
    <row r="57" spans="2:3" s="66" customFormat="1" ht="14.1">
      <c r="C57" s="90"/>
    </row>
    <row r="58" spans="2:3" s="66" customFormat="1" ht="14.1">
      <c r="C58" s="90"/>
    </row>
    <row r="59" spans="2:3" s="66" customFormat="1" ht="14.1">
      <c r="C59" s="90"/>
    </row>
    <row r="60" spans="2:3" s="66" customFormat="1" ht="14.1">
      <c r="C60" s="90"/>
    </row>
    <row r="61" spans="2:3" s="66" customFormat="1" ht="14.1">
      <c r="C61" s="90"/>
    </row>
    <row r="62" spans="2:3" s="66" customFormat="1" ht="14.1">
      <c r="C62" s="90"/>
    </row>
    <row r="63" spans="2:3" s="66" customFormat="1" ht="14.1">
      <c r="C63" s="90"/>
    </row>
    <row r="64" spans="2:3" s="66" customFormat="1" ht="14.1">
      <c r="C64" s="90"/>
    </row>
    <row r="65" spans="3:3" s="66" customFormat="1" ht="14.1">
      <c r="C65" s="90"/>
    </row>
    <row r="66" spans="3:3" s="66" customFormat="1" ht="14.1">
      <c r="C66" s="90"/>
    </row>
    <row r="67" spans="3:3" s="66" customFormat="1" ht="14.1">
      <c r="C67" s="90"/>
    </row>
    <row r="68" spans="3:3" s="66" customFormat="1" ht="14.1">
      <c r="C68" s="90"/>
    </row>
    <row r="69" spans="3:3" s="66" customFormat="1" ht="14.1">
      <c r="C69" s="90"/>
    </row>
    <row r="70" spans="3:3" s="66" customFormat="1" ht="14.1">
      <c r="C70" s="90"/>
    </row>
    <row r="71" spans="3:3" s="66" customFormat="1" ht="14.1">
      <c r="C71" s="90"/>
    </row>
    <row r="72" spans="3:3" s="66" customFormat="1" ht="14.1">
      <c r="C72" s="90"/>
    </row>
    <row r="73" spans="3:3" s="66" customFormat="1" ht="14.1">
      <c r="C73" s="90"/>
    </row>
    <row r="74" spans="3:3" s="66" customFormat="1" ht="14.1">
      <c r="C74" s="90"/>
    </row>
    <row r="75" spans="3:3" s="66" customFormat="1" ht="14.1">
      <c r="C75" s="90"/>
    </row>
    <row r="76" spans="3:3" s="66" customFormat="1" ht="14.1">
      <c r="C76" s="90"/>
    </row>
    <row r="77" spans="3:3" s="66" customFormat="1" ht="14.1">
      <c r="C77" s="90"/>
    </row>
    <row r="78" spans="3:3" s="66" customFormat="1" ht="14.1">
      <c r="C78" s="90"/>
    </row>
    <row r="79" spans="3:3" s="66" customFormat="1" ht="14.1">
      <c r="C79" s="90"/>
    </row>
    <row r="80" spans="3:3" s="66" customFormat="1" ht="14.1">
      <c r="C80" s="90"/>
    </row>
    <row r="81" spans="3:3" s="66" customFormat="1" ht="14.1">
      <c r="C81" s="90"/>
    </row>
    <row r="82" spans="3:3" s="66" customFormat="1" ht="14.1">
      <c r="C82" s="90"/>
    </row>
    <row r="83" spans="3:3" s="66" customFormat="1" ht="14.1">
      <c r="C83" s="90"/>
    </row>
    <row r="84" spans="3:3" s="66" customFormat="1" ht="14.1">
      <c r="C84" s="90"/>
    </row>
    <row r="85" spans="3:3" s="66" customFormat="1" ht="14.1">
      <c r="C85" s="90"/>
    </row>
    <row r="86" spans="3:3" s="66" customFormat="1" ht="14.1">
      <c r="C86" s="90"/>
    </row>
    <row r="87" spans="3:3" s="66" customFormat="1" ht="14.1">
      <c r="C87" s="90"/>
    </row>
    <row r="88" spans="3:3" s="66" customFormat="1" ht="14.1">
      <c r="C88" s="90"/>
    </row>
    <row r="89" spans="3:3" s="66" customFormat="1" ht="14.1">
      <c r="C89" s="90"/>
    </row>
    <row r="90" spans="3:3" s="66" customFormat="1" ht="14.1">
      <c r="C90" s="90"/>
    </row>
    <row r="91" spans="3:3" s="66" customFormat="1" ht="14.1">
      <c r="C91" s="90"/>
    </row>
    <row r="92" spans="3:3" s="66" customFormat="1" ht="14.1">
      <c r="C92" s="90"/>
    </row>
    <row r="93" spans="3:3" s="66" customFormat="1" ht="14.1">
      <c r="C93" s="90"/>
    </row>
    <row r="94" spans="3:3" s="66" customFormat="1" ht="14.1">
      <c r="C94" s="90"/>
    </row>
    <row r="95" spans="3:3" s="66" customFormat="1" ht="14.1">
      <c r="C95" s="90"/>
    </row>
    <row r="96" spans="3:3" s="66" customFormat="1" ht="14.1">
      <c r="C96" s="90"/>
    </row>
    <row r="97" spans="3:3" s="66" customFormat="1" ht="14.1">
      <c r="C97" s="90"/>
    </row>
    <row r="98" spans="3:3" s="66" customFormat="1" ht="14.1">
      <c r="C98" s="90"/>
    </row>
    <row r="99" spans="3:3" s="66" customFormat="1" ht="14.1">
      <c r="C99" s="90"/>
    </row>
    <row r="100" spans="3:3" s="66" customFormat="1" ht="14.1">
      <c r="C100" s="90"/>
    </row>
    <row r="101" spans="3:3" s="66" customFormat="1" ht="14.1">
      <c r="C101" s="90"/>
    </row>
    <row r="102" spans="3:3" s="66" customFormat="1" ht="14.1">
      <c r="C102" s="90"/>
    </row>
    <row r="103" spans="3:3" s="66" customFormat="1" ht="14.1">
      <c r="C103" s="90"/>
    </row>
    <row r="104" spans="3:3" s="66" customFormat="1" ht="14.1">
      <c r="C104" s="90"/>
    </row>
    <row r="105" spans="3:3" s="66" customFormat="1" ht="14.1">
      <c r="C105" s="90"/>
    </row>
    <row r="106" spans="3:3" s="66" customFormat="1" ht="14.1">
      <c r="C106" s="90"/>
    </row>
    <row r="107" spans="3:3" s="66" customFormat="1" ht="14.1">
      <c r="C107" s="90"/>
    </row>
    <row r="108" spans="3:3" s="66" customFormat="1" ht="14.1">
      <c r="C108" s="90"/>
    </row>
    <row r="109" spans="3:3" s="66" customFormat="1" ht="14.1">
      <c r="C109" s="90"/>
    </row>
    <row r="110" spans="3:3" s="66" customFormat="1" ht="14.1">
      <c r="C110" s="90"/>
    </row>
    <row r="111" spans="3:3" s="66" customFormat="1" ht="14.1">
      <c r="C111" s="90"/>
    </row>
    <row r="112" spans="3:3" s="66" customFormat="1" ht="14.1">
      <c r="C112" s="90"/>
    </row>
    <row r="113" spans="3:3" s="66" customFormat="1" ht="14.1">
      <c r="C113" s="90"/>
    </row>
    <row r="114" spans="3:3" s="66" customFormat="1" ht="14.1">
      <c r="C114" s="90"/>
    </row>
    <row r="115" spans="3:3" s="66" customFormat="1" ht="14.1">
      <c r="C115" s="90"/>
    </row>
    <row r="116" spans="3:3" s="66" customFormat="1" ht="14.1">
      <c r="C116" s="90"/>
    </row>
    <row r="117" spans="3:3" s="66" customFormat="1" ht="14.1">
      <c r="C117" s="90"/>
    </row>
    <row r="118" spans="3:3" s="66" customFormat="1" ht="14.1">
      <c r="C118" s="90"/>
    </row>
    <row r="119" spans="3:3" s="66" customFormat="1" ht="14.1">
      <c r="C119" s="90"/>
    </row>
    <row r="120" spans="3:3" s="66" customFormat="1" ht="14.1">
      <c r="C120" s="90"/>
    </row>
    <row r="121" spans="3:3" s="66" customFormat="1" ht="14.1">
      <c r="C121" s="90"/>
    </row>
    <row r="122" spans="3:3" s="66" customFormat="1" ht="14.1">
      <c r="C122" s="90"/>
    </row>
    <row r="123" spans="3:3" s="66" customFormat="1" ht="14.1">
      <c r="C123" s="90"/>
    </row>
    <row r="124" spans="3:3" s="66" customFormat="1" ht="14.1">
      <c r="C124" s="90"/>
    </row>
    <row r="125" spans="3:3" s="66" customFormat="1" ht="14.1">
      <c r="C125" s="90"/>
    </row>
    <row r="126" spans="3:3" s="66" customFormat="1" ht="14.1">
      <c r="C126" s="90"/>
    </row>
    <row r="127" spans="3:3" s="66" customFormat="1" ht="14.1">
      <c r="C127" s="90"/>
    </row>
    <row r="128" spans="3:3" s="66" customFormat="1" ht="14.1">
      <c r="C128" s="90"/>
    </row>
    <row r="129" spans="3:3" s="66" customFormat="1" ht="14.1">
      <c r="C129" s="90"/>
    </row>
    <row r="130" spans="3:3" s="66" customFormat="1" ht="14.1">
      <c r="C130" s="90"/>
    </row>
    <row r="131" spans="3:3" s="66" customFormat="1" ht="14.1">
      <c r="C131" s="90"/>
    </row>
    <row r="132" spans="3:3" s="66" customFormat="1" ht="14.1">
      <c r="C132" s="90"/>
    </row>
    <row r="133" spans="3:3" s="66" customFormat="1" ht="14.1">
      <c r="C133" s="90"/>
    </row>
    <row r="134" spans="3:3" s="66" customFormat="1" ht="14.1">
      <c r="C134" s="90"/>
    </row>
    <row r="135" spans="3:3" s="66" customFormat="1" ht="14.1">
      <c r="C135" s="90"/>
    </row>
    <row r="136" spans="3:3" s="66" customFormat="1" ht="14.1">
      <c r="C136" s="90"/>
    </row>
    <row r="137" spans="3:3" s="66" customFormat="1" ht="14.1">
      <c r="C137" s="90"/>
    </row>
    <row r="138" spans="3:3" s="66" customFormat="1" ht="14.1">
      <c r="C138" s="90"/>
    </row>
    <row r="139" spans="3:3" s="66" customFormat="1" ht="14.1">
      <c r="C139" s="90"/>
    </row>
    <row r="140" spans="3:3" s="66" customFormat="1" ht="14.1">
      <c r="C140" s="90"/>
    </row>
    <row r="141" spans="3:3" s="66" customFormat="1" ht="14.1">
      <c r="C141" s="90"/>
    </row>
    <row r="142" spans="3:3" s="66" customFormat="1" ht="14.1">
      <c r="C142" s="90"/>
    </row>
    <row r="143" spans="3:3" s="66" customFormat="1" ht="14.1">
      <c r="C143" s="90"/>
    </row>
    <row r="144" spans="3:3" s="66" customFormat="1" ht="14.1">
      <c r="C144" s="90"/>
    </row>
    <row r="145" spans="3:3" s="66" customFormat="1" ht="14.1">
      <c r="C145" s="90"/>
    </row>
    <row r="146" spans="3:3" s="66" customFormat="1" ht="14.1">
      <c r="C146" s="90"/>
    </row>
    <row r="147" spans="3:3" s="66" customFormat="1" ht="14.1">
      <c r="C147" s="90"/>
    </row>
    <row r="148" spans="3:3" s="66" customFormat="1" ht="14.1">
      <c r="C148" s="90"/>
    </row>
    <row r="149" spans="3:3" s="66" customFormat="1" ht="14.1">
      <c r="C149" s="90"/>
    </row>
    <row r="150" spans="3:3" s="66" customFormat="1" ht="14.1">
      <c r="C150" s="90"/>
    </row>
    <row r="151" spans="3:3" s="66" customFormat="1" ht="14.1">
      <c r="C151" s="90"/>
    </row>
    <row r="152" spans="3:3" s="66" customFormat="1" ht="14.1">
      <c r="C152" s="90"/>
    </row>
    <row r="153" spans="3:3" s="66" customFormat="1" ht="14.1">
      <c r="C153" s="90"/>
    </row>
    <row r="154" spans="3:3" s="66" customFormat="1" ht="14.1">
      <c r="C154" s="90"/>
    </row>
    <row r="155" spans="3:3" s="66" customFormat="1" ht="14.1">
      <c r="C155" s="90"/>
    </row>
    <row r="156" spans="3:3" s="66" customFormat="1" ht="14.1">
      <c r="C156" s="90"/>
    </row>
    <row r="157" spans="3:3" s="66" customFormat="1" ht="14.1">
      <c r="C157" s="90"/>
    </row>
    <row r="158" spans="3:3" s="66" customFormat="1" ht="14.1">
      <c r="C158" s="90"/>
    </row>
    <row r="159" spans="3:3" s="66" customFormat="1" ht="14.1">
      <c r="C159" s="90"/>
    </row>
    <row r="160" spans="3:3" s="66" customFormat="1" ht="14.1">
      <c r="C160" s="90"/>
    </row>
    <row r="161" spans="3:3" s="66" customFormat="1" ht="14.1">
      <c r="C161" s="90"/>
    </row>
    <row r="162" spans="3:3" s="66" customFormat="1" ht="14.1">
      <c r="C162" s="90"/>
    </row>
    <row r="163" spans="3:3" s="66" customFormat="1" ht="14.1">
      <c r="C163" s="90"/>
    </row>
    <row r="164" spans="3:3" s="66" customFormat="1" ht="14.1">
      <c r="C164" s="90"/>
    </row>
    <row r="165" spans="3:3" s="66" customFormat="1" ht="14.1">
      <c r="C165" s="90"/>
    </row>
    <row r="166" spans="3:3" s="66" customFormat="1" ht="14.1">
      <c r="C166" s="90"/>
    </row>
    <row r="167" spans="3:3" s="66" customFormat="1" ht="14.1">
      <c r="C167" s="90"/>
    </row>
    <row r="168" spans="3:3" s="66" customFormat="1" ht="14.1">
      <c r="C168" s="90"/>
    </row>
    <row r="169" spans="3:3" s="66" customFormat="1" ht="14.1">
      <c r="C169" s="90"/>
    </row>
    <row r="170" spans="3:3" s="66" customFormat="1" ht="14.1">
      <c r="C170" s="90"/>
    </row>
    <row r="171" spans="3:3" s="66" customFormat="1" ht="14.1">
      <c r="C171" s="90"/>
    </row>
    <row r="172" spans="3:3" s="66" customFormat="1" ht="14.1">
      <c r="C172" s="90"/>
    </row>
    <row r="173" spans="3:3" s="66" customFormat="1" ht="14.1">
      <c r="C173" s="90"/>
    </row>
    <row r="174" spans="3:3" s="66" customFormat="1" ht="14.1">
      <c r="C174" s="90"/>
    </row>
    <row r="175" spans="3:3" s="66" customFormat="1" ht="14.1">
      <c r="C175" s="90"/>
    </row>
    <row r="176" spans="3:3" s="66" customFormat="1" ht="14.1">
      <c r="C176" s="90"/>
    </row>
    <row r="177" spans="3:3" s="66" customFormat="1" ht="14.1">
      <c r="C177" s="90"/>
    </row>
    <row r="178" spans="3:3" s="66" customFormat="1" ht="14.1">
      <c r="C178" s="90"/>
    </row>
    <row r="179" spans="3:3" s="66" customFormat="1" ht="14.1">
      <c r="C179" s="90"/>
    </row>
    <row r="180" spans="3:3" s="66" customFormat="1" ht="14.1">
      <c r="C180" s="90"/>
    </row>
    <row r="181" spans="3:3" s="66" customFormat="1" ht="14.1">
      <c r="C181" s="90"/>
    </row>
    <row r="182" spans="3:3" s="66" customFormat="1" ht="14.1">
      <c r="C182" s="90"/>
    </row>
    <row r="183" spans="3:3" s="66" customFormat="1" ht="14.1">
      <c r="C183" s="90"/>
    </row>
    <row r="184" spans="3:3" s="66" customFormat="1" ht="14.1">
      <c r="C184" s="90"/>
    </row>
    <row r="185" spans="3:3" s="66" customFormat="1" ht="14.1">
      <c r="C185" s="90"/>
    </row>
    <row r="186" spans="3:3" s="66" customFormat="1" ht="14.1">
      <c r="C186" s="90"/>
    </row>
    <row r="187" spans="3:3" s="66" customFormat="1" ht="14.1">
      <c r="C187" s="90"/>
    </row>
  </sheetData>
  <mergeCells count="3">
    <mergeCell ref="A1:D1"/>
    <mergeCell ref="A2:D2"/>
    <mergeCell ref="A3:D3"/>
  </mergeCells>
  <printOptions horizontalCentered="1" verticalCentered="1"/>
  <pageMargins left="0.25" right="0.25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 codeName="Sheet67">
    <pageSetUpPr fitToPage="1"/>
  </sheetPr>
  <dimension ref="A1:Q64"/>
  <sheetViews>
    <sheetView zoomScaleNormal="100" zoomScaleSheetLayoutView="75" workbookViewId="0">
      <selection activeCell="C20" sqref="C20"/>
    </sheetView>
  </sheetViews>
  <sheetFormatPr defaultColWidth="9.140625" defaultRowHeight="14.45"/>
  <cols>
    <col min="1" max="1" width="46.7109375" style="66" customWidth="1"/>
    <col min="2" max="2" width="29.28515625" style="66" customWidth="1"/>
    <col min="3" max="4" width="9.140625" style="66" customWidth="1"/>
    <col min="5" max="5" width="11.7109375" style="92" bestFit="1" customWidth="1"/>
    <col min="6" max="12" width="9.140625" style="92"/>
    <col min="13" max="17" width="9.140625" style="66"/>
    <col min="18" max="16384" width="9.140625" style="33"/>
  </cols>
  <sheetData>
    <row r="1" spans="1:17" ht="20.100000000000001">
      <c r="A1" s="381" t="s">
        <v>231</v>
      </c>
      <c r="B1" s="381"/>
      <c r="C1" s="381"/>
      <c r="D1" s="381"/>
      <c r="E1" s="369"/>
    </row>
    <row r="2" spans="1:17" ht="20.100000000000001">
      <c r="A2" s="381" t="s">
        <v>247</v>
      </c>
      <c r="B2" s="381"/>
      <c r="C2" s="381"/>
      <c r="D2" s="381"/>
      <c r="E2" s="369"/>
    </row>
    <row r="3" spans="1:17" ht="15.6">
      <c r="A3" s="394">
        <f ca="1">TODAY()</f>
        <v>45832</v>
      </c>
      <c r="B3" s="385"/>
      <c r="C3" s="385"/>
      <c r="D3" s="385"/>
      <c r="E3" s="369"/>
    </row>
    <row r="4" spans="1:17" s="34" customFormat="1" ht="15.95">
      <c r="A4" s="367"/>
      <c r="B4" s="367"/>
      <c r="C4" s="367"/>
      <c r="D4" s="219"/>
      <c r="E4" s="92"/>
      <c r="F4" s="92"/>
      <c r="G4" s="92"/>
      <c r="H4" s="92"/>
      <c r="I4" s="92"/>
      <c r="J4" s="92"/>
      <c r="K4" s="92"/>
      <c r="L4" s="92"/>
      <c r="M4" s="219"/>
      <c r="N4" s="219"/>
      <c r="O4" s="219"/>
      <c r="P4" s="219"/>
      <c r="Q4" s="219"/>
    </row>
    <row r="5" spans="1:17" s="34" customFormat="1" ht="15.95">
      <c r="A5" s="219"/>
      <c r="B5" s="219"/>
      <c r="C5" s="219"/>
      <c r="D5" s="219"/>
      <c r="E5" s="92"/>
      <c r="F5" s="92"/>
      <c r="G5" s="92"/>
      <c r="H5" s="92"/>
      <c r="I5" s="92"/>
      <c r="J5" s="92"/>
      <c r="K5" s="92"/>
      <c r="L5" s="92"/>
      <c r="M5" s="219"/>
      <c r="N5" s="219"/>
      <c r="O5" s="219"/>
      <c r="P5" s="219"/>
      <c r="Q5" s="219"/>
    </row>
    <row r="6" spans="1:17" s="34" customFormat="1" ht="15.95">
      <c r="A6" s="36" t="s">
        <v>232</v>
      </c>
      <c r="B6" s="40" t="e">
        <f>#REF!</f>
        <v>#REF!</v>
      </c>
      <c r="C6" s="219"/>
      <c r="D6" s="219"/>
      <c r="E6" s="92"/>
      <c r="F6" s="92"/>
      <c r="G6" s="92"/>
      <c r="H6" s="92"/>
      <c r="I6" s="92"/>
      <c r="J6" s="92"/>
      <c r="K6" s="92"/>
      <c r="L6" s="92"/>
      <c r="M6" s="219"/>
      <c r="N6" s="219"/>
      <c r="O6" s="219"/>
      <c r="P6" s="219"/>
      <c r="Q6" s="219"/>
    </row>
    <row r="7" spans="1:17" s="34" customFormat="1" ht="15.95" hidden="1">
      <c r="A7" s="219" t="s">
        <v>208</v>
      </c>
      <c r="B7" s="41" t="e">
        <f>#REF!</f>
        <v>#REF!</v>
      </c>
      <c r="C7" s="219"/>
      <c r="D7" s="219"/>
      <c r="E7" s="92"/>
      <c r="F7" s="92"/>
      <c r="G7" s="92"/>
      <c r="H7" s="92"/>
      <c r="I7" s="92"/>
      <c r="J7" s="92"/>
      <c r="K7" s="92"/>
      <c r="L7" s="92"/>
      <c r="M7" s="219"/>
      <c r="N7" s="219"/>
      <c r="O7" s="219"/>
      <c r="P7" s="219"/>
      <c r="Q7" s="219"/>
    </row>
    <row r="8" spans="1:17" s="34" customFormat="1" ht="15.95">
      <c r="A8" s="219" t="s">
        <v>210</v>
      </c>
      <c r="B8" s="86" t="e">
        <f>#REF!</f>
        <v>#REF!</v>
      </c>
      <c r="C8" s="219"/>
      <c r="D8" s="219"/>
      <c r="E8" s="92"/>
      <c r="F8" s="92"/>
      <c r="G8" s="92"/>
      <c r="H8" s="92"/>
      <c r="I8" s="92"/>
      <c r="J8" s="92"/>
      <c r="K8" s="92"/>
      <c r="L8" s="92"/>
      <c r="M8" s="219"/>
      <c r="N8" s="219"/>
      <c r="O8" s="219"/>
      <c r="P8" s="219"/>
      <c r="Q8" s="219"/>
    </row>
    <row r="9" spans="1:17" s="34" customFormat="1" ht="15.95">
      <c r="A9" s="219" t="s">
        <v>212</v>
      </c>
      <c r="B9" s="43">
        <v>28</v>
      </c>
      <c r="C9" s="219"/>
      <c r="D9" s="219"/>
      <c r="E9" s="92"/>
      <c r="F9" s="92"/>
      <c r="G9" s="92"/>
      <c r="H9" s="92"/>
      <c r="I9" s="92"/>
      <c r="J9" s="92"/>
      <c r="K9" s="92"/>
      <c r="L9" s="92"/>
      <c r="M9" s="219"/>
      <c r="N9" s="219"/>
      <c r="O9" s="219"/>
      <c r="P9" s="219"/>
      <c r="Q9" s="219"/>
    </row>
    <row r="10" spans="1:17" s="34" customFormat="1" ht="15.95" hidden="1">
      <c r="A10" s="219" t="s">
        <v>213</v>
      </c>
      <c r="B10" s="220"/>
      <c r="C10" s="219" t="s">
        <v>211</v>
      </c>
      <c r="D10" s="219"/>
      <c r="E10" s="92"/>
      <c r="F10" s="92"/>
      <c r="G10" s="92"/>
      <c r="H10" s="92"/>
      <c r="I10" s="92"/>
      <c r="J10" s="92"/>
      <c r="K10" s="92"/>
      <c r="L10" s="92"/>
      <c r="M10" s="219"/>
      <c r="N10" s="219"/>
      <c r="O10" s="219"/>
      <c r="P10" s="219"/>
      <c r="Q10" s="219"/>
    </row>
    <row r="11" spans="1:17" s="34" customFormat="1" ht="15.95" hidden="1">
      <c r="A11" s="219"/>
      <c r="B11" s="219"/>
      <c r="C11" s="219"/>
      <c r="D11" s="219"/>
      <c r="E11" s="92"/>
      <c r="F11" s="92"/>
      <c r="G11" s="92"/>
      <c r="H11" s="92"/>
      <c r="I11" s="92"/>
      <c r="J11" s="92"/>
      <c r="K11" s="92"/>
      <c r="L11" s="92"/>
      <c r="M11" s="219"/>
      <c r="N11" s="219"/>
      <c r="O11" s="219"/>
      <c r="P11" s="219"/>
      <c r="Q11" s="219"/>
    </row>
    <row r="12" spans="1:17" s="34" customFormat="1" ht="15.95" hidden="1">
      <c r="A12" s="46" t="s">
        <v>214</v>
      </c>
      <c r="B12" s="221"/>
      <c r="C12" s="219"/>
      <c r="D12" s="219"/>
      <c r="E12" s="92"/>
      <c r="F12" s="92"/>
      <c r="G12" s="92"/>
      <c r="H12" s="92"/>
      <c r="I12" s="92"/>
      <c r="J12" s="92"/>
      <c r="K12" s="92"/>
      <c r="L12" s="92"/>
      <c r="M12" s="219"/>
      <c r="N12" s="219"/>
      <c r="O12" s="219"/>
      <c r="P12" s="219"/>
      <c r="Q12" s="219"/>
    </row>
    <row r="13" spans="1:17" s="34" customFormat="1" ht="15.95" hidden="1">
      <c r="A13" s="222" t="s">
        <v>215</v>
      </c>
      <c r="B13" s="232" t="e">
        <f>#REF!</f>
        <v>#REF!</v>
      </c>
      <c r="C13" s="219" t="s">
        <v>209</v>
      </c>
      <c r="D13" s="219"/>
      <c r="E13" s="92"/>
      <c r="F13" s="92"/>
      <c r="G13" s="92"/>
      <c r="H13" s="92"/>
      <c r="I13" s="92"/>
      <c r="J13" s="92"/>
      <c r="K13" s="92"/>
      <c r="L13" s="92"/>
      <c r="M13" s="219"/>
      <c r="N13" s="219"/>
      <c r="O13" s="219"/>
      <c r="P13" s="219"/>
      <c r="Q13" s="219"/>
    </row>
    <row r="14" spans="1:17" s="34" customFormat="1" ht="15.95" hidden="1">
      <c r="A14" s="222" t="s">
        <v>216</v>
      </c>
      <c r="B14" s="233" t="e">
        <f>#REF!</f>
        <v>#REF!</v>
      </c>
      <c r="C14" s="219" t="s">
        <v>209</v>
      </c>
      <c r="D14" s="219"/>
      <c r="E14" s="92"/>
      <c r="F14" s="92"/>
      <c r="G14" s="92"/>
      <c r="H14" s="92"/>
      <c r="I14" s="93"/>
      <c r="J14" s="93"/>
      <c r="K14" s="92"/>
      <c r="L14" s="92"/>
      <c r="M14" s="219"/>
      <c r="N14" s="219"/>
      <c r="O14" s="219"/>
      <c r="P14" s="219"/>
      <c r="Q14" s="219"/>
    </row>
    <row r="15" spans="1:17" s="34" customFormat="1" ht="15.95" hidden="1">
      <c r="A15" s="222" t="s">
        <v>217</v>
      </c>
      <c r="B15" s="225" t="e">
        <f>B14*B13</f>
        <v>#REF!</v>
      </c>
      <c r="C15" s="219"/>
      <c r="D15" s="219"/>
      <c r="E15" s="92"/>
      <c r="F15" s="92"/>
      <c r="G15" s="92"/>
      <c r="H15" s="92"/>
      <c r="I15" s="94"/>
      <c r="J15" s="93"/>
      <c r="K15" s="92"/>
      <c r="L15" s="92"/>
      <c r="M15" s="219"/>
      <c r="N15" s="219"/>
      <c r="O15" s="219"/>
      <c r="P15" s="219"/>
      <c r="Q15" s="219"/>
    </row>
    <row r="16" spans="1:17" s="34" customFormat="1" ht="15.95" hidden="1">
      <c r="A16" s="222"/>
      <c r="B16" s="225"/>
      <c r="C16" s="219"/>
      <c r="D16" s="219"/>
      <c r="E16" s="92"/>
      <c r="F16" s="92"/>
      <c r="G16" s="92"/>
      <c r="H16" s="92"/>
      <c r="I16" s="94"/>
      <c r="J16" s="93"/>
      <c r="K16" s="92"/>
      <c r="L16" s="92"/>
      <c r="M16" s="219"/>
      <c r="N16" s="219"/>
      <c r="O16" s="219"/>
      <c r="P16" s="219"/>
      <c r="Q16" s="219"/>
    </row>
    <row r="17" spans="1:17" s="34" customFormat="1" ht="15.95" hidden="1">
      <c r="A17" s="222" t="s">
        <v>215</v>
      </c>
      <c r="B17" s="232" t="e">
        <f>#REF!</f>
        <v>#REF!</v>
      </c>
      <c r="C17" s="219"/>
      <c r="D17" s="219"/>
      <c r="E17" s="92"/>
      <c r="F17" s="92"/>
      <c r="G17" s="92"/>
      <c r="H17" s="92"/>
      <c r="I17" s="94"/>
      <c r="J17" s="93"/>
      <c r="K17" s="92"/>
      <c r="L17" s="92"/>
      <c r="M17" s="219"/>
      <c r="N17" s="219"/>
      <c r="O17" s="219"/>
      <c r="P17" s="219"/>
      <c r="Q17" s="219"/>
    </row>
    <row r="18" spans="1:17" s="34" customFormat="1" ht="15.95" hidden="1">
      <c r="A18" s="222" t="s">
        <v>216</v>
      </c>
      <c r="B18" s="233" t="e">
        <f>#REF!</f>
        <v>#REF!</v>
      </c>
      <c r="C18" s="219"/>
      <c r="D18" s="219"/>
      <c r="E18" s="92"/>
      <c r="F18" s="92"/>
      <c r="G18" s="92"/>
      <c r="H18" s="92"/>
      <c r="I18" s="94"/>
      <c r="J18" s="93"/>
      <c r="K18" s="92"/>
      <c r="L18" s="92"/>
      <c r="M18" s="219"/>
      <c r="N18" s="219"/>
      <c r="O18" s="219"/>
      <c r="P18" s="219"/>
      <c r="Q18" s="219"/>
    </row>
    <row r="19" spans="1:17" s="34" customFormat="1" ht="15.95" hidden="1">
      <c r="A19" s="222" t="s">
        <v>217</v>
      </c>
      <c r="B19" s="225" t="e">
        <f>B18*B17</f>
        <v>#REF!</v>
      </c>
      <c r="C19" s="219"/>
      <c r="D19" s="219"/>
      <c r="E19" s="92"/>
      <c r="F19" s="92"/>
      <c r="G19" s="92"/>
      <c r="H19" s="92"/>
      <c r="I19" s="94"/>
      <c r="J19" s="93"/>
      <c r="K19" s="92"/>
      <c r="L19" s="92"/>
      <c r="M19" s="219"/>
      <c r="N19" s="219"/>
      <c r="O19" s="219"/>
      <c r="P19" s="219"/>
      <c r="Q19" s="219"/>
    </row>
    <row r="20" spans="1:17" s="34" customFormat="1" ht="15.95" hidden="1">
      <c r="A20" s="222"/>
      <c r="B20" s="47"/>
      <c r="C20" s="219"/>
      <c r="D20" s="219"/>
      <c r="E20" s="92"/>
      <c r="F20" s="92"/>
      <c r="G20" s="92"/>
      <c r="H20" s="92"/>
      <c r="I20" s="94"/>
      <c r="J20" s="93"/>
      <c r="K20" s="92"/>
      <c r="L20" s="92"/>
      <c r="M20" s="219"/>
      <c r="N20" s="219"/>
      <c r="O20" s="219"/>
      <c r="P20" s="219"/>
      <c r="Q20" s="219"/>
    </row>
    <row r="21" spans="1:17" s="34" customFormat="1" ht="15.95">
      <c r="A21" s="222"/>
      <c r="B21" s="47"/>
      <c r="C21" s="219"/>
      <c r="D21" s="219"/>
      <c r="E21" s="92"/>
      <c r="F21" s="92"/>
      <c r="G21" s="92"/>
      <c r="H21" s="92"/>
      <c r="I21" s="94"/>
      <c r="J21" s="93"/>
      <c r="K21" s="92"/>
      <c r="L21" s="92"/>
      <c r="M21" s="219"/>
      <c r="N21" s="219"/>
      <c r="O21" s="219"/>
      <c r="P21" s="219"/>
      <c r="Q21" s="219"/>
    </row>
    <row r="22" spans="1:17" s="34" customFormat="1" ht="15.95">
      <c r="A22" s="227"/>
      <c r="B22" s="225"/>
      <c r="C22" s="225"/>
      <c r="D22" s="219"/>
      <c r="E22" s="92"/>
      <c r="F22" s="92"/>
      <c r="G22" s="92"/>
      <c r="H22" s="92"/>
      <c r="I22" s="92"/>
      <c r="J22" s="93"/>
      <c r="K22" s="92"/>
      <c r="L22" s="92"/>
      <c r="M22" s="219"/>
      <c r="N22" s="219"/>
      <c r="O22" s="219"/>
      <c r="P22" s="219"/>
      <c r="Q22" s="219"/>
    </row>
    <row r="23" spans="1:17" s="34" customFormat="1" ht="21" customHeight="1">
      <c r="A23" s="87" t="s">
        <v>233</v>
      </c>
      <c r="B23" s="225"/>
      <c r="C23" s="219"/>
      <c r="D23" s="219"/>
      <c r="E23" s="92"/>
      <c r="F23" s="92"/>
      <c r="G23" s="92"/>
      <c r="H23" s="92"/>
      <c r="I23" s="92"/>
      <c r="J23" s="93"/>
      <c r="K23" s="92"/>
      <c r="L23" s="92"/>
      <c r="M23" s="219"/>
      <c r="N23" s="219"/>
      <c r="O23" s="219"/>
      <c r="P23" s="219"/>
      <c r="Q23" s="219"/>
    </row>
    <row r="24" spans="1:17" s="34" customFormat="1" ht="15.95">
      <c r="A24" s="222" t="s">
        <v>234</v>
      </c>
      <c r="B24" s="234" t="e">
        <f>#REF!</f>
        <v>#REF!</v>
      </c>
      <c r="C24" s="219"/>
      <c r="D24" s="219"/>
      <c r="E24" s="95"/>
      <c r="F24" s="92"/>
      <c r="G24" s="92"/>
      <c r="H24" s="92"/>
      <c r="I24" s="92"/>
      <c r="J24" s="93"/>
      <c r="K24" s="92"/>
      <c r="L24" s="92"/>
      <c r="M24" s="219"/>
      <c r="N24" s="219"/>
      <c r="O24" s="219"/>
      <c r="P24" s="219"/>
      <c r="Q24" s="219"/>
    </row>
    <row r="25" spans="1:17" s="34" customFormat="1" ht="15.95">
      <c r="A25" s="222" t="s">
        <v>235</v>
      </c>
      <c r="B25" s="234">
        <v>35</v>
      </c>
      <c r="C25" s="219"/>
      <c r="D25" s="219"/>
      <c r="E25" s="96"/>
      <c r="F25" s="92"/>
      <c r="G25" s="92"/>
      <c r="H25" s="92"/>
      <c r="I25" s="92"/>
      <c r="J25" s="93"/>
      <c r="K25" s="92"/>
      <c r="L25" s="92"/>
      <c r="M25" s="219"/>
      <c r="N25" s="219"/>
      <c r="O25" s="219"/>
      <c r="P25" s="219"/>
      <c r="Q25" s="219"/>
    </row>
    <row r="26" spans="1:17" s="34" customFormat="1" ht="15.95">
      <c r="A26" s="222" t="s">
        <v>222</v>
      </c>
      <c r="B26" s="225" t="e">
        <f>B24*B25</f>
        <v>#REF!</v>
      </c>
      <c r="C26" s="219"/>
      <c r="D26" s="219"/>
      <c r="E26" s="95"/>
      <c r="F26" s="92"/>
      <c r="G26" s="92"/>
      <c r="H26" s="92"/>
      <c r="I26" s="92"/>
      <c r="J26" s="93"/>
      <c r="K26" s="92"/>
      <c r="L26" s="92"/>
      <c r="M26" s="219"/>
      <c r="N26" s="219"/>
      <c r="O26" s="219"/>
      <c r="P26" s="219"/>
      <c r="Q26" s="219"/>
    </row>
    <row r="27" spans="1:17" s="34" customFormat="1" ht="15.95">
      <c r="A27" s="222" t="s">
        <v>236</v>
      </c>
      <c r="B27" s="235">
        <v>0.01</v>
      </c>
      <c r="C27" s="219"/>
      <c r="D27" s="219"/>
      <c r="E27" s="92"/>
      <c r="F27" s="92"/>
      <c r="G27" s="92"/>
      <c r="H27" s="92"/>
      <c r="I27" s="92"/>
      <c r="J27" s="93"/>
      <c r="K27" s="92"/>
      <c r="L27" s="92"/>
      <c r="M27" s="219"/>
      <c r="N27" s="219"/>
      <c r="O27" s="219"/>
      <c r="P27" s="219"/>
      <c r="Q27" s="219"/>
    </row>
    <row r="28" spans="1:17" s="34" customFormat="1" ht="15.95">
      <c r="A28" s="222" t="s">
        <v>237</v>
      </c>
      <c r="B28" s="235" t="e">
        <f>B27*B24</f>
        <v>#REF!</v>
      </c>
      <c r="C28" s="219"/>
      <c r="D28" s="219"/>
      <c r="E28" s="92"/>
      <c r="F28" s="92"/>
      <c r="G28" s="92"/>
      <c r="H28" s="92"/>
      <c r="I28" s="92"/>
      <c r="J28" s="93"/>
      <c r="K28" s="92"/>
      <c r="L28" s="92"/>
      <c r="M28" s="219"/>
      <c r="N28" s="219"/>
      <c r="O28" s="219"/>
      <c r="P28" s="219"/>
      <c r="Q28" s="219"/>
    </row>
    <row r="29" spans="1:17" s="34" customFormat="1" ht="15.95">
      <c r="A29" s="48"/>
      <c r="B29" s="229"/>
      <c r="C29" s="219"/>
      <c r="D29" s="219"/>
      <c r="E29" s="96"/>
      <c r="F29" s="92"/>
      <c r="G29" s="92"/>
      <c r="H29" s="92"/>
      <c r="I29" s="92"/>
      <c r="J29" s="92"/>
      <c r="K29" s="92"/>
      <c r="L29" s="92"/>
      <c r="M29" s="219"/>
      <c r="N29" s="219"/>
      <c r="O29" s="219"/>
      <c r="P29" s="219"/>
      <c r="Q29" s="219"/>
    </row>
    <row r="30" spans="1:17" s="34" customFormat="1" ht="15.95">
      <c r="A30" s="219"/>
      <c r="B30" s="225"/>
      <c r="C30" s="219"/>
      <c r="D30" s="219"/>
      <c r="E30" s="92"/>
      <c r="F30" s="92"/>
      <c r="G30" s="92"/>
      <c r="H30" s="92"/>
      <c r="I30" s="92"/>
      <c r="J30" s="92"/>
      <c r="K30" s="92"/>
      <c r="L30" s="92"/>
      <c r="M30" s="219"/>
      <c r="N30" s="219"/>
      <c r="O30" s="219"/>
      <c r="P30" s="219"/>
      <c r="Q30" s="219"/>
    </row>
    <row r="31" spans="1:17" s="34" customFormat="1" ht="15.95">
      <c r="A31" s="48" t="s">
        <v>223</v>
      </c>
      <c r="B31" s="47" t="e">
        <f>(+B26-B28)</f>
        <v>#REF!</v>
      </c>
      <c r="C31" s="219"/>
      <c r="D31" s="219"/>
      <c r="E31" s="92"/>
      <c r="F31" s="92"/>
      <c r="G31" s="92"/>
      <c r="H31" s="92"/>
      <c r="I31" s="93"/>
      <c r="J31" s="92"/>
      <c r="K31" s="92"/>
      <c r="L31" s="92"/>
      <c r="M31" s="219"/>
      <c r="N31" s="219"/>
      <c r="O31" s="219"/>
      <c r="P31" s="219"/>
      <c r="Q31" s="219"/>
    </row>
    <row r="32" spans="1:17" s="34" customFormat="1" ht="15.95">
      <c r="A32" s="49"/>
      <c r="B32" s="236"/>
      <c r="C32" s="225"/>
      <c r="D32" s="219"/>
      <c r="E32" s="92"/>
      <c r="F32" s="92"/>
      <c r="G32" s="92"/>
      <c r="H32" s="92"/>
      <c r="I32" s="93"/>
      <c r="J32" s="92"/>
      <c r="K32" s="92"/>
      <c r="L32" s="92"/>
      <c r="M32" s="219"/>
      <c r="N32" s="219"/>
      <c r="O32" s="219"/>
      <c r="P32" s="219"/>
      <c r="Q32" s="219"/>
    </row>
    <row r="33" spans="1:17" s="34" customFormat="1" ht="15.95">
      <c r="A33" s="49" t="s">
        <v>224</v>
      </c>
      <c r="B33" s="230" t="e">
        <f>B6+47</f>
        <v>#REF!</v>
      </c>
      <c r="C33" s="219"/>
      <c r="D33" s="219"/>
      <c r="E33" s="92"/>
      <c r="F33" s="92"/>
      <c r="G33" s="92"/>
      <c r="H33" s="92"/>
      <c r="I33" s="92"/>
      <c r="J33" s="92"/>
      <c r="K33" s="92"/>
      <c r="L33" s="92"/>
      <c r="M33" s="219"/>
      <c r="N33" s="219"/>
      <c r="O33" s="219"/>
      <c r="P33" s="219"/>
      <c r="Q33" s="219"/>
    </row>
    <row r="34" spans="1:17" s="34" customFormat="1" ht="15.95">
      <c r="A34" s="49"/>
      <c r="B34" s="230"/>
      <c r="C34" s="219"/>
      <c r="D34" s="219"/>
      <c r="E34" s="92"/>
      <c r="F34" s="92"/>
      <c r="G34" s="92"/>
      <c r="H34" s="92"/>
      <c r="I34" s="92"/>
      <c r="J34" s="92"/>
      <c r="K34" s="92"/>
      <c r="L34" s="92"/>
      <c r="M34" s="219"/>
      <c r="N34" s="219"/>
      <c r="O34" s="219"/>
      <c r="P34" s="219"/>
      <c r="Q34" s="219"/>
    </row>
    <row r="35" spans="1:17" s="34" customFormat="1" ht="15.95">
      <c r="A35" s="49"/>
      <c r="B35" s="230"/>
      <c r="C35" s="219"/>
      <c r="D35" s="219"/>
      <c r="E35" s="92"/>
      <c r="F35" s="92"/>
      <c r="G35" s="92"/>
      <c r="H35" s="92"/>
      <c r="I35" s="92"/>
      <c r="J35" s="92"/>
      <c r="K35" s="92"/>
      <c r="L35" s="92"/>
      <c r="M35" s="219"/>
      <c r="N35" s="219"/>
      <c r="O35" s="219"/>
      <c r="P35" s="219"/>
      <c r="Q35" s="219"/>
    </row>
    <row r="36" spans="1:17" s="34" customFormat="1" ht="15.95">
      <c r="A36" s="219"/>
      <c r="B36" s="225"/>
      <c r="C36" s="219"/>
      <c r="D36" s="219"/>
      <c r="E36" s="92"/>
      <c r="F36" s="92"/>
      <c r="G36" s="92"/>
      <c r="H36" s="92"/>
      <c r="I36" s="92"/>
      <c r="J36" s="92"/>
      <c r="K36" s="92"/>
      <c r="L36" s="92"/>
      <c r="M36" s="219"/>
      <c r="N36" s="219"/>
      <c r="O36" s="219"/>
      <c r="P36" s="219"/>
      <c r="Q36" s="219"/>
    </row>
    <row r="37" spans="1:17" s="34" customFormat="1" ht="15.95">
      <c r="A37" s="48"/>
      <c r="B37" s="237"/>
      <c r="C37" s="219"/>
      <c r="D37" s="231"/>
      <c r="E37" s="92"/>
      <c r="F37" s="92"/>
      <c r="G37" s="92"/>
      <c r="H37" s="92"/>
      <c r="I37" s="92"/>
      <c r="J37" s="92"/>
      <c r="K37" s="92"/>
      <c r="L37" s="92"/>
      <c r="M37" s="219"/>
      <c r="N37" s="219"/>
      <c r="O37" s="219"/>
      <c r="P37" s="219"/>
      <c r="Q37" s="219"/>
    </row>
    <row r="38" spans="1:17" s="34" customFormat="1" ht="15.95">
      <c r="A38" s="219"/>
      <c r="B38" s="54" t="s">
        <v>225</v>
      </c>
      <c r="C38" s="219"/>
      <c r="D38" s="219"/>
      <c r="E38" s="92"/>
      <c r="F38" s="92"/>
      <c r="G38" s="92"/>
      <c r="H38" s="92"/>
      <c r="I38" s="92"/>
      <c r="J38" s="92"/>
      <c r="K38" s="92"/>
      <c r="L38" s="92"/>
      <c r="M38" s="219"/>
      <c r="N38" s="219"/>
      <c r="O38" s="219"/>
      <c r="P38" s="219"/>
      <c r="Q38" s="219"/>
    </row>
    <row r="39" spans="1:17" s="34" customFormat="1" ht="15.95">
      <c r="A39" s="219"/>
      <c r="B39" s="54"/>
      <c r="C39" s="219"/>
      <c r="D39" s="219"/>
      <c r="E39" s="92"/>
      <c r="F39" s="92"/>
      <c r="G39" s="92"/>
      <c r="H39" s="92"/>
      <c r="I39" s="92"/>
      <c r="J39" s="92"/>
      <c r="K39" s="92"/>
      <c r="L39" s="92"/>
      <c r="M39" s="219"/>
      <c r="N39" s="219"/>
      <c r="O39" s="219"/>
      <c r="P39" s="219"/>
      <c r="Q39" s="219"/>
    </row>
    <row r="40" spans="1:17" s="34" customFormat="1" ht="15.95">
      <c r="A40" s="219"/>
      <c r="B40" s="54"/>
      <c r="C40" s="219"/>
      <c r="D40" s="219"/>
      <c r="E40" s="92"/>
      <c r="F40" s="92"/>
      <c r="G40" s="92"/>
      <c r="H40" s="92"/>
      <c r="I40" s="92"/>
      <c r="J40" s="92"/>
      <c r="K40" s="92"/>
      <c r="L40" s="92"/>
      <c r="M40" s="219"/>
      <c r="N40" s="219"/>
      <c r="O40" s="219"/>
      <c r="P40" s="219"/>
      <c r="Q40" s="219"/>
    </row>
    <row r="41" spans="1:17" s="34" customFormat="1" ht="15.95">
      <c r="A41" s="219"/>
      <c r="B41" s="54"/>
      <c r="C41" s="219"/>
      <c r="D41" s="219"/>
      <c r="E41" s="92"/>
      <c r="F41" s="92"/>
      <c r="G41" s="92"/>
      <c r="H41" s="92"/>
      <c r="I41" s="92"/>
      <c r="J41" s="92"/>
      <c r="K41" s="92"/>
      <c r="L41" s="92"/>
      <c r="M41" s="219"/>
      <c r="N41" s="219"/>
      <c r="O41" s="219"/>
      <c r="P41" s="219"/>
      <c r="Q41" s="219"/>
    </row>
    <row r="42" spans="1:17" s="34" customFormat="1" ht="15.95">
      <c r="A42" s="219"/>
      <c r="B42" s="219" t="s">
        <v>248</v>
      </c>
      <c r="C42" s="39"/>
      <c r="D42" s="219"/>
      <c r="E42" s="92"/>
      <c r="F42" s="92"/>
      <c r="G42" s="92"/>
      <c r="H42" s="92"/>
      <c r="I42" s="92"/>
      <c r="J42" s="92"/>
      <c r="K42" s="92"/>
      <c r="L42" s="92"/>
      <c r="M42" s="219"/>
      <c r="N42" s="219"/>
      <c r="O42" s="219"/>
      <c r="P42" s="219"/>
      <c r="Q42" s="219"/>
    </row>
    <row r="43" spans="1:17" s="34" customFormat="1" ht="15.95">
      <c r="A43" s="219"/>
      <c r="B43" s="219" t="s">
        <v>227</v>
      </c>
      <c r="C43" s="39"/>
      <c r="D43" s="219"/>
      <c r="E43" s="92"/>
      <c r="F43" s="92"/>
      <c r="G43" s="92"/>
      <c r="H43" s="92"/>
      <c r="I43" s="92"/>
      <c r="J43" s="92"/>
      <c r="K43" s="92"/>
      <c r="L43" s="92"/>
      <c r="M43" s="219"/>
      <c r="N43" s="219"/>
      <c r="O43" s="219"/>
      <c r="P43" s="219"/>
      <c r="Q43" s="219"/>
    </row>
    <row r="44" spans="1:17" s="34" customFormat="1" ht="15.95">
      <c r="A44" s="219"/>
      <c r="B44" s="219"/>
      <c r="C44" s="39"/>
      <c r="D44" s="219"/>
      <c r="E44" s="92"/>
      <c r="F44" s="92"/>
      <c r="G44" s="92"/>
      <c r="H44" s="92"/>
      <c r="I44" s="92"/>
      <c r="J44" s="92"/>
      <c r="K44" s="92"/>
      <c r="L44" s="92"/>
      <c r="M44" s="219"/>
      <c r="N44" s="219"/>
      <c r="O44" s="219"/>
      <c r="P44" s="219"/>
      <c r="Q44" s="219"/>
    </row>
    <row r="45" spans="1:17" s="34" customFormat="1" ht="15.95">
      <c r="A45" s="219"/>
      <c r="B45" s="219"/>
      <c r="C45" s="39"/>
      <c r="D45" s="219"/>
      <c r="E45" s="92"/>
      <c r="F45" s="92"/>
      <c r="G45" s="92"/>
      <c r="H45" s="92"/>
      <c r="I45" s="92"/>
      <c r="J45" s="92"/>
      <c r="K45" s="92"/>
      <c r="L45" s="92"/>
      <c r="M45" s="219"/>
      <c r="N45" s="219"/>
      <c r="O45" s="219"/>
      <c r="P45" s="219"/>
      <c r="Q45" s="219"/>
    </row>
    <row r="46" spans="1:17" s="34" customFormat="1" ht="15.95">
      <c r="A46" s="219"/>
      <c r="B46" s="219"/>
      <c r="C46" s="39"/>
      <c r="D46" s="219"/>
      <c r="E46" s="92"/>
      <c r="F46" s="92"/>
      <c r="G46" s="92"/>
      <c r="H46" s="92"/>
      <c r="I46" s="92"/>
      <c r="J46" s="92"/>
      <c r="K46" s="92"/>
      <c r="L46" s="92"/>
      <c r="M46" s="219"/>
      <c r="N46" s="219"/>
      <c r="O46" s="219"/>
      <c r="P46" s="219"/>
      <c r="Q46" s="219"/>
    </row>
    <row r="47" spans="1:17" s="34" customFormat="1" ht="15.95">
      <c r="A47" s="219"/>
      <c r="B47" s="55" t="s">
        <v>228</v>
      </c>
      <c r="C47" s="39"/>
      <c r="D47" s="219"/>
      <c r="E47" s="92"/>
      <c r="F47" s="92"/>
      <c r="G47" s="92"/>
      <c r="H47" s="92"/>
      <c r="I47" s="92"/>
      <c r="J47" s="92"/>
      <c r="K47" s="92"/>
      <c r="L47" s="92"/>
      <c r="M47" s="219"/>
      <c r="N47" s="219"/>
      <c r="O47" s="219"/>
      <c r="P47" s="219"/>
      <c r="Q47" s="219"/>
    </row>
    <row r="48" spans="1:17" s="34" customFormat="1" ht="15.95">
      <c r="A48" s="219"/>
      <c r="B48" s="219"/>
      <c r="C48" s="39"/>
      <c r="D48" s="219"/>
      <c r="E48" s="92"/>
      <c r="F48" s="92"/>
      <c r="G48" s="92"/>
      <c r="H48" s="92"/>
      <c r="I48" s="92"/>
      <c r="J48" s="92"/>
      <c r="K48" s="92"/>
      <c r="L48" s="92"/>
      <c r="M48" s="219"/>
      <c r="N48" s="219"/>
      <c r="O48" s="219"/>
      <c r="P48" s="219"/>
      <c r="Q48" s="219"/>
    </row>
    <row r="49" spans="1:17" s="34" customFormat="1" ht="15.95">
      <c r="A49" s="219"/>
      <c r="B49" s="219"/>
      <c r="C49" s="39"/>
      <c r="D49" s="219"/>
      <c r="E49" s="92"/>
      <c r="F49" s="92"/>
      <c r="G49" s="92"/>
      <c r="H49" s="92"/>
      <c r="I49" s="92"/>
      <c r="J49" s="92"/>
      <c r="K49" s="92"/>
      <c r="L49" s="92"/>
      <c r="M49" s="219"/>
      <c r="N49" s="219"/>
      <c r="O49" s="219"/>
      <c r="P49" s="219"/>
      <c r="Q49" s="219"/>
    </row>
    <row r="50" spans="1:17" s="34" customFormat="1" ht="15.95">
      <c r="A50" s="219"/>
      <c r="B50" s="219"/>
      <c r="C50" s="39"/>
      <c r="D50" s="219"/>
      <c r="E50" s="92"/>
      <c r="F50" s="92"/>
      <c r="G50" s="92"/>
      <c r="H50" s="92"/>
      <c r="I50" s="92"/>
      <c r="J50" s="92"/>
      <c r="K50" s="92"/>
      <c r="L50" s="92"/>
      <c r="M50" s="219"/>
      <c r="N50" s="219"/>
      <c r="O50" s="219"/>
      <c r="P50" s="219"/>
      <c r="Q50" s="219"/>
    </row>
    <row r="51" spans="1:17" s="34" customFormat="1" ht="15.95">
      <c r="A51" s="219"/>
      <c r="B51" s="219" t="s">
        <v>229</v>
      </c>
      <c r="C51" s="39"/>
      <c r="D51" s="219"/>
      <c r="E51" s="92"/>
      <c r="F51" s="92"/>
      <c r="G51" s="92"/>
      <c r="H51" s="92"/>
      <c r="I51" s="92"/>
      <c r="J51" s="92"/>
      <c r="K51" s="92"/>
      <c r="L51" s="92"/>
      <c r="M51" s="219"/>
      <c r="N51" s="219"/>
      <c r="O51" s="219"/>
      <c r="P51" s="219"/>
      <c r="Q51" s="219"/>
    </row>
    <row r="52" spans="1:17" s="34" customFormat="1" ht="15.95">
      <c r="A52" s="219"/>
      <c r="B52" s="219" t="s">
        <v>230</v>
      </c>
      <c r="C52" s="39"/>
      <c r="D52" s="219"/>
      <c r="E52" s="92"/>
      <c r="F52" s="92"/>
      <c r="G52" s="92"/>
      <c r="H52" s="92"/>
      <c r="I52" s="92"/>
      <c r="J52" s="92"/>
      <c r="K52" s="92"/>
      <c r="L52" s="92"/>
      <c r="M52" s="219"/>
      <c r="N52" s="219"/>
      <c r="O52" s="219"/>
      <c r="P52" s="219"/>
      <c r="Q52" s="219"/>
    </row>
    <row r="53" spans="1:17" s="92" customFormat="1" ht="14.1">
      <c r="A53" s="66"/>
      <c r="B53" s="66"/>
      <c r="C53" s="90"/>
      <c r="D53" s="66"/>
      <c r="M53" s="66"/>
      <c r="N53" s="66"/>
      <c r="O53" s="66"/>
      <c r="P53" s="66"/>
      <c r="Q53" s="66"/>
    </row>
    <row r="54" spans="1:17" s="92" customFormat="1" ht="14.1">
      <c r="A54" s="57"/>
      <c r="B54" s="66"/>
      <c r="C54" s="66"/>
      <c r="D54" s="66"/>
      <c r="M54" s="66"/>
      <c r="N54" s="66"/>
      <c r="O54" s="66"/>
      <c r="P54" s="66"/>
      <c r="Q54" s="66"/>
    </row>
    <row r="55" spans="1:17" s="92" customFormat="1" ht="14.1">
      <c r="A55" s="66"/>
      <c r="B55" s="66"/>
      <c r="C55" s="66"/>
      <c r="D55" s="66"/>
      <c r="M55" s="66"/>
      <c r="N55" s="66"/>
      <c r="O55" s="66"/>
      <c r="P55" s="66"/>
      <c r="Q55" s="66"/>
    </row>
    <row r="56" spans="1:17" s="92" customFormat="1" ht="14.1">
      <c r="A56" s="66"/>
      <c r="B56" s="66"/>
      <c r="C56" s="66"/>
      <c r="D56" s="66"/>
      <c r="M56" s="66"/>
      <c r="N56" s="66"/>
      <c r="O56" s="66"/>
      <c r="P56" s="66"/>
      <c r="Q56" s="66"/>
    </row>
    <row r="57" spans="1:17" s="92" customFormat="1" ht="14.1">
      <c r="A57" s="66"/>
      <c r="B57" s="59"/>
      <c r="C57" s="66"/>
      <c r="D57" s="66"/>
      <c r="M57" s="66"/>
      <c r="N57" s="66"/>
      <c r="O57" s="66"/>
      <c r="P57" s="66"/>
      <c r="Q57" s="66"/>
    </row>
    <row r="58" spans="1:17" s="92" customFormat="1" ht="14.1">
      <c r="A58" s="66"/>
      <c r="B58" s="91"/>
      <c r="C58" s="66"/>
      <c r="D58" s="66"/>
      <c r="M58" s="66"/>
      <c r="N58" s="66"/>
      <c r="O58" s="66"/>
      <c r="P58" s="66"/>
      <c r="Q58" s="66"/>
    </row>
    <row r="59" spans="1:17" s="92" customFormat="1" ht="14.1">
      <c r="A59" s="66"/>
      <c r="B59" s="91"/>
      <c r="C59" s="66"/>
      <c r="D59" s="66"/>
      <c r="M59" s="66"/>
      <c r="N59" s="66"/>
      <c r="O59" s="66"/>
      <c r="P59" s="66"/>
      <c r="Q59" s="66"/>
    </row>
    <row r="60" spans="1:17" s="92" customFormat="1" ht="14.1">
      <c r="A60" s="66"/>
      <c r="B60" s="91"/>
      <c r="C60" s="66"/>
      <c r="D60" s="66"/>
      <c r="M60" s="66"/>
      <c r="N60" s="66"/>
      <c r="O60" s="66"/>
      <c r="P60" s="66"/>
      <c r="Q60" s="66"/>
    </row>
    <row r="61" spans="1:17" s="92" customFormat="1" ht="14.1">
      <c r="A61" s="66"/>
      <c r="B61" s="66"/>
      <c r="C61" s="66"/>
      <c r="D61" s="66"/>
      <c r="M61" s="66"/>
      <c r="N61" s="66"/>
      <c r="O61" s="66"/>
      <c r="P61" s="66"/>
      <c r="Q61" s="66"/>
    </row>
    <row r="62" spans="1:17" s="92" customFormat="1" ht="14.1">
      <c r="A62" s="66"/>
      <c r="B62" s="66"/>
      <c r="C62" s="66"/>
      <c r="D62" s="66"/>
      <c r="M62" s="66"/>
      <c r="N62" s="66"/>
      <c r="O62" s="66"/>
      <c r="P62" s="66"/>
      <c r="Q62" s="66"/>
    </row>
    <row r="63" spans="1:17" s="92" customFormat="1" ht="14.1">
      <c r="A63" s="66"/>
      <c r="B63" s="66"/>
      <c r="C63" s="66"/>
      <c r="D63" s="66"/>
      <c r="M63" s="66"/>
      <c r="N63" s="66"/>
      <c r="O63" s="66"/>
      <c r="P63" s="66"/>
      <c r="Q63" s="66"/>
    </row>
    <row r="64" spans="1:17" s="92" customFormat="1" ht="14.1">
      <c r="A64" s="66"/>
      <c r="B64" s="66"/>
      <c r="C64" s="66"/>
      <c r="D64" s="66"/>
      <c r="M64" s="66"/>
      <c r="N64" s="66"/>
      <c r="O64" s="66"/>
      <c r="P64" s="66"/>
      <c r="Q64" s="66"/>
    </row>
  </sheetData>
  <mergeCells count="3">
    <mergeCell ref="A1:D1"/>
    <mergeCell ref="A2:D2"/>
    <mergeCell ref="A3:D3"/>
  </mergeCells>
  <printOptions horizontalCentered="1" verticalCentered="1"/>
  <pageMargins left="0.25" right="0.25" top="0.75" bottom="0.75" header="0.3" footer="0.3"/>
  <pageSetup orientation="portrait" r:id="rId1"/>
  <rowBreaks count="1" manualBreakCount="1">
    <brk id="52" max="3" man="1"/>
  </rowBreaks>
  <colBreaks count="1" manualBreakCount="1">
    <brk id="4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 codeName="Sheet68">
    <pageSetUpPr fitToPage="1"/>
  </sheetPr>
  <dimension ref="A1:K187"/>
  <sheetViews>
    <sheetView zoomScaleNormal="100" zoomScaleSheetLayoutView="85" workbookViewId="0">
      <selection activeCell="C20" sqref="C20"/>
    </sheetView>
  </sheetViews>
  <sheetFormatPr defaultColWidth="9.140625" defaultRowHeight="14.45"/>
  <cols>
    <col min="1" max="1" width="43.28515625" style="66" customWidth="1"/>
    <col min="2" max="2" width="28.85546875" style="66" customWidth="1"/>
    <col min="3" max="7" width="9.140625" style="66"/>
    <col min="8" max="8" width="12.5703125" style="66" bestFit="1" customWidth="1"/>
    <col min="9" max="11" width="9.140625" style="66"/>
    <col min="12" max="16384" width="9.140625" style="33"/>
  </cols>
  <sheetData>
    <row r="1" spans="1:11" s="84" customFormat="1" ht="20.45">
      <c r="A1" s="381" t="s">
        <v>205</v>
      </c>
      <c r="B1" s="381"/>
      <c r="C1" s="381"/>
      <c r="D1" s="381"/>
      <c r="E1" s="63"/>
      <c r="F1" s="50"/>
      <c r="G1" s="50"/>
      <c r="H1" s="50"/>
      <c r="I1" s="50"/>
      <c r="J1" s="50"/>
      <c r="K1" s="50"/>
    </row>
    <row r="2" spans="1:11" s="84" customFormat="1" ht="20.45">
      <c r="A2" s="381" t="s">
        <v>247</v>
      </c>
      <c r="B2" s="381"/>
      <c r="C2" s="381"/>
      <c r="D2" s="381"/>
      <c r="E2" s="63"/>
      <c r="F2" s="50"/>
      <c r="G2" s="50"/>
      <c r="H2" s="50"/>
      <c r="I2" s="50"/>
      <c r="J2" s="50"/>
      <c r="K2" s="50"/>
    </row>
    <row r="3" spans="1:11" ht="15.75" customHeight="1">
      <c r="A3" s="394">
        <f ca="1">TODAY()</f>
        <v>45832</v>
      </c>
      <c r="B3" s="385"/>
      <c r="C3" s="385"/>
      <c r="D3" s="385"/>
      <c r="E3" s="36"/>
    </row>
    <row r="4" spans="1:11" s="34" customFormat="1" ht="16.5" customHeight="1">
      <c r="A4" s="367"/>
      <c r="B4" s="367"/>
      <c r="C4" s="37"/>
      <c r="D4" s="219"/>
      <c r="E4" s="219"/>
      <c r="F4" s="219"/>
      <c r="G4" s="219"/>
      <c r="H4" s="219"/>
      <c r="I4" s="219"/>
      <c r="J4" s="219"/>
      <c r="K4" s="219"/>
    </row>
    <row r="5" spans="1:11" s="34" customFormat="1" ht="16.5" customHeight="1">
      <c r="A5" s="219"/>
      <c r="B5" s="219"/>
      <c r="C5" s="39"/>
      <c r="D5" s="219"/>
      <c r="E5" s="219"/>
      <c r="F5" s="219"/>
      <c r="G5" s="219"/>
      <c r="H5" s="219"/>
      <c r="I5" s="219"/>
      <c r="J5" s="219"/>
      <c r="K5" s="219"/>
    </row>
    <row r="6" spans="1:11" s="34" customFormat="1" ht="15" customHeight="1">
      <c r="A6" s="36" t="s">
        <v>207</v>
      </c>
      <c r="B6" s="40" t="e">
        <f>#REF!</f>
        <v>#REF!</v>
      </c>
      <c r="C6" s="39"/>
      <c r="D6" s="219"/>
      <c r="E6" s="219"/>
      <c r="F6" s="219"/>
      <c r="G6" s="219"/>
      <c r="H6" s="219"/>
      <c r="I6" s="219"/>
      <c r="J6" s="219"/>
      <c r="K6" s="219"/>
    </row>
    <row r="7" spans="1:11" s="34" customFormat="1" ht="15.95" hidden="1">
      <c r="A7" s="219" t="s">
        <v>208</v>
      </c>
      <c r="B7" s="41">
        <v>40793</v>
      </c>
      <c r="C7" s="39" t="s">
        <v>209</v>
      </c>
      <c r="D7" s="219"/>
      <c r="E7" s="219"/>
      <c r="F7" s="219"/>
      <c r="G7" s="219"/>
      <c r="H7" s="219"/>
      <c r="I7" s="219"/>
      <c r="J7" s="219"/>
      <c r="K7" s="219"/>
    </row>
    <row r="8" spans="1:11" s="34" customFormat="1" ht="15.95">
      <c r="A8" s="219" t="s">
        <v>210</v>
      </c>
      <c r="B8" s="86" t="e">
        <f>#REF!</f>
        <v>#REF!</v>
      </c>
      <c r="C8" s="39" t="s">
        <v>211</v>
      </c>
      <c r="D8" s="219"/>
      <c r="E8" s="219"/>
      <c r="F8" s="219"/>
      <c r="G8" s="219"/>
      <c r="H8" s="219"/>
      <c r="I8" s="219"/>
      <c r="J8" s="219"/>
      <c r="K8" s="219"/>
    </row>
    <row r="9" spans="1:11" s="34" customFormat="1" ht="15.95">
      <c r="A9" s="219" t="s">
        <v>212</v>
      </c>
      <c r="B9" s="43">
        <v>31</v>
      </c>
      <c r="C9" s="39" t="s">
        <v>211</v>
      </c>
      <c r="D9" s="219"/>
      <c r="E9" s="219"/>
      <c r="F9" s="219"/>
      <c r="G9" s="219"/>
      <c r="H9" s="219"/>
      <c r="I9" s="219"/>
      <c r="J9" s="219"/>
      <c r="K9" s="219"/>
    </row>
    <row r="10" spans="1:11" s="34" customFormat="1" ht="15.95" hidden="1">
      <c r="A10" s="219" t="s">
        <v>213</v>
      </c>
      <c r="B10" s="220"/>
      <c r="C10" s="39" t="s">
        <v>211</v>
      </c>
      <c r="D10" s="219"/>
      <c r="E10" s="219"/>
      <c r="F10" s="219"/>
      <c r="G10" s="219"/>
      <c r="H10" s="219"/>
      <c r="I10" s="219"/>
      <c r="J10" s="219"/>
      <c r="K10" s="219"/>
    </row>
    <row r="11" spans="1:11" s="34" customFormat="1" ht="16.5" customHeight="1">
      <c r="A11" s="219"/>
      <c r="B11" s="219"/>
      <c r="C11" s="39"/>
      <c r="D11" s="219"/>
      <c r="E11" s="219"/>
      <c r="F11" s="219"/>
      <c r="G11" s="219"/>
      <c r="H11" s="219"/>
      <c r="I11" s="219"/>
      <c r="J11" s="219"/>
      <c r="K11" s="219"/>
    </row>
    <row r="12" spans="1:11" s="34" customFormat="1" ht="16.5" customHeight="1">
      <c r="A12" s="219"/>
      <c r="B12" s="221"/>
      <c r="C12" s="39"/>
      <c r="D12" s="219"/>
      <c r="E12" s="219"/>
      <c r="F12" s="219"/>
      <c r="G12" s="219"/>
      <c r="H12" s="219"/>
      <c r="I12" s="219"/>
      <c r="J12" s="219"/>
      <c r="K12" s="219"/>
    </row>
    <row r="13" spans="1:11" s="89" customFormat="1" ht="21" customHeight="1">
      <c r="A13" s="87" t="s">
        <v>214</v>
      </c>
      <c r="B13" s="240"/>
      <c r="C13" s="88"/>
      <c r="D13" s="241"/>
      <c r="E13" s="241"/>
      <c r="F13" s="241"/>
      <c r="G13" s="241"/>
      <c r="H13" s="241"/>
      <c r="I13" s="241"/>
      <c r="J13" s="241"/>
      <c r="K13" s="241"/>
    </row>
    <row r="14" spans="1:11" s="34" customFormat="1" ht="15.95">
      <c r="A14" s="222" t="s">
        <v>215</v>
      </c>
      <c r="B14" s="223" t="e">
        <f>#REF!</f>
        <v>#REF!</v>
      </c>
      <c r="C14" s="39" t="s">
        <v>209</v>
      </c>
      <c r="D14" s="219"/>
      <c r="E14" s="219"/>
      <c r="F14" s="219"/>
      <c r="G14" s="219"/>
      <c r="H14" s="219"/>
      <c r="I14" s="219"/>
      <c r="J14" s="219"/>
      <c r="K14" s="219"/>
    </row>
    <row r="15" spans="1:11" s="34" customFormat="1" ht="15.95">
      <c r="A15" s="222" t="s">
        <v>216</v>
      </c>
      <c r="B15" s="233" t="e">
        <f>#REF!</f>
        <v>#REF!</v>
      </c>
      <c r="C15" s="39" t="s">
        <v>209</v>
      </c>
      <c r="D15" s="219"/>
      <c r="E15" s="219"/>
      <c r="F15" s="219"/>
      <c r="G15" s="219"/>
      <c r="H15" s="219"/>
      <c r="I15" s="225"/>
      <c r="J15" s="225"/>
      <c r="K15" s="219"/>
    </row>
    <row r="16" spans="1:11" s="34" customFormat="1" ht="15.95">
      <c r="A16" s="222" t="s">
        <v>217</v>
      </c>
      <c r="B16" s="225" t="e">
        <f>B15*B14</f>
        <v>#REF!</v>
      </c>
      <c r="C16" s="39"/>
      <c r="D16" s="219"/>
      <c r="E16" s="219"/>
      <c r="F16" s="219"/>
      <c r="G16" s="219"/>
      <c r="H16" s="219"/>
      <c r="I16" s="221"/>
      <c r="J16" s="225"/>
      <c r="K16" s="219"/>
    </row>
    <row r="17" spans="1:11" s="34" customFormat="1" ht="16.5" customHeight="1">
      <c r="A17" s="227"/>
      <c r="B17" s="225"/>
      <c r="C17" s="45"/>
      <c r="D17" s="219"/>
      <c r="E17" s="219"/>
      <c r="F17" s="219"/>
      <c r="G17" s="219"/>
      <c r="H17" s="219"/>
      <c r="I17" s="219"/>
      <c r="J17" s="225"/>
      <c r="K17" s="219"/>
    </row>
    <row r="18" spans="1:11" s="34" customFormat="1" ht="16.5" hidden="1" customHeight="1">
      <c r="A18" s="46" t="s">
        <v>218</v>
      </c>
      <c r="B18" s="221"/>
      <c r="C18" s="39"/>
      <c r="D18" s="219"/>
      <c r="E18" s="219"/>
      <c r="F18" s="219"/>
      <c r="G18" s="219"/>
      <c r="H18" s="219"/>
      <c r="I18" s="219"/>
      <c r="J18" s="225"/>
      <c r="K18" s="219"/>
    </row>
    <row r="19" spans="1:11" s="34" customFormat="1" ht="16.5" hidden="1" customHeight="1">
      <c r="A19" s="222" t="s">
        <v>219</v>
      </c>
      <c r="B19" s="228" t="e">
        <f>B14</f>
        <v>#REF!</v>
      </c>
      <c r="C19" s="39" t="s">
        <v>220</v>
      </c>
      <c r="D19" s="219"/>
      <c r="E19" s="219"/>
      <c r="F19" s="219"/>
      <c r="G19" s="219"/>
      <c r="H19" s="219"/>
      <c r="I19" s="219"/>
      <c r="J19" s="225"/>
      <c r="K19" s="219"/>
    </row>
    <row r="20" spans="1:11" s="34" customFormat="1" ht="16.5" hidden="1" customHeight="1">
      <c r="A20" s="222" t="s">
        <v>221</v>
      </c>
      <c r="B20" s="225">
        <v>3.5000000000000003E-2</v>
      </c>
      <c r="C20" s="39"/>
      <c r="D20" s="219"/>
      <c r="E20" s="219"/>
      <c r="F20" s="219"/>
      <c r="G20" s="219"/>
      <c r="H20" s="219"/>
      <c r="I20" s="219"/>
      <c r="J20" s="225"/>
      <c r="K20" s="219"/>
    </row>
    <row r="21" spans="1:11" s="34" customFormat="1" ht="16.5" hidden="1" customHeight="1">
      <c r="A21" s="222" t="s">
        <v>222</v>
      </c>
      <c r="B21" s="229" t="e">
        <f>B19*B20</f>
        <v>#REF!</v>
      </c>
      <c r="C21" s="39"/>
      <c r="D21" s="219"/>
      <c r="E21" s="219"/>
      <c r="F21" s="219"/>
      <c r="G21" s="219"/>
      <c r="H21" s="219"/>
      <c r="I21" s="219"/>
      <c r="J21" s="225"/>
      <c r="K21" s="219"/>
    </row>
    <row r="22" spans="1:11" s="34" customFormat="1" ht="16.5" customHeight="1">
      <c r="A22" s="219"/>
      <c r="B22" s="47"/>
      <c r="C22" s="39"/>
      <c r="D22" s="219"/>
      <c r="E22" s="219"/>
      <c r="F22" s="219"/>
      <c r="G22" s="219"/>
      <c r="H22" s="219"/>
      <c r="I22" s="219"/>
      <c r="J22" s="219"/>
      <c r="K22" s="219"/>
    </row>
    <row r="23" spans="1:11" s="34" customFormat="1" ht="15.95">
      <c r="A23" s="48" t="s">
        <v>223</v>
      </c>
      <c r="B23" s="47" t="e">
        <f>B16</f>
        <v>#REF!</v>
      </c>
      <c r="C23" s="39"/>
      <c r="D23" s="219"/>
      <c r="E23" s="219"/>
      <c r="F23" s="219"/>
      <c r="G23" s="219"/>
      <c r="H23" s="219"/>
      <c r="I23" s="225"/>
      <c r="J23" s="219"/>
      <c r="K23" s="219"/>
    </row>
    <row r="24" spans="1:11" s="34" customFormat="1" ht="16.5" customHeight="1">
      <c r="A24" s="49"/>
      <c r="B24" s="230"/>
      <c r="C24" s="39"/>
      <c r="D24" s="219"/>
      <c r="E24" s="219"/>
      <c r="F24" s="219"/>
      <c r="G24" s="219"/>
      <c r="H24" s="219"/>
      <c r="I24" s="219"/>
      <c r="J24" s="219"/>
      <c r="K24" s="219"/>
    </row>
    <row r="25" spans="1:11" s="34" customFormat="1" ht="15.95">
      <c r="A25" s="49" t="s">
        <v>224</v>
      </c>
      <c r="B25" s="230" t="e">
        <f>B6+47</f>
        <v>#REF!</v>
      </c>
      <c r="C25" s="39"/>
      <c r="D25" s="219"/>
      <c r="E25" s="219"/>
      <c r="F25" s="219"/>
      <c r="G25" s="219"/>
      <c r="H25" s="219"/>
      <c r="I25" s="219"/>
      <c r="J25" s="219"/>
      <c r="K25" s="219"/>
    </row>
    <row r="26" spans="1:11" s="34" customFormat="1" ht="16.5" customHeight="1">
      <c r="A26" s="219"/>
      <c r="B26" s="225"/>
      <c r="C26" s="39"/>
      <c r="D26" s="219"/>
      <c r="E26" s="219"/>
      <c r="F26" s="219"/>
      <c r="G26" s="219"/>
      <c r="H26" s="219"/>
      <c r="I26" s="219"/>
      <c r="J26" s="219"/>
      <c r="K26" s="219"/>
    </row>
    <row r="27" spans="1:11" s="34" customFormat="1" ht="16.5" customHeight="1">
      <c r="A27" s="219"/>
      <c r="B27" s="225"/>
      <c r="C27" s="39"/>
      <c r="D27" s="219"/>
      <c r="E27" s="219"/>
      <c r="F27" s="219"/>
      <c r="G27" s="219"/>
      <c r="H27" s="219"/>
      <c r="I27" s="219"/>
      <c r="J27" s="219"/>
      <c r="K27" s="219"/>
    </row>
    <row r="28" spans="1:11" s="34" customFormat="1" ht="16.5" customHeight="1">
      <c r="A28" s="219"/>
      <c r="B28" s="225"/>
      <c r="C28" s="39"/>
      <c r="D28" s="219"/>
      <c r="E28" s="219"/>
      <c r="F28" s="219"/>
      <c r="G28" s="219"/>
      <c r="H28" s="219"/>
      <c r="I28" s="219"/>
      <c r="J28" s="219"/>
      <c r="K28" s="219"/>
    </row>
    <row r="29" spans="1:11" s="34" customFormat="1" ht="16.5" customHeight="1">
      <c r="A29" s="219"/>
      <c r="B29" s="225"/>
      <c r="C29" s="39"/>
      <c r="D29" s="219"/>
      <c r="E29" s="219"/>
      <c r="F29" s="219"/>
      <c r="G29" s="219"/>
      <c r="H29" s="219"/>
      <c r="I29" s="219"/>
      <c r="J29" s="219"/>
      <c r="K29" s="219"/>
    </row>
    <row r="30" spans="1:11" s="34" customFormat="1" ht="16.5" customHeight="1">
      <c r="A30" s="219"/>
      <c r="B30" s="54" t="s">
        <v>225</v>
      </c>
      <c r="C30" s="39"/>
      <c r="D30" s="219"/>
      <c r="E30" s="219"/>
      <c r="F30" s="219"/>
      <c r="G30" s="219"/>
      <c r="H30" s="219"/>
      <c r="I30" s="219"/>
      <c r="J30" s="219"/>
      <c r="K30" s="219"/>
    </row>
    <row r="31" spans="1:11" s="34" customFormat="1" ht="16.5" customHeight="1">
      <c r="A31" s="219"/>
      <c r="B31" s="54"/>
      <c r="C31" s="39"/>
      <c r="D31" s="219"/>
      <c r="E31" s="219"/>
      <c r="F31" s="219"/>
      <c r="G31" s="219"/>
      <c r="H31" s="219"/>
      <c r="I31" s="219"/>
      <c r="J31" s="219"/>
      <c r="K31" s="219"/>
    </row>
    <row r="32" spans="1:11" s="34" customFormat="1" ht="16.5" customHeight="1">
      <c r="A32" s="48"/>
      <c r="B32" s="54"/>
      <c r="C32" s="39"/>
      <c r="D32" s="231"/>
      <c r="E32" s="219"/>
      <c r="F32" s="219"/>
      <c r="G32" s="219"/>
      <c r="H32" s="219"/>
      <c r="I32" s="219"/>
      <c r="J32" s="219"/>
      <c r="K32" s="219"/>
    </row>
    <row r="33" spans="1:11" s="34" customFormat="1" ht="15.95">
      <c r="A33" s="219"/>
      <c r="B33" s="54"/>
      <c r="C33" s="39"/>
      <c r="D33" s="219"/>
      <c r="E33" s="219"/>
      <c r="F33" s="219"/>
      <c r="G33" s="219"/>
      <c r="H33" s="219"/>
      <c r="I33" s="219"/>
      <c r="J33" s="219"/>
      <c r="K33" s="219"/>
    </row>
    <row r="34" spans="1:11" s="34" customFormat="1" ht="15.95">
      <c r="A34" s="219"/>
      <c r="B34" s="219" t="s">
        <v>240</v>
      </c>
      <c r="C34" s="39"/>
      <c r="D34" s="219"/>
      <c r="E34" s="219"/>
      <c r="F34" s="219"/>
      <c r="G34" s="219"/>
      <c r="H34" s="219"/>
      <c r="I34" s="219"/>
      <c r="J34" s="219"/>
      <c r="K34" s="219"/>
    </row>
    <row r="35" spans="1:11" s="34" customFormat="1" ht="17.25" customHeight="1">
      <c r="A35" s="219"/>
      <c r="B35" s="219" t="s">
        <v>249</v>
      </c>
      <c r="C35" s="39"/>
      <c r="D35" s="219"/>
      <c r="E35" s="219"/>
      <c r="F35" s="219"/>
      <c r="G35" s="219"/>
      <c r="H35" s="219"/>
      <c r="I35" s="219"/>
      <c r="J35" s="219"/>
      <c r="K35" s="219"/>
    </row>
    <row r="36" spans="1:11" s="34" customFormat="1" ht="17.25" customHeight="1">
      <c r="A36" s="219"/>
      <c r="B36" s="219" t="s">
        <v>227</v>
      </c>
      <c r="C36" s="39"/>
      <c r="D36" s="219"/>
      <c r="E36" s="219"/>
      <c r="F36" s="219"/>
      <c r="G36" s="219"/>
      <c r="H36" s="219"/>
      <c r="I36" s="219"/>
      <c r="J36" s="219"/>
      <c r="K36" s="219"/>
    </row>
    <row r="37" spans="1:11" s="34" customFormat="1" ht="15.95">
      <c r="A37" s="219"/>
      <c r="B37" s="219"/>
      <c r="C37" s="39"/>
      <c r="D37" s="219"/>
      <c r="E37" s="219"/>
      <c r="F37" s="219"/>
      <c r="G37" s="219"/>
      <c r="H37" s="219"/>
      <c r="I37" s="219"/>
      <c r="J37" s="219"/>
      <c r="K37" s="219"/>
    </row>
    <row r="38" spans="1:11" s="34" customFormat="1" ht="17.25" customHeight="1">
      <c r="A38" s="219"/>
      <c r="B38" s="219"/>
      <c r="C38" s="39"/>
      <c r="D38" s="219"/>
      <c r="E38" s="219"/>
      <c r="F38" s="219"/>
      <c r="G38" s="219"/>
      <c r="H38" s="219"/>
      <c r="I38" s="219"/>
      <c r="J38" s="219"/>
      <c r="K38" s="219"/>
    </row>
    <row r="39" spans="1:11" s="34" customFormat="1" ht="17.25" customHeight="1">
      <c r="A39" s="219"/>
      <c r="B39" s="55" t="s">
        <v>228</v>
      </c>
      <c r="C39" s="39"/>
      <c r="D39" s="219"/>
      <c r="E39" s="219"/>
      <c r="F39" s="219"/>
      <c r="G39" s="219"/>
      <c r="H39" s="219"/>
      <c r="I39" s="219"/>
      <c r="J39" s="219"/>
      <c r="K39" s="219"/>
    </row>
    <row r="40" spans="1:11" s="34" customFormat="1" ht="17.25" customHeight="1">
      <c r="A40" s="219"/>
      <c r="B40" s="219"/>
      <c r="C40" s="39"/>
      <c r="D40" s="219"/>
      <c r="E40" s="219"/>
      <c r="F40" s="219"/>
      <c r="G40" s="219"/>
      <c r="H40" s="219"/>
      <c r="I40" s="219"/>
      <c r="J40" s="219"/>
      <c r="K40" s="219"/>
    </row>
    <row r="41" spans="1:11" s="34" customFormat="1" ht="17.25" customHeight="1">
      <c r="A41" s="219"/>
      <c r="B41" s="219"/>
      <c r="C41" s="39"/>
      <c r="D41" s="219"/>
      <c r="E41" s="219"/>
      <c r="F41" s="219"/>
      <c r="G41" s="219"/>
      <c r="H41" s="219"/>
      <c r="I41" s="219"/>
      <c r="J41" s="219"/>
      <c r="K41" s="219"/>
    </row>
    <row r="42" spans="1:11" s="34" customFormat="1" ht="17.25" customHeight="1">
      <c r="A42" s="219"/>
      <c r="B42" s="219"/>
      <c r="C42" s="39"/>
      <c r="D42" s="219"/>
      <c r="E42" s="219"/>
      <c r="F42" s="219"/>
      <c r="G42" s="219"/>
      <c r="H42" s="219"/>
      <c r="I42" s="219"/>
      <c r="J42" s="219"/>
      <c r="K42" s="219"/>
    </row>
    <row r="43" spans="1:11" s="34" customFormat="1" ht="15.95">
      <c r="A43" s="219"/>
      <c r="B43" s="219" t="s">
        <v>242</v>
      </c>
      <c r="C43" s="39"/>
      <c r="D43" s="219"/>
      <c r="E43" s="219"/>
      <c r="F43" s="219"/>
      <c r="G43" s="219"/>
      <c r="H43" s="219"/>
      <c r="I43" s="219"/>
      <c r="J43" s="219"/>
      <c r="K43" s="219"/>
    </row>
    <row r="44" spans="1:11" s="34" customFormat="1" ht="17.25" customHeight="1">
      <c r="A44" s="219"/>
      <c r="B44" s="219" t="s">
        <v>243</v>
      </c>
      <c r="C44" s="39"/>
      <c r="D44" s="219"/>
      <c r="E44" s="219"/>
      <c r="F44" s="219"/>
      <c r="G44" s="219"/>
      <c r="H44" s="219"/>
      <c r="I44" s="219"/>
      <c r="J44" s="219"/>
      <c r="K44" s="219"/>
    </row>
    <row r="45" spans="1:11" ht="15.6">
      <c r="A45" s="219"/>
      <c r="B45" s="219" t="s">
        <v>244</v>
      </c>
      <c r="C45" s="39"/>
    </row>
    <row r="46" spans="1:11">
      <c r="A46" s="57"/>
      <c r="C46" s="90"/>
    </row>
    <row r="47" spans="1:11">
      <c r="C47" s="90"/>
    </row>
    <row r="48" spans="1:11">
      <c r="C48" s="90"/>
    </row>
    <row r="49" spans="2:3">
      <c r="B49" s="59"/>
      <c r="C49" s="90"/>
    </row>
    <row r="50" spans="2:3">
      <c r="B50" s="91"/>
      <c r="C50" s="90"/>
    </row>
    <row r="51" spans="2:3">
      <c r="B51" s="91"/>
      <c r="C51" s="90"/>
    </row>
    <row r="52" spans="2:3">
      <c r="B52" s="91"/>
      <c r="C52" s="90"/>
    </row>
    <row r="53" spans="2:3" s="66" customFormat="1" ht="14.1">
      <c r="C53" s="90"/>
    </row>
    <row r="54" spans="2:3" s="66" customFormat="1" ht="14.1">
      <c r="C54" s="90"/>
    </row>
    <row r="55" spans="2:3" s="66" customFormat="1" ht="14.1">
      <c r="C55" s="90"/>
    </row>
    <row r="56" spans="2:3" s="66" customFormat="1" ht="14.1">
      <c r="C56" s="90"/>
    </row>
    <row r="57" spans="2:3" s="66" customFormat="1" ht="14.1">
      <c r="C57" s="90"/>
    </row>
    <row r="58" spans="2:3" s="66" customFormat="1" ht="14.1">
      <c r="C58" s="90"/>
    </row>
    <row r="59" spans="2:3" s="66" customFormat="1" ht="14.1">
      <c r="C59" s="90"/>
    </row>
    <row r="60" spans="2:3" s="66" customFormat="1" ht="14.1">
      <c r="C60" s="90"/>
    </row>
    <row r="61" spans="2:3" s="66" customFormat="1" ht="14.1">
      <c r="C61" s="90"/>
    </row>
    <row r="62" spans="2:3" s="66" customFormat="1" ht="14.1">
      <c r="C62" s="90"/>
    </row>
    <row r="63" spans="2:3" s="66" customFormat="1" ht="14.1">
      <c r="C63" s="90"/>
    </row>
    <row r="64" spans="2:3" s="66" customFormat="1" ht="14.1">
      <c r="C64" s="90"/>
    </row>
    <row r="65" spans="3:3" s="66" customFormat="1" ht="14.1">
      <c r="C65" s="90"/>
    </row>
    <row r="66" spans="3:3" s="66" customFormat="1" ht="14.1">
      <c r="C66" s="90"/>
    </row>
    <row r="67" spans="3:3" s="66" customFormat="1" ht="14.1">
      <c r="C67" s="90"/>
    </row>
    <row r="68" spans="3:3" s="66" customFormat="1" ht="14.1">
      <c r="C68" s="90"/>
    </row>
    <row r="69" spans="3:3" s="66" customFormat="1" ht="14.1">
      <c r="C69" s="90"/>
    </row>
    <row r="70" spans="3:3" s="66" customFormat="1" ht="14.1">
      <c r="C70" s="90"/>
    </row>
    <row r="71" spans="3:3" s="66" customFormat="1" ht="14.1">
      <c r="C71" s="90"/>
    </row>
    <row r="72" spans="3:3" s="66" customFormat="1" ht="14.1">
      <c r="C72" s="90"/>
    </row>
    <row r="73" spans="3:3" s="66" customFormat="1" ht="14.1">
      <c r="C73" s="90"/>
    </row>
    <row r="74" spans="3:3" s="66" customFormat="1" ht="14.1">
      <c r="C74" s="90"/>
    </row>
    <row r="75" spans="3:3" s="66" customFormat="1" ht="14.1">
      <c r="C75" s="90"/>
    </row>
    <row r="76" spans="3:3" s="66" customFormat="1" ht="14.1">
      <c r="C76" s="90"/>
    </row>
    <row r="77" spans="3:3" s="66" customFormat="1" ht="14.1">
      <c r="C77" s="90"/>
    </row>
    <row r="78" spans="3:3" s="66" customFormat="1" ht="14.1">
      <c r="C78" s="90"/>
    </row>
    <row r="79" spans="3:3" s="66" customFormat="1" ht="14.1">
      <c r="C79" s="90"/>
    </row>
    <row r="80" spans="3:3" s="66" customFormat="1" ht="14.1">
      <c r="C80" s="90"/>
    </row>
    <row r="81" spans="3:3" s="66" customFormat="1" ht="14.1">
      <c r="C81" s="90"/>
    </row>
    <row r="82" spans="3:3" s="66" customFormat="1" ht="14.1">
      <c r="C82" s="90"/>
    </row>
    <row r="83" spans="3:3" s="66" customFormat="1" ht="14.1">
      <c r="C83" s="90"/>
    </row>
    <row r="84" spans="3:3" s="66" customFormat="1" ht="14.1">
      <c r="C84" s="90"/>
    </row>
    <row r="85" spans="3:3" s="66" customFormat="1" ht="14.1">
      <c r="C85" s="90"/>
    </row>
    <row r="86" spans="3:3" s="66" customFormat="1" ht="14.1">
      <c r="C86" s="90"/>
    </row>
    <row r="87" spans="3:3" s="66" customFormat="1" ht="14.1">
      <c r="C87" s="90"/>
    </row>
    <row r="88" spans="3:3" s="66" customFormat="1" ht="14.1">
      <c r="C88" s="90"/>
    </row>
    <row r="89" spans="3:3" s="66" customFormat="1" ht="14.1">
      <c r="C89" s="90"/>
    </row>
    <row r="90" spans="3:3" s="66" customFormat="1" ht="14.1">
      <c r="C90" s="90"/>
    </row>
    <row r="91" spans="3:3" s="66" customFormat="1" ht="14.1">
      <c r="C91" s="90"/>
    </row>
    <row r="92" spans="3:3" s="66" customFormat="1" ht="14.1">
      <c r="C92" s="90"/>
    </row>
    <row r="93" spans="3:3" s="66" customFormat="1" ht="14.1">
      <c r="C93" s="90"/>
    </row>
    <row r="94" spans="3:3" s="66" customFormat="1" ht="14.1">
      <c r="C94" s="90"/>
    </row>
    <row r="95" spans="3:3" s="66" customFormat="1" ht="14.1">
      <c r="C95" s="90"/>
    </row>
    <row r="96" spans="3:3" s="66" customFormat="1" ht="14.1">
      <c r="C96" s="90"/>
    </row>
    <row r="97" spans="3:3" s="66" customFormat="1" ht="14.1">
      <c r="C97" s="90"/>
    </row>
    <row r="98" spans="3:3" s="66" customFormat="1" ht="14.1">
      <c r="C98" s="90"/>
    </row>
    <row r="99" spans="3:3" s="66" customFormat="1" ht="14.1">
      <c r="C99" s="90"/>
    </row>
    <row r="100" spans="3:3" s="66" customFormat="1" ht="14.1">
      <c r="C100" s="90"/>
    </row>
    <row r="101" spans="3:3" s="66" customFormat="1" ht="14.1">
      <c r="C101" s="90"/>
    </row>
    <row r="102" spans="3:3" s="66" customFormat="1" ht="14.1">
      <c r="C102" s="90"/>
    </row>
    <row r="103" spans="3:3" s="66" customFormat="1" ht="14.1">
      <c r="C103" s="90"/>
    </row>
    <row r="104" spans="3:3" s="66" customFormat="1" ht="14.1">
      <c r="C104" s="90"/>
    </row>
    <row r="105" spans="3:3" s="66" customFormat="1" ht="14.1">
      <c r="C105" s="90"/>
    </row>
    <row r="106" spans="3:3" s="66" customFormat="1" ht="14.1">
      <c r="C106" s="90"/>
    </row>
    <row r="107" spans="3:3" s="66" customFormat="1" ht="14.1">
      <c r="C107" s="90"/>
    </row>
    <row r="108" spans="3:3" s="66" customFormat="1" ht="14.1">
      <c r="C108" s="90"/>
    </row>
    <row r="109" spans="3:3" s="66" customFormat="1" ht="14.1">
      <c r="C109" s="90"/>
    </row>
    <row r="110" spans="3:3" s="66" customFormat="1" ht="14.1">
      <c r="C110" s="90"/>
    </row>
    <row r="111" spans="3:3" s="66" customFormat="1" ht="14.1">
      <c r="C111" s="90"/>
    </row>
    <row r="112" spans="3:3" s="66" customFormat="1" ht="14.1">
      <c r="C112" s="90"/>
    </row>
    <row r="113" spans="3:3" s="66" customFormat="1" ht="14.1">
      <c r="C113" s="90"/>
    </row>
    <row r="114" spans="3:3" s="66" customFormat="1" ht="14.1">
      <c r="C114" s="90"/>
    </row>
    <row r="115" spans="3:3" s="66" customFormat="1" ht="14.1">
      <c r="C115" s="90"/>
    </row>
    <row r="116" spans="3:3" s="66" customFormat="1" ht="14.1">
      <c r="C116" s="90"/>
    </row>
    <row r="117" spans="3:3" s="66" customFormat="1" ht="14.1">
      <c r="C117" s="90"/>
    </row>
    <row r="118" spans="3:3" s="66" customFormat="1" ht="14.1">
      <c r="C118" s="90"/>
    </row>
    <row r="119" spans="3:3" s="66" customFormat="1" ht="14.1">
      <c r="C119" s="90"/>
    </row>
    <row r="120" spans="3:3" s="66" customFormat="1" ht="14.1">
      <c r="C120" s="90"/>
    </row>
    <row r="121" spans="3:3" s="66" customFormat="1" ht="14.1">
      <c r="C121" s="90"/>
    </row>
    <row r="122" spans="3:3" s="66" customFormat="1" ht="14.1">
      <c r="C122" s="90"/>
    </row>
    <row r="123" spans="3:3" s="66" customFormat="1" ht="14.1">
      <c r="C123" s="90"/>
    </row>
    <row r="124" spans="3:3" s="66" customFormat="1" ht="14.1">
      <c r="C124" s="90"/>
    </row>
    <row r="125" spans="3:3" s="66" customFormat="1" ht="14.1">
      <c r="C125" s="90"/>
    </row>
    <row r="126" spans="3:3" s="66" customFormat="1" ht="14.1">
      <c r="C126" s="90"/>
    </row>
    <row r="127" spans="3:3" s="66" customFormat="1" ht="14.1">
      <c r="C127" s="90"/>
    </row>
    <row r="128" spans="3:3" s="66" customFormat="1" ht="14.1">
      <c r="C128" s="90"/>
    </row>
    <row r="129" spans="3:3" s="66" customFormat="1" ht="14.1">
      <c r="C129" s="90"/>
    </row>
    <row r="130" spans="3:3" s="66" customFormat="1" ht="14.1">
      <c r="C130" s="90"/>
    </row>
    <row r="131" spans="3:3" s="66" customFormat="1" ht="14.1">
      <c r="C131" s="90"/>
    </row>
    <row r="132" spans="3:3" s="66" customFormat="1" ht="14.1">
      <c r="C132" s="90"/>
    </row>
    <row r="133" spans="3:3" s="66" customFormat="1" ht="14.1">
      <c r="C133" s="90"/>
    </row>
    <row r="134" spans="3:3" s="66" customFormat="1" ht="14.1">
      <c r="C134" s="90"/>
    </row>
    <row r="135" spans="3:3" s="66" customFormat="1" ht="14.1">
      <c r="C135" s="90"/>
    </row>
    <row r="136" spans="3:3" s="66" customFormat="1" ht="14.1">
      <c r="C136" s="90"/>
    </row>
    <row r="137" spans="3:3" s="66" customFormat="1" ht="14.1">
      <c r="C137" s="90"/>
    </row>
    <row r="138" spans="3:3" s="66" customFormat="1" ht="14.1">
      <c r="C138" s="90"/>
    </row>
    <row r="139" spans="3:3" s="66" customFormat="1" ht="14.1">
      <c r="C139" s="90"/>
    </row>
    <row r="140" spans="3:3" s="66" customFormat="1" ht="14.1">
      <c r="C140" s="90"/>
    </row>
    <row r="141" spans="3:3" s="66" customFormat="1" ht="14.1">
      <c r="C141" s="90"/>
    </row>
    <row r="142" spans="3:3" s="66" customFormat="1" ht="14.1">
      <c r="C142" s="90"/>
    </row>
    <row r="143" spans="3:3" s="66" customFormat="1" ht="14.1">
      <c r="C143" s="90"/>
    </row>
    <row r="144" spans="3:3" s="66" customFormat="1" ht="14.1">
      <c r="C144" s="90"/>
    </row>
    <row r="145" spans="3:3" s="66" customFormat="1" ht="14.1">
      <c r="C145" s="90"/>
    </row>
    <row r="146" spans="3:3" s="66" customFormat="1" ht="14.1">
      <c r="C146" s="90"/>
    </row>
    <row r="147" spans="3:3" s="66" customFormat="1" ht="14.1">
      <c r="C147" s="90"/>
    </row>
    <row r="148" spans="3:3" s="66" customFormat="1" ht="14.1">
      <c r="C148" s="90"/>
    </row>
    <row r="149" spans="3:3" s="66" customFormat="1" ht="14.1">
      <c r="C149" s="90"/>
    </row>
    <row r="150" spans="3:3" s="66" customFormat="1" ht="14.1">
      <c r="C150" s="90"/>
    </row>
    <row r="151" spans="3:3" s="66" customFormat="1" ht="14.1">
      <c r="C151" s="90"/>
    </row>
    <row r="152" spans="3:3" s="66" customFormat="1" ht="14.1">
      <c r="C152" s="90"/>
    </row>
    <row r="153" spans="3:3" s="66" customFormat="1" ht="14.1">
      <c r="C153" s="90"/>
    </row>
    <row r="154" spans="3:3" s="66" customFormat="1" ht="14.1">
      <c r="C154" s="90"/>
    </row>
    <row r="155" spans="3:3" s="66" customFormat="1" ht="14.1">
      <c r="C155" s="90"/>
    </row>
    <row r="156" spans="3:3" s="66" customFormat="1" ht="14.1">
      <c r="C156" s="90"/>
    </row>
    <row r="157" spans="3:3" s="66" customFormat="1" ht="14.1">
      <c r="C157" s="90"/>
    </row>
    <row r="158" spans="3:3" s="66" customFormat="1" ht="14.1">
      <c r="C158" s="90"/>
    </row>
    <row r="159" spans="3:3" s="66" customFormat="1" ht="14.1">
      <c r="C159" s="90"/>
    </row>
    <row r="160" spans="3:3" s="66" customFormat="1" ht="14.1">
      <c r="C160" s="90"/>
    </row>
    <row r="161" spans="3:3" s="66" customFormat="1" ht="14.1">
      <c r="C161" s="90"/>
    </row>
    <row r="162" spans="3:3" s="66" customFormat="1" ht="14.1">
      <c r="C162" s="90"/>
    </row>
    <row r="163" spans="3:3" s="66" customFormat="1" ht="14.1">
      <c r="C163" s="90"/>
    </row>
    <row r="164" spans="3:3" s="66" customFormat="1" ht="14.1">
      <c r="C164" s="90"/>
    </row>
    <row r="165" spans="3:3" s="66" customFormat="1" ht="14.1">
      <c r="C165" s="90"/>
    </row>
    <row r="166" spans="3:3" s="66" customFormat="1" ht="14.1">
      <c r="C166" s="90"/>
    </row>
    <row r="167" spans="3:3" s="66" customFormat="1" ht="14.1">
      <c r="C167" s="90"/>
    </row>
    <row r="168" spans="3:3" s="66" customFormat="1" ht="14.1">
      <c r="C168" s="90"/>
    </row>
    <row r="169" spans="3:3" s="66" customFormat="1" ht="14.1">
      <c r="C169" s="90"/>
    </row>
    <row r="170" spans="3:3" s="66" customFormat="1" ht="14.1">
      <c r="C170" s="90"/>
    </row>
    <row r="171" spans="3:3" s="66" customFormat="1" ht="14.1">
      <c r="C171" s="90"/>
    </row>
    <row r="172" spans="3:3" s="66" customFormat="1" ht="14.1">
      <c r="C172" s="90"/>
    </row>
    <row r="173" spans="3:3" s="66" customFormat="1" ht="14.1">
      <c r="C173" s="90"/>
    </row>
    <row r="174" spans="3:3" s="66" customFormat="1" ht="14.1">
      <c r="C174" s="90"/>
    </row>
    <row r="175" spans="3:3" s="66" customFormat="1" ht="14.1">
      <c r="C175" s="90"/>
    </row>
    <row r="176" spans="3:3" s="66" customFormat="1" ht="14.1">
      <c r="C176" s="90"/>
    </row>
    <row r="177" spans="3:3" s="66" customFormat="1" ht="14.1">
      <c r="C177" s="90"/>
    </row>
    <row r="178" spans="3:3" s="66" customFormat="1" ht="14.1">
      <c r="C178" s="90"/>
    </row>
    <row r="179" spans="3:3" s="66" customFormat="1" ht="14.1">
      <c r="C179" s="90"/>
    </row>
    <row r="180" spans="3:3" s="66" customFormat="1" ht="14.1">
      <c r="C180" s="90"/>
    </row>
    <row r="181" spans="3:3" s="66" customFormat="1" ht="14.1">
      <c r="C181" s="90"/>
    </row>
    <row r="182" spans="3:3" s="66" customFormat="1" ht="14.1">
      <c r="C182" s="90"/>
    </row>
    <row r="183" spans="3:3" s="66" customFormat="1" ht="14.1">
      <c r="C183" s="90"/>
    </row>
    <row r="184" spans="3:3" s="66" customFormat="1" ht="14.1">
      <c r="C184" s="90"/>
    </row>
    <row r="185" spans="3:3" s="66" customFormat="1" ht="14.1">
      <c r="C185" s="90"/>
    </row>
    <row r="186" spans="3:3" s="66" customFormat="1" ht="14.1">
      <c r="C186" s="90"/>
    </row>
    <row r="187" spans="3:3" s="66" customFormat="1" ht="14.1">
      <c r="C187" s="90"/>
    </row>
  </sheetData>
  <mergeCells count="3">
    <mergeCell ref="A1:D1"/>
    <mergeCell ref="A2:D2"/>
    <mergeCell ref="A3:D3"/>
  </mergeCells>
  <printOptions horizontalCentered="1" verticalCentered="1"/>
  <pageMargins left="0.25" right="0.25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sheetPr codeName="Sheet69">
    <pageSetUpPr fitToPage="1"/>
  </sheetPr>
  <dimension ref="A1:Q64"/>
  <sheetViews>
    <sheetView zoomScaleNormal="100" zoomScaleSheetLayoutView="75" workbookViewId="0">
      <selection activeCell="C20" sqref="C20"/>
    </sheetView>
  </sheetViews>
  <sheetFormatPr defaultColWidth="9.140625" defaultRowHeight="14.45"/>
  <cols>
    <col min="1" max="1" width="46.7109375" style="66" customWidth="1"/>
    <col min="2" max="2" width="29.28515625" style="66" customWidth="1"/>
    <col min="3" max="4" width="9.140625" style="66" customWidth="1"/>
    <col min="5" max="5" width="11.7109375" style="92" bestFit="1" customWidth="1"/>
    <col min="6" max="12" width="9.140625" style="92"/>
    <col min="13" max="17" width="9.140625" style="66"/>
    <col min="18" max="16384" width="9.140625" style="33"/>
  </cols>
  <sheetData>
    <row r="1" spans="1:17" ht="20.100000000000001">
      <c r="A1" s="381" t="s">
        <v>231</v>
      </c>
      <c r="B1" s="381"/>
      <c r="C1" s="381"/>
      <c r="D1" s="381"/>
      <c r="E1" s="369"/>
    </row>
    <row r="2" spans="1:17" ht="20.100000000000001">
      <c r="A2" s="381" t="s">
        <v>247</v>
      </c>
      <c r="B2" s="381"/>
      <c r="C2" s="381"/>
      <c r="D2" s="381"/>
      <c r="E2" s="369"/>
    </row>
    <row r="3" spans="1:17" ht="15.6">
      <c r="A3" s="394">
        <f ca="1">TODAY()</f>
        <v>45832</v>
      </c>
      <c r="B3" s="385"/>
      <c r="C3" s="385"/>
      <c r="D3" s="385"/>
      <c r="E3" s="369"/>
    </row>
    <row r="4" spans="1:17" s="34" customFormat="1" ht="15.95">
      <c r="A4" s="367"/>
      <c r="B4" s="367"/>
      <c r="C4" s="367"/>
      <c r="D4" s="219"/>
      <c r="E4" s="92"/>
      <c r="F4" s="92"/>
      <c r="G4" s="92"/>
      <c r="H4" s="92"/>
      <c r="I4" s="92"/>
      <c r="J4" s="92"/>
      <c r="K4" s="92"/>
      <c r="L4" s="92"/>
      <c r="M4" s="219"/>
      <c r="N4" s="219"/>
      <c r="O4" s="219"/>
      <c r="P4" s="219"/>
      <c r="Q4" s="219"/>
    </row>
    <row r="5" spans="1:17" s="34" customFormat="1" ht="15.95">
      <c r="A5" s="219"/>
      <c r="B5" s="219"/>
      <c r="C5" s="219"/>
      <c r="D5" s="219"/>
      <c r="E5" s="92"/>
      <c r="F5" s="92"/>
      <c r="G5" s="92"/>
      <c r="H5" s="92"/>
      <c r="I5" s="92"/>
      <c r="J5" s="92"/>
      <c r="K5" s="92"/>
      <c r="L5" s="92"/>
      <c r="M5" s="219"/>
      <c r="N5" s="219"/>
      <c r="O5" s="219"/>
      <c r="P5" s="219"/>
      <c r="Q5" s="219"/>
    </row>
    <row r="6" spans="1:17" s="34" customFormat="1" ht="15.95">
      <c r="A6" s="36" t="s">
        <v>232</v>
      </c>
      <c r="B6" s="40" t="e">
        <f>#REF!</f>
        <v>#REF!</v>
      </c>
      <c r="C6" s="219"/>
      <c r="D6" s="219"/>
      <c r="E6" s="92"/>
      <c r="F6" s="92"/>
      <c r="G6" s="92"/>
      <c r="H6" s="92"/>
      <c r="I6" s="92"/>
      <c r="J6" s="92"/>
      <c r="K6" s="92"/>
      <c r="L6" s="92"/>
      <c r="M6" s="219"/>
      <c r="N6" s="219"/>
      <c r="O6" s="219"/>
      <c r="P6" s="219"/>
      <c r="Q6" s="219"/>
    </row>
    <row r="7" spans="1:17" s="34" customFormat="1" ht="15.95" hidden="1">
      <c r="A7" s="219" t="s">
        <v>208</v>
      </c>
      <c r="B7" s="41" t="e">
        <f>#REF!</f>
        <v>#REF!</v>
      </c>
      <c r="C7" s="219"/>
      <c r="D7" s="219"/>
      <c r="E7" s="92"/>
      <c r="F7" s="92"/>
      <c r="G7" s="92"/>
      <c r="H7" s="92"/>
      <c r="I7" s="92"/>
      <c r="J7" s="92"/>
      <c r="K7" s="92"/>
      <c r="L7" s="92"/>
      <c r="M7" s="219"/>
      <c r="N7" s="219"/>
      <c r="O7" s="219"/>
      <c r="P7" s="219"/>
      <c r="Q7" s="219"/>
    </row>
    <row r="8" spans="1:17" s="34" customFormat="1" ht="15.95">
      <c r="A8" s="219" t="s">
        <v>210</v>
      </c>
      <c r="B8" s="86" t="e">
        <f>#REF!</f>
        <v>#REF!</v>
      </c>
      <c r="C8" s="219"/>
      <c r="D8" s="219"/>
      <c r="E8" s="92"/>
      <c r="F8" s="92"/>
      <c r="G8" s="92"/>
      <c r="H8" s="92"/>
      <c r="I8" s="92"/>
      <c r="J8" s="92"/>
      <c r="K8" s="92"/>
      <c r="L8" s="92"/>
      <c r="M8" s="219"/>
      <c r="N8" s="219"/>
      <c r="O8" s="219"/>
      <c r="P8" s="219"/>
      <c r="Q8" s="219"/>
    </row>
    <row r="9" spans="1:17" s="34" customFormat="1" ht="15.95">
      <c r="A9" s="219" t="s">
        <v>212</v>
      </c>
      <c r="B9" s="43">
        <v>31</v>
      </c>
      <c r="C9" s="219"/>
      <c r="D9" s="219"/>
      <c r="E9" s="92"/>
      <c r="F9" s="92"/>
      <c r="G9" s="92"/>
      <c r="H9" s="92"/>
      <c r="I9" s="92"/>
      <c r="J9" s="92"/>
      <c r="K9" s="92"/>
      <c r="L9" s="92"/>
      <c r="M9" s="219"/>
      <c r="N9" s="219"/>
      <c r="O9" s="219"/>
      <c r="P9" s="219"/>
      <c r="Q9" s="219"/>
    </row>
    <row r="10" spans="1:17" s="34" customFormat="1" ht="15.95" hidden="1">
      <c r="A10" s="219" t="s">
        <v>213</v>
      </c>
      <c r="B10" s="220"/>
      <c r="C10" s="219" t="s">
        <v>211</v>
      </c>
      <c r="D10" s="219"/>
      <c r="E10" s="92"/>
      <c r="F10" s="92"/>
      <c r="G10" s="92"/>
      <c r="H10" s="92"/>
      <c r="I10" s="92"/>
      <c r="J10" s="92"/>
      <c r="K10" s="92"/>
      <c r="L10" s="92"/>
      <c r="M10" s="219"/>
      <c r="N10" s="219"/>
      <c r="O10" s="219"/>
      <c r="P10" s="219"/>
      <c r="Q10" s="219"/>
    </row>
    <row r="11" spans="1:17" s="34" customFormat="1" ht="15.95" hidden="1">
      <c r="A11" s="219"/>
      <c r="B11" s="219"/>
      <c r="C11" s="219"/>
      <c r="D11" s="219"/>
      <c r="E11" s="92"/>
      <c r="F11" s="92"/>
      <c r="G11" s="92"/>
      <c r="H11" s="92"/>
      <c r="I11" s="92"/>
      <c r="J11" s="92"/>
      <c r="K11" s="92"/>
      <c r="L11" s="92"/>
      <c r="M11" s="219"/>
      <c r="N11" s="219"/>
      <c r="O11" s="219"/>
      <c r="P11" s="219"/>
      <c r="Q11" s="219"/>
    </row>
    <row r="12" spans="1:17" s="34" customFormat="1" ht="15.95" hidden="1">
      <c r="A12" s="46" t="s">
        <v>214</v>
      </c>
      <c r="B12" s="221"/>
      <c r="C12" s="219"/>
      <c r="D12" s="219"/>
      <c r="E12" s="92"/>
      <c r="F12" s="92"/>
      <c r="G12" s="92"/>
      <c r="H12" s="92"/>
      <c r="I12" s="92"/>
      <c r="J12" s="92"/>
      <c r="K12" s="92"/>
      <c r="L12" s="92"/>
      <c r="M12" s="219"/>
      <c r="N12" s="219"/>
      <c r="O12" s="219"/>
      <c r="P12" s="219"/>
      <c r="Q12" s="219"/>
    </row>
    <row r="13" spans="1:17" s="34" customFormat="1" ht="15.95" hidden="1">
      <c r="A13" s="222" t="s">
        <v>215</v>
      </c>
      <c r="B13" s="232" t="e">
        <f>#REF!</f>
        <v>#REF!</v>
      </c>
      <c r="C13" s="219" t="s">
        <v>209</v>
      </c>
      <c r="D13" s="219"/>
      <c r="E13" s="92"/>
      <c r="F13" s="92"/>
      <c r="G13" s="92"/>
      <c r="H13" s="92"/>
      <c r="I13" s="92"/>
      <c r="J13" s="92"/>
      <c r="K13" s="92"/>
      <c r="L13" s="92"/>
      <c r="M13" s="219"/>
      <c r="N13" s="219"/>
      <c r="O13" s="219"/>
      <c r="P13" s="219"/>
      <c r="Q13" s="219"/>
    </row>
    <row r="14" spans="1:17" s="34" customFormat="1" ht="15.95" hidden="1">
      <c r="A14" s="222" t="s">
        <v>216</v>
      </c>
      <c r="B14" s="233" t="e">
        <f>#REF!</f>
        <v>#REF!</v>
      </c>
      <c r="C14" s="219" t="s">
        <v>209</v>
      </c>
      <c r="D14" s="219"/>
      <c r="E14" s="92"/>
      <c r="F14" s="92"/>
      <c r="G14" s="92"/>
      <c r="H14" s="92"/>
      <c r="I14" s="93"/>
      <c r="J14" s="93"/>
      <c r="K14" s="92"/>
      <c r="L14" s="92"/>
      <c r="M14" s="219"/>
      <c r="N14" s="219"/>
      <c r="O14" s="219"/>
      <c r="P14" s="219"/>
      <c r="Q14" s="219"/>
    </row>
    <row r="15" spans="1:17" s="34" customFormat="1" ht="15.95" hidden="1">
      <c r="A15" s="222" t="s">
        <v>217</v>
      </c>
      <c r="B15" s="225" t="e">
        <f>B14*B13</f>
        <v>#REF!</v>
      </c>
      <c r="C15" s="219"/>
      <c r="D15" s="219"/>
      <c r="E15" s="92"/>
      <c r="F15" s="92"/>
      <c r="G15" s="92"/>
      <c r="H15" s="92"/>
      <c r="I15" s="94"/>
      <c r="J15" s="93"/>
      <c r="K15" s="92"/>
      <c r="L15" s="92"/>
      <c r="M15" s="219"/>
      <c r="N15" s="219"/>
      <c r="O15" s="219"/>
      <c r="P15" s="219"/>
      <c r="Q15" s="219"/>
    </row>
    <row r="16" spans="1:17" s="34" customFormat="1" ht="15.95" hidden="1">
      <c r="A16" s="222"/>
      <c r="B16" s="225"/>
      <c r="C16" s="219"/>
      <c r="D16" s="219"/>
      <c r="E16" s="92"/>
      <c r="F16" s="92"/>
      <c r="G16" s="92"/>
      <c r="H16" s="92"/>
      <c r="I16" s="94"/>
      <c r="J16" s="93"/>
      <c r="K16" s="92"/>
      <c r="L16" s="92"/>
      <c r="M16" s="219"/>
      <c r="N16" s="219"/>
      <c r="O16" s="219"/>
      <c r="P16" s="219"/>
      <c r="Q16" s="219"/>
    </row>
    <row r="17" spans="1:17" s="34" customFormat="1" ht="15.95" hidden="1">
      <c r="A17" s="222" t="s">
        <v>215</v>
      </c>
      <c r="B17" s="232" t="e">
        <f>#REF!</f>
        <v>#REF!</v>
      </c>
      <c r="C17" s="219"/>
      <c r="D17" s="219"/>
      <c r="E17" s="92"/>
      <c r="F17" s="92"/>
      <c r="G17" s="92"/>
      <c r="H17" s="92"/>
      <c r="I17" s="94"/>
      <c r="J17" s="93"/>
      <c r="K17" s="92"/>
      <c r="L17" s="92"/>
      <c r="M17" s="219"/>
      <c r="N17" s="219"/>
      <c r="O17" s="219"/>
      <c r="P17" s="219"/>
      <c r="Q17" s="219"/>
    </row>
    <row r="18" spans="1:17" s="34" customFormat="1" ht="15.95" hidden="1">
      <c r="A18" s="222" t="s">
        <v>216</v>
      </c>
      <c r="B18" s="233" t="e">
        <f>#REF!</f>
        <v>#REF!</v>
      </c>
      <c r="C18" s="219"/>
      <c r="D18" s="219"/>
      <c r="E18" s="92"/>
      <c r="F18" s="92"/>
      <c r="G18" s="92"/>
      <c r="H18" s="92"/>
      <c r="I18" s="94"/>
      <c r="J18" s="93"/>
      <c r="K18" s="92"/>
      <c r="L18" s="92"/>
      <c r="M18" s="219"/>
      <c r="N18" s="219"/>
      <c r="O18" s="219"/>
      <c r="P18" s="219"/>
      <c r="Q18" s="219"/>
    </row>
    <row r="19" spans="1:17" s="34" customFormat="1" ht="15.95" hidden="1">
      <c r="A19" s="222" t="s">
        <v>217</v>
      </c>
      <c r="B19" s="225" t="e">
        <f>B18*B17</f>
        <v>#REF!</v>
      </c>
      <c r="C19" s="219"/>
      <c r="D19" s="219"/>
      <c r="E19" s="92"/>
      <c r="F19" s="92"/>
      <c r="G19" s="92"/>
      <c r="H19" s="92"/>
      <c r="I19" s="94"/>
      <c r="J19" s="93"/>
      <c r="K19" s="92"/>
      <c r="L19" s="92"/>
      <c r="M19" s="219"/>
      <c r="N19" s="219"/>
      <c r="O19" s="219"/>
      <c r="P19" s="219"/>
      <c r="Q19" s="219"/>
    </row>
    <row r="20" spans="1:17" s="34" customFormat="1" ht="15.95" hidden="1">
      <c r="A20" s="222"/>
      <c r="B20" s="47"/>
      <c r="C20" s="219"/>
      <c r="D20" s="219"/>
      <c r="E20" s="92"/>
      <c r="F20" s="92"/>
      <c r="G20" s="92"/>
      <c r="H20" s="92"/>
      <c r="I20" s="94"/>
      <c r="J20" s="93"/>
      <c r="K20" s="92"/>
      <c r="L20" s="92"/>
      <c r="M20" s="219"/>
      <c r="N20" s="219"/>
      <c r="O20" s="219"/>
      <c r="P20" s="219"/>
      <c r="Q20" s="219"/>
    </row>
    <row r="21" spans="1:17" s="34" customFormat="1" ht="15.95">
      <c r="A21" s="222"/>
      <c r="B21" s="47"/>
      <c r="C21" s="219"/>
      <c r="D21" s="219"/>
      <c r="E21" s="92"/>
      <c r="F21" s="92"/>
      <c r="G21" s="92"/>
      <c r="H21" s="92"/>
      <c r="I21" s="94"/>
      <c r="J21" s="93"/>
      <c r="K21" s="92"/>
      <c r="L21" s="92"/>
      <c r="M21" s="219"/>
      <c r="N21" s="219"/>
      <c r="O21" s="219"/>
      <c r="P21" s="219"/>
      <c r="Q21" s="219"/>
    </row>
    <row r="22" spans="1:17" s="34" customFormat="1" ht="15.95">
      <c r="A22" s="227"/>
      <c r="B22" s="225"/>
      <c r="C22" s="225"/>
      <c r="D22" s="219"/>
      <c r="E22" s="92"/>
      <c r="F22" s="92"/>
      <c r="G22" s="92"/>
      <c r="H22" s="92"/>
      <c r="I22" s="92"/>
      <c r="J22" s="93"/>
      <c r="K22" s="92"/>
      <c r="L22" s="92"/>
      <c r="M22" s="219"/>
      <c r="N22" s="219"/>
      <c r="O22" s="219"/>
      <c r="P22" s="219"/>
      <c r="Q22" s="219"/>
    </row>
    <row r="23" spans="1:17" s="34" customFormat="1" ht="21" customHeight="1">
      <c r="A23" s="87" t="s">
        <v>233</v>
      </c>
      <c r="B23" s="225"/>
      <c r="C23" s="219"/>
      <c r="D23" s="219"/>
      <c r="E23" s="92"/>
      <c r="F23" s="92"/>
      <c r="G23" s="92"/>
      <c r="H23" s="92"/>
      <c r="I23" s="92"/>
      <c r="J23" s="93"/>
      <c r="K23" s="92"/>
      <c r="L23" s="92"/>
      <c r="M23" s="219"/>
      <c r="N23" s="219"/>
      <c r="O23" s="219"/>
      <c r="P23" s="219"/>
      <c r="Q23" s="219"/>
    </row>
    <row r="24" spans="1:17" s="34" customFormat="1" ht="15.95">
      <c r="A24" s="222" t="s">
        <v>234</v>
      </c>
      <c r="B24" s="234" t="e">
        <f>#REF!</f>
        <v>#REF!</v>
      </c>
      <c r="C24" s="219"/>
      <c r="D24" s="219"/>
      <c r="E24" s="95"/>
      <c r="F24" s="92"/>
      <c r="G24" s="92"/>
      <c r="H24" s="92"/>
      <c r="I24" s="92"/>
      <c r="J24" s="93"/>
      <c r="K24" s="92"/>
      <c r="L24" s="92"/>
      <c r="M24" s="219"/>
      <c r="N24" s="219"/>
      <c r="O24" s="219"/>
      <c r="P24" s="219"/>
      <c r="Q24" s="219"/>
    </row>
    <row r="25" spans="1:17" s="34" customFormat="1" ht="15.95">
      <c r="A25" s="222" t="s">
        <v>235</v>
      </c>
      <c r="B25" s="234">
        <v>35</v>
      </c>
      <c r="C25" s="219"/>
      <c r="D25" s="219"/>
      <c r="E25" s="96"/>
      <c r="F25" s="92"/>
      <c r="G25" s="92"/>
      <c r="H25" s="92"/>
      <c r="I25" s="92"/>
      <c r="J25" s="93"/>
      <c r="K25" s="92"/>
      <c r="L25" s="92"/>
      <c r="M25" s="219"/>
      <c r="N25" s="219"/>
      <c r="O25" s="219"/>
      <c r="P25" s="219"/>
      <c r="Q25" s="219"/>
    </row>
    <row r="26" spans="1:17" s="34" customFormat="1" ht="15.95">
      <c r="A26" s="222" t="s">
        <v>222</v>
      </c>
      <c r="B26" s="225" t="e">
        <f>B24*B25</f>
        <v>#REF!</v>
      </c>
      <c r="C26" s="219"/>
      <c r="D26" s="219"/>
      <c r="E26" s="95"/>
      <c r="F26" s="92"/>
      <c r="G26" s="92"/>
      <c r="H26" s="92"/>
      <c r="I26" s="92"/>
      <c r="J26" s="93"/>
      <c r="K26" s="92"/>
      <c r="L26" s="92"/>
      <c r="M26" s="219"/>
      <c r="N26" s="219"/>
      <c r="O26" s="219"/>
      <c r="P26" s="219"/>
      <c r="Q26" s="219"/>
    </row>
    <row r="27" spans="1:17" s="34" customFormat="1" ht="15.95">
      <c r="A27" s="222" t="s">
        <v>236</v>
      </c>
      <c r="B27" s="235">
        <v>0.01</v>
      </c>
      <c r="C27" s="219"/>
      <c r="D27" s="219"/>
      <c r="E27" s="92"/>
      <c r="F27" s="92"/>
      <c r="G27" s="92"/>
      <c r="H27" s="92"/>
      <c r="I27" s="92"/>
      <c r="J27" s="93"/>
      <c r="K27" s="92"/>
      <c r="L27" s="92"/>
      <c r="M27" s="219"/>
      <c r="N27" s="219"/>
      <c r="O27" s="219"/>
      <c r="P27" s="219"/>
      <c r="Q27" s="219"/>
    </row>
    <row r="28" spans="1:17" s="34" customFormat="1" ht="15.95">
      <c r="A28" s="222" t="s">
        <v>237</v>
      </c>
      <c r="B28" s="235" t="e">
        <f>B27*B24</f>
        <v>#REF!</v>
      </c>
      <c r="C28" s="219"/>
      <c r="D28" s="219"/>
      <c r="E28" s="92"/>
      <c r="F28" s="92"/>
      <c r="G28" s="92"/>
      <c r="H28" s="92"/>
      <c r="I28" s="92"/>
      <c r="J28" s="93"/>
      <c r="K28" s="92"/>
      <c r="L28" s="92"/>
      <c r="M28" s="219"/>
      <c r="N28" s="219"/>
      <c r="O28" s="219"/>
      <c r="P28" s="219"/>
      <c r="Q28" s="219"/>
    </row>
    <row r="29" spans="1:17" s="34" customFormat="1" ht="15.95">
      <c r="A29" s="48"/>
      <c r="B29" s="229"/>
      <c r="C29" s="219"/>
      <c r="D29" s="219"/>
      <c r="E29" s="96"/>
      <c r="F29" s="92"/>
      <c r="G29" s="92"/>
      <c r="H29" s="92"/>
      <c r="I29" s="92"/>
      <c r="J29" s="92"/>
      <c r="K29" s="92"/>
      <c r="L29" s="92"/>
      <c r="M29" s="219"/>
      <c r="N29" s="219"/>
      <c r="O29" s="219"/>
      <c r="P29" s="219"/>
      <c r="Q29" s="219"/>
    </row>
    <row r="30" spans="1:17" s="34" customFormat="1" ht="15.95">
      <c r="A30" s="219"/>
      <c r="B30" s="225"/>
      <c r="C30" s="219"/>
      <c r="D30" s="219"/>
      <c r="E30" s="92"/>
      <c r="F30" s="92"/>
      <c r="G30" s="92"/>
      <c r="H30" s="92"/>
      <c r="I30" s="92"/>
      <c r="J30" s="92"/>
      <c r="K30" s="92"/>
      <c r="L30" s="92"/>
      <c r="M30" s="219"/>
      <c r="N30" s="219"/>
      <c r="O30" s="219"/>
      <c r="P30" s="219"/>
      <c r="Q30" s="219"/>
    </row>
    <row r="31" spans="1:17" s="34" customFormat="1" ht="15.95">
      <c r="A31" s="48" t="s">
        <v>223</v>
      </c>
      <c r="B31" s="47" t="e">
        <f>(+B26-B28)</f>
        <v>#REF!</v>
      </c>
      <c r="C31" s="219"/>
      <c r="D31" s="219"/>
      <c r="E31" s="92"/>
      <c r="F31" s="92"/>
      <c r="G31" s="92"/>
      <c r="H31" s="92"/>
      <c r="I31" s="93"/>
      <c r="J31" s="92"/>
      <c r="K31" s="92"/>
      <c r="L31" s="92"/>
      <c r="M31" s="219"/>
      <c r="N31" s="219"/>
      <c r="O31" s="219"/>
      <c r="P31" s="219"/>
      <c r="Q31" s="219"/>
    </row>
    <row r="32" spans="1:17" s="34" customFormat="1" ht="15.95">
      <c r="A32" s="49"/>
      <c r="B32" s="236"/>
      <c r="C32" s="225"/>
      <c r="D32" s="219"/>
      <c r="E32" s="92"/>
      <c r="F32" s="92"/>
      <c r="G32" s="92"/>
      <c r="H32" s="92"/>
      <c r="I32" s="93"/>
      <c r="J32" s="92"/>
      <c r="K32" s="92"/>
      <c r="L32" s="92"/>
      <c r="M32" s="219"/>
      <c r="N32" s="219"/>
      <c r="O32" s="219"/>
      <c r="P32" s="219"/>
      <c r="Q32" s="219"/>
    </row>
    <row r="33" spans="1:17" s="34" customFormat="1" ht="15.95">
      <c r="A33" s="49" t="s">
        <v>224</v>
      </c>
      <c r="B33" s="230" t="e">
        <f>B6+47</f>
        <v>#REF!</v>
      </c>
      <c r="C33" s="219"/>
      <c r="D33" s="219"/>
      <c r="E33" s="92"/>
      <c r="F33" s="92"/>
      <c r="G33" s="92"/>
      <c r="H33" s="92"/>
      <c r="I33" s="92"/>
      <c r="J33" s="92"/>
      <c r="K33" s="92"/>
      <c r="L33" s="92"/>
      <c r="M33" s="219"/>
      <c r="N33" s="219"/>
      <c r="O33" s="219"/>
      <c r="P33" s="219"/>
      <c r="Q33" s="219"/>
    </row>
    <row r="34" spans="1:17" s="34" customFormat="1" ht="15.95">
      <c r="A34" s="49"/>
      <c r="B34" s="230"/>
      <c r="C34" s="219"/>
      <c r="D34" s="219"/>
      <c r="E34" s="92"/>
      <c r="F34" s="92"/>
      <c r="G34" s="92"/>
      <c r="H34" s="92"/>
      <c r="I34" s="92"/>
      <c r="J34" s="92"/>
      <c r="K34" s="92"/>
      <c r="L34" s="92"/>
      <c r="M34" s="219"/>
      <c r="N34" s="219"/>
      <c r="O34" s="219"/>
      <c r="P34" s="219"/>
      <c r="Q34" s="219"/>
    </row>
    <row r="35" spans="1:17" s="34" customFormat="1" ht="15.95">
      <c r="A35" s="49"/>
      <c r="B35" s="230"/>
      <c r="C35" s="219"/>
      <c r="D35" s="219"/>
      <c r="E35" s="92"/>
      <c r="F35" s="92"/>
      <c r="G35" s="92"/>
      <c r="H35" s="92"/>
      <c r="I35" s="92"/>
      <c r="J35" s="92"/>
      <c r="K35" s="92"/>
      <c r="L35" s="92"/>
      <c r="M35" s="219"/>
      <c r="N35" s="219"/>
      <c r="O35" s="219"/>
      <c r="P35" s="219"/>
      <c r="Q35" s="219"/>
    </row>
    <row r="36" spans="1:17" s="34" customFormat="1" ht="15.95">
      <c r="A36" s="219"/>
      <c r="B36" s="225"/>
      <c r="C36" s="219"/>
      <c r="D36" s="219"/>
      <c r="E36" s="92"/>
      <c r="F36" s="92"/>
      <c r="G36" s="92"/>
      <c r="H36" s="92"/>
      <c r="I36" s="92"/>
      <c r="J36" s="92"/>
      <c r="K36" s="92"/>
      <c r="L36" s="92"/>
      <c r="M36" s="219"/>
      <c r="N36" s="219"/>
      <c r="O36" s="219"/>
      <c r="P36" s="219"/>
      <c r="Q36" s="219"/>
    </row>
    <row r="37" spans="1:17" s="34" customFormat="1" ht="15.95">
      <c r="A37" s="48"/>
      <c r="B37" s="54" t="s">
        <v>225</v>
      </c>
      <c r="C37" s="219"/>
      <c r="D37" s="231"/>
      <c r="E37" s="92"/>
      <c r="F37" s="92"/>
      <c r="G37" s="92"/>
      <c r="H37" s="92"/>
      <c r="I37" s="92"/>
      <c r="J37" s="92"/>
      <c r="K37" s="92"/>
      <c r="L37" s="92"/>
      <c r="M37" s="219"/>
      <c r="N37" s="219"/>
      <c r="O37" s="219"/>
      <c r="P37" s="219"/>
      <c r="Q37" s="219"/>
    </row>
    <row r="38" spans="1:17" s="34" customFormat="1" ht="15.95">
      <c r="A38" s="219"/>
      <c r="B38" s="54"/>
      <c r="C38" s="219"/>
      <c r="D38" s="219"/>
      <c r="E38" s="92"/>
      <c r="F38" s="92"/>
      <c r="G38" s="92"/>
      <c r="H38" s="92"/>
      <c r="I38" s="92"/>
      <c r="J38" s="92"/>
      <c r="K38" s="92"/>
      <c r="L38" s="92"/>
      <c r="M38" s="219"/>
      <c r="N38" s="219"/>
      <c r="O38" s="219"/>
      <c r="P38" s="219"/>
      <c r="Q38" s="219"/>
    </row>
    <row r="39" spans="1:17" s="34" customFormat="1" ht="15.95">
      <c r="A39" s="219"/>
      <c r="B39" s="54"/>
      <c r="C39" s="219"/>
      <c r="D39" s="219"/>
      <c r="E39" s="92"/>
      <c r="F39" s="92"/>
      <c r="G39" s="92"/>
      <c r="H39" s="92"/>
      <c r="I39" s="92"/>
      <c r="J39" s="92"/>
      <c r="K39" s="92"/>
      <c r="L39" s="92"/>
      <c r="M39" s="219"/>
      <c r="N39" s="219"/>
      <c r="O39" s="219"/>
      <c r="P39" s="219"/>
      <c r="Q39" s="219"/>
    </row>
    <row r="40" spans="1:17" s="34" customFormat="1" ht="15.95">
      <c r="A40" s="219"/>
      <c r="B40" s="54"/>
      <c r="C40" s="219"/>
      <c r="D40" s="219"/>
      <c r="E40" s="92"/>
      <c r="F40" s="92"/>
      <c r="G40" s="92"/>
      <c r="H40" s="92"/>
      <c r="I40" s="92"/>
      <c r="J40" s="92"/>
      <c r="K40" s="92"/>
      <c r="L40" s="92"/>
      <c r="M40" s="219"/>
      <c r="N40" s="219"/>
      <c r="O40" s="219"/>
      <c r="P40" s="219"/>
      <c r="Q40" s="219"/>
    </row>
    <row r="41" spans="1:17" s="34" customFormat="1" ht="15.95">
      <c r="A41" s="219"/>
      <c r="B41" s="219" t="s">
        <v>240</v>
      </c>
      <c r="C41" s="219"/>
      <c r="D41" s="219"/>
      <c r="E41" s="92"/>
      <c r="F41" s="92"/>
      <c r="G41" s="92"/>
      <c r="H41" s="92"/>
      <c r="I41" s="92"/>
      <c r="J41" s="92"/>
      <c r="K41" s="92"/>
      <c r="L41" s="92"/>
      <c r="M41" s="219"/>
      <c r="N41" s="219"/>
      <c r="O41" s="219"/>
      <c r="P41" s="219"/>
      <c r="Q41" s="219"/>
    </row>
    <row r="42" spans="1:17" s="34" customFormat="1" ht="15.95">
      <c r="A42" s="219"/>
      <c r="B42" s="219" t="s">
        <v>249</v>
      </c>
      <c r="C42" s="39"/>
      <c r="D42" s="219"/>
      <c r="E42" s="92"/>
      <c r="F42" s="92"/>
      <c r="G42" s="92"/>
      <c r="H42" s="92"/>
      <c r="I42" s="92"/>
      <c r="J42" s="92"/>
      <c r="K42" s="92"/>
      <c r="L42" s="92"/>
      <c r="M42" s="219"/>
      <c r="N42" s="219"/>
      <c r="O42" s="219"/>
      <c r="P42" s="219"/>
      <c r="Q42" s="219"/>
    </row>
    <row r="43" spans="1:17" s="34" customFormat="1" ht="15.95">
      <c r="A43" s="219"/>
      <c r="B43" s="219" t="s">
        <v>227</v>
      </c>
      <c r="C43" s="39"/>
      <c r="D43" s="219"/>
      <c r="E43" s="92"/>
      <c r="F43" s="92"/>
      <c r="G43" s="92"/>
      <c r="H43" s="92"/>
      <c r="I43" s="92"/>
      <c r="J43" s="92"/>
      <c r="K43" s="92"/>
      <c r="L43" s="92"/>
      <c r="M43" s="219"/>
      <c r="N43" s="219"/>
      <c r="O43" s="219"/>
      <c r="P43" s="219"/>
      <c r="Q43" s="219"/>
    </row>
    <row r="44" spans="1:17" s="34" customFormat="1" ht="15.95">
      <c r="A44" s="219"/>
      <c r="B44" s="219"/>
      <c r="C44" s="39"/>
      <c r="D44" s="219"/>
      <c r="E44" s="92"/>
      <c r="F44" s="92"/>
      <c r="G44" s="92"/>
      <c r="H44" s="92"/>
      <c r="I44" s="92"/>
      <c r="J44" s="92"/>
      <c r="K44" s="92"/>
      <c r="L44" s="92"/>
      <c r="M44" s="219"/>
      <c r="N44" s="219"/>
      <c r="O44" s="219"/>
      <c r="P44" s="219"/>
      <c r="Q44" s="219"/>
    </row>
    <row r="45" spans="1:17" s="34" customFormat="1" ht="15.95">
      <c r="A45" s="219"/>
      <c r="B45" s="219"/>
      <c r="C45" s="39"/>
      <c r="D45" s="219"/>
      <c r="E45" s="92"/>
      <c r="F45" s="92"/>
      <c r="G45" s="92"/>
      <c r="H45" s="92"/>
      <c r="I45" s="92"/>
      <c r="J45" s="92"/>
      <c r="K45" s="92"/>
      <c r="L45" s="92"/>
      <c r="M45" s="219"/>
      <c r="N45" s="219"/>
      <c r="O45" s="219"/>
      <c r="P45" s="219"/>
      <c r="Q45" s="219"/>
    </row>
    <row r="46" spans="1:17" s="34" customFormat="1" ht="15.95">
      <c r="A46" s="219"/>
      <c r="B46" s="55" t="s">
        <v>228</v>
      </c>
      <c r="C46" s="39"/>
      <c r="D46" s="219"/>
      <c r="E46" s="92"/>
      <c r="F46" s="92"/>
      <c r="G46" s="92"/>
      <c r="H46" s="92"/>
      <c r="I46" s="92"/>
      <c r="J46" s="92"/>
      <c r="K46" s="92"/>
      <c r="L46" s="92"/>
      <c r="M46" s="219"/>
      <c r="N46" s="219"/>
      <c r="O46" s="219"/>
      <c r="P46" s="219"/>
      <c r="Q46" s="219"/>
    </row>
    <row r="47" spans="1:17" s="34" customFormat="1" ht="15.95">
      <c r="A47" s="219"/>
      <c r="B47" s="219"/>
      <c r="C47" s="39"/>
      <c r="D47" s="219"/>
      <c r="E47" s="92"/>
      <c r="F47" s="92"/>
      <c r="G47" s="92"/>
      <c r="H47" s="92"/>
      <c r="I47" s="92"/>
      <c r="J47" s="92"/>
      <c r="K47" s="92"/>
      <c r="L47" s="92"/>
      <c r="M47" s="219"/>
      <c r="N47" s="219"/>
      <c r="O47" s="219"/>
      <c r="P47" s="219"/>
      <c r="Q47" s="219"/>
    </row>
    <row r="48" spans="1:17" s="34" customFormat="1" ht="15.95">
      <c r="A48" s="219"/>
      <c r="B48" s="219"/>
      <c r="C48" s="39"/>
      <c r="D48" s="219"/>
      <c r="E48" s="92"/>
      <c r="F48" s="92"/>
      <c r="G48" s="92"/>
      <c r="H48" s="92"/>
      <c r="I48" s="92"/>
      <c r="J48" s="92"/>
      <c r="K48" s="92"/>
      <c r="L48" s="92"/>
      <c r="M48" s="219"/>
      <c r="N48" s="219"/>
      <c r="O48" s="219"/>
      <c r="P48" s="219"/>
      <c r="Q48" s="219"/>
    </row>
    <row r="49" spans="1:17" s="34" customFormat="1" ht="15.95">
      <c r="A49" s="219"/>
      <c r="B49" s="219"/>
      <c r="C49" s="39"/>
      <c r="D49" s="219"/>
      <c r="E49" s="92"/>
      <c r="F49" s="92"/>
      <c r="G49" s="92"/>
      <c r="H49" s="92"/>
      <c r="I49" s="92"/>
      <c r="J49" s="92"/>
      <c r="K49" s="92"/>
      <c r="L49" s="92"/>
      <c r="M49" s="219"/>
      <c r="N49" s="219"/>
      <c r="O49" s="219"/>
      <c r="P49" s="219"/>
      <c r="Q49" s="219"/>
    </row>
    <row r="50" spans="1:17" s="34" customFormat="1" ht="15.95">
      <c r="A50" s="219"/>
      <c r="B50" s="219" t="s">
        <v>242</v>
      </c>
      <c r="C50" s="39"/>
      <c r="D50" s="219"/>
      <c r="E50" s="92"/>
      <c r="F50" s="92"/>
      <c r="G50" s="92"/>
      <c r="H50" s="92"/>
      <c r="I50" s="92"/>
      <c r="J50" s="92"/>
      <c r="K50" s="92"/>
      <c r="L50" s="92"/>
      <c r="M50" s="219"/>
      <c r="N50" s="219"/>
      <c r="O50" s="219"/>
      <c r="P50" s="219"/>
      <c r="Q50" s="219"/>
    </row>
    <row r="51" spans="1:17" s="34" customFormat="1" ht="15.95">
      <c r="A51" s="219"/>
      <c r="B51" s="219" t="s">
        <v>243</v>
      </c>
      <c r="C51" s="39"/>
      <c r="D51" s="219"/>
      <c r="E51" s="92"/>
      <c r="F51" s="92"/>
      <c r="G51" s="92"/>
      <c r="H51" s="92"/>
      <c r="I51" s="92"/>
      <c r="J51" s="92"/>
      <c r="K51" s="92"/>
      <c r="L51" s="92"/>
      <c r="M51" s="219"/>
      <c r="N51" s="219"/>
      <c r="O51" s="219"/>
      <c r="P51" s="219"/>
      <c r="Q51" s="219"/>
    </row>
    <row r="52" spans="1:17" s="34" customFormat="1" ht="15.95">
      <c r="A52" s="219"/>
      <c r="B52" s="219" t="s">
        <v>244</v>
      </c>
      <c r="C52" s="39"/>
      <c r="D52" s="219"/>
      <c r="E52" s="92"/>
      <c r="F52" s="92"/>
      <c r="G52" s="92"/>
      <c r="H52" s="92"/>
      <c r="I52" s="92"/>
      <c r="J52" s="92"/>
      <c r="K52" s="92"/>
      <c r="L52" s="92"/>
      <c r="M52" s="219"/>
      <c r="N52" s="219"/>
      <c r="O52" s="219"/>
      <c r="P52" s="219"/>
      <c r="Q52" s="219"/>
    </row>
    <row r="53" spans="1:17" s="92" customFormat="1" ht="14.1">
      <c r="A53" s="66"/>
      <c r="B53" s="66"/>
      <c r="C53" s="90"/>
      <c r="D53" s="66"/>
      <c r="M53" s="66"/>
      <c r="N53" s="66"/>
      <c r="O53" s="66"/>
      <c r="P53" s="66"/>
      <c r="Q53" s="66"/>
    </row>
    <row r="54" spans="1:17" s="92" customFormat="1" ht="14.1">
      <c r="A54" s="57"/>
      <c r="B54" s="66"/>
      <c r="C54" s="66"/>
      <c r="D54" s="66"/>
      <c r="M54" s="66"/>
      <c r="N54" s="66"/>
      <c r="O54" s="66"/>
      <c r="P54" s="66"/>
      <c r="Q54" s="66"/>
    </row>
    <row r="55" spans="1:17" s="92" customFormat="1" ht="14.1">
      <c r="A55" s="66"/>
      <c r="B55" s="66"/>
      <c r="C55" s="66"/>
      <c r="D55" s="66"/>
      <c r="M55" s="66"/>
      <c r="N55" s="66"/>
      <c r="O55" s="66"/>
      <c r="P55" s="66"/>
      <c r="Q55" s="66"/>
    </row>
    <row r="56" spans="1:17" s="92" customFormat="1" ht="14.1">
      <c r="A56" s="66"/>
      <c r="B56" s="66"/>
      <c r="C56" s="66"/>
      <c r="D56" s="66"/>
      <c r="M56" s="66"/>
      <c r="N56" s="66"/>
      <c r="O56" s="66"/>
      <c r="P56" s="66"/>
      <c r="Q56" s="66"/>
    </row>
    <row r="57" spans="1:17" s="92" customFormat="1" ht="14.1">
      <c r="A57" s="66"/>
      <c r="B57" s="59"/>
      <c r="C57" s="66"/>
      <c r="D57" s="66"/>
      <c r="M57" s="66"/>
      <c r="N57" s="66"/>
      <c r="O57" s="66"/>
      <c r="P57" s="66"/>
      <c r="Q57" s="66"/>
    </row>
    <row r="58" spans="1:17" s="92" customFormat="1" ht="14.1">
      <c r="A58" s="66"/>
      <c r="B58" s="91"/>
      <c r="C58" s="66"/>
      <c r="D58" s="66"/>
      <c r="M58" s="66"/>
      <c r="N58" s="66"/>
      <c r="O58" s="66"/>
      <c r="P58" s="66"/>
      <c r="Q58" s="66"/>
    </row>
    <row r="59" spans="1:17" s="92" customFormat="1" ht="14.1">
      <c r="A59" s="66"/>
      <c r="B59" s="91"/>
      <c r="C59" s="66"/>
      <c r="D59" s="66"/>
      <c r="M59" s="66"/>
      <c r="N59" s="66"/>
      <c r="O59" s="66"/>
      <c r="P59" s="66"/>
      <c r="Q59" s="66"/>
    </row>
    <row r="60" spans="1:17" s="92" customFormat="1" ht="14.1">
      <c r="A60" s="66"/>
      <c r="B60" s="91"/>
      <c r="C60" s="66"/>
      <c r="D60" s="66"/>
      <c r="M60" s="66"/>
      <c r="N60" s="66"/>
      <c r="O60" s="66"/>
      <c r="P60" s="66"/>
      <c r="Q60" s="66"/>
    </row>
    <row r="61" spans="1:17" s="92" customFormat="1" ht="14.1">
      <c r="A61" s="66"/>
      <c r="B61" s="66"/>
      <c r="C61" s="66"/>
      <c r="D61" s="66"/>
      <c r="M61" s="66"/>
      <c r="N61" s="66"/>
      <c r="O61" s="66"/>
      <c r="P61" s="66"/>
      <c r="Q61" s="66"/>
    </row>
    <row r="62" spans="1:17" s="92" customFormat="1" ht="14.1">
      <c r="A62" s="66"/>
      <c r="B62" s="66"/>
      <c r="C62" s="66"/>
      <c r="D62" s="66"/>
      <c r="M62" s="66"/>
      <c r="N62" s="66"/>
      <c r="O62" s="66"/>
      <c r="P62" s="66"/>
      <c r="Q62" s="66"/>
    </row>
    <row r="63" spans="1:17" s="92" customFormat="1" ht="14.1">
      <c r="A63" s="66"/>
      <c r="B63" s="66"/>
      <c r="C63" s="66"/>
      <c r="D63" s="66"/>
      <c r="M63" s="66"/>
      <c r="N63" s="66"/>
      <c r="O63" s="66"/>
      <c r="P63" s="66"/>
      <c r="Q63" s="66"/>
    </row>
    <row r="64" spans="1:17" s="92" customFormat="1" ht="14.1">
      <c r="A64" s="66"/>
      <c r="B64" s="66"/>
      <c r="C64" s="66"/>
      <c r="D64" s="66"/>
      <c r="M64" s="66"/>
      <c r="N64" s="66"/>
      <c r="O64" s="66"/>
      <c r="P64" s="66"/>
      <c r="Q64" s="66"/>
    </row>
  </sheetData>
  <mergeCells count="3">
    <mergeCell ref="A1:D1"/>
    <mergeCell ref="A2:D2"/>
    <mergeCell ref="A3:D3"/>
  </mergeCells>
  <printOptions horizontalCentered="1" verticalCentered="1"/>
  <pageMargins left="0.25" right="0.25" top="0.75" bottom="0.75" header="0.3" footer="0.3"/>
  <pageSetup orientation="portrait" r:id="rId1"/>
  <rowBreaks count="1" manualBreakCount="1">
    <brk id="52" max="3" man="1"/>
  </rowBreaks>
  <colBreaks count="1" manualBreakCount="1">
    <brk id="4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 codeName="Sheet70">
    <pageSetUpPr fitToPage="1"/>
  </sheetPr>
  <dimension ref="A1:K187"/>
  <sheetViews>
    <sheetView zoomScaleNormal="100" zoomScaleSheetLayoutView="85" workbookViewId="0">
      <selection activeCell="C20" sqref="C20"/>
    </sheetView>
  </sheetViews>
  <sheetFormatPr defaultColWidth="9.140625" defaultRowHeight="14.45"/>
  <cols>
    <col min="1" max="1" width="43.28515625" style="66" customWidth="1"/>
    <col min="2" max="2" width="28.85546875" style="66" customWidth="1"/>
    <col min="3" max="7" width="9.140625" style="66"/>
    <col min="8" max="8" width="12.5703125" style="66" bestFit="1" customWidth="1"/>
    <col min="9" max="11" width="9.140625" style="66"/>
    <col min="12" max="16384" width="9.140625" style="33"/>
  </cols>
  <sheetData>
    <row r="1" spans="1:11" s="84" customFormat="1" ht="20.45">
      <c r="A1" s="381" t="s">
        <v>205</v>
      </c>
      <c r="B1" s="381"/>
      <c r="C1" s="381"/>
      <c r="D1" s="381"/>
      <c r="E1" s="63"/>
      <c r="F1" s="50"/>
      <c r="G1" s="50"/>
      <c r="H1" s="50"/>
      <c r="I1" s="50"/>
      <c r="J1" s="50"/>
      <c r="K1" s="50"/>
    </row>
    <row r="2" spans="1:11" s="84" customFormat="1" ht="20.45">
      <c r="A2" s="381" t="s">
        <v>247</v>
      </c>
      <c r="B2" s="381"/>
      <c r="C2" s="381"/>
      <c r="D2" s="381"/>
      <c r="E2" s="63"/>
      <c r="F2" s="50"/>
      <c r="G2" s="50"/>
      <c r="H2" s="50"/>
      <c r="I2" s="50"/>
      <c r="J2" s="50"/>
      <c r="K2" s="50"/>
    </row>
    <row r="3" spans="1:11" ht="15.75" customHeight="1">
      <c r="A3" s="394">
        <f ca="1">TODAY()</f>
        <v>45832</v>
      </c>
      <c r="B3" s="385"/>
      <c r="C3" s="385"/>
      <c r="D3" s="385"/>
      <c r="E3" s="36"/>
    </row>
    <row r="4" spans="1:11" s="34" customFormat="1" ht="16.5" customHeight="1">
      <c r="A4" s="367"/>
      <c r="B4" s="367"/>
      <c r="C4" s="37"/>
      <c r="D4" s="219"/>
      <c r="E4" s="219"/>
      <c r="F4" s="219"/>
      <c r="G4" s="219"/>
      <c r="H4" s="219"/>
      <c r="I4" s="219"/>
      <c r="J4" s="219"/>
      <c r="K4" s="219"/>
    </row>
    <row r="5" spans="1:11" s="34" customFormat="1" ht="16.5" customHeight="1">
      <c r="A5" s="219"/>
      <c r="B5" s="219"/>
      <c r="C5" s="39"/>
      <c r="D5" s="219"/>
      <c r="E5" s="219"/>
      <c r="F5" s="219"/>
      <c r="G5" s="219"/>
      <c r="H5" s="219"/>
      <c r="I5" s="219"/>
      <c r="J5" s="219"/>
      <c r="K5" s="219"/>
    </row>
    <row r="6" spans="1:11" s="34" customFormat="1" ht="15" customHeight="1">
      <c r="A6" s="36" t="s">
        <v>207</v>
      </c>
      <c r="B6" s="40" t="e">
        <f>#REF!</f>
        <v>#REF!</v>
      </c>
      <c r="C6" s="39"/>
      <c r="D6" s="219"/>
      <c r="E6" s="219"/>
      <c r="F6" s="219"/>
      <c r="G6" s="219"/>
      <c r="H6" s="219"/>
      <c r="I6" s="219"/>
      <c r="J6" s="219"/>
      <c r="K6" s="219"/>
    </row>
    <row r="7" spans="1:11" s="34" customFormat="1" ht="15.95" hidden="1">
      <c r="A7" s="219" t="s">
        <v>208</v>
      </c>
      <c r="B7" s="41">
        <v>40793</v>
      </c>
      <c r="C7" s="39" t="s">
        <v>209</v>
      </c>
      <c r="D7" s="219"/>
      <c r="E7" s="219"/>
      <c r="F7" s="219"/>
      <c r="G7" s="219"/>
      <c r="H7" s="219"/>
      <c r="I7" s="219"/>
      <c r="J7" s="219"/>
      <c r="K7" s="219"/>
    </row>
    <row r="8" spans="1:11" s="34" customFormat="1" ht="15.95">
      <c r="A8" s="219" t="s">
        <v>210</v>
      </c>
      <c r="B8" s="86" t="e">
        <f>#REF!</f>
        <v>#REF!</v>
      </c>
      <c r="C8" s="39" t="s">
        <v>211</v>
      </c>
      <c r="D8" s="219"/>
      <c r="E8" s="219"/>
      <c r="F8" s="219"/>
      <c r="G8" s="219"/>
      <c r="H8" s="219"/>
      <c r="I8" s="219"/>
      <c r="J8" s="219"/>
      <c r="K8" s="219"/>
    </row>
    <row r="9" spans="1:11" s="34" customFormat="1" ht="15.95">
      <c r="A9" s="219" t="s">
        <v>212</v>
      </c>
      <c r="B9" s="43">
        <v>30</v>
      </c>
      <c r="C9" s="39" t="s">
        <v>211</v>
      </c>
      <c r="D9" s="219"/>
      <c r="E9" s="219"/>
      <c r="F9" s="219"/>
      <c r="G9" s="219"/>
      <c r="H9" s="219"/>
      <c r="I9" s="219"/>
      <c r="J9" s="219"/>
      <c r="K9" s="219"/>
    </row>
    <row r="10" spans="1:11" s="34" customFormat="1" ht="15.95" hidden="1">
      <c r="A10" s="219" t="s">
        <v>213</v>
      </c>
      <c r="B10" s="220"/>
      <c r="C10" s="39" t="s">
        <v>211</v>
      </c>
      <c r="D10" s="219"/>
      <c r="E10" s="219"/>
      <c r="F10" s="219"/>
      <c r="G10" s="219"/>
      <c r="H10" s="219"/>
      <c r="I10" s="219"/>
      <c r="J10" s="219"/>
      <c r="K10" s="219"/>
    </row>
    <row r="11" spans="1:11" s="34" customFormat="1" ht="16.5" customHeight="1">
      <c r="A11" s="219"/>
      <c r="B11" s="219"/>
      <c r="C11" s="39"/>
      <c r="D11" s="219"/>
      <c r="E11" s="219"/>
      <c r="F11" s="219"/>
      <c r="G11" s="219"/>
      <c r="H11" s="219"/>
      <c r="I11" s="219"/>
      <c r="J11" s="219"/>
      <c r="K11" s="219"/>
    </row>
    <row r="12" spans="1:11" s="34" customFormat="1" ht="16.5" customHeight="1">
      <c r="A12" s="219"/>
      <c r="B12" s="221"/>
      <c r="C12" s="39"/>
      <c r="D12" s="219"/>
      <c r="E12" s="219"/>
      <c r="F12" s="219"/>
      <c r="G12" s="219"/>
      <c r="H12" s="219"/>
      <c r="I12" s="219"/>
      <c r="J12" s="219"/>
      <c r="K12" s="219"/>
    </row>
    <row r="13" spans="1:11" s="89" customFormat="1" ht="21" customHeight="1">
      <c r="A13" s="87" t="s">
        <v>214</v>
      </c>
      <c r="B13" s="240"/>
      <c r="C13" s="88"/>
      <c r="D13" s="241"/>
      <c r="E13" s="241"/>
      <c r="F13" s="241"/>
      <c r="G13" s="241"/>
      <c r="H13" s="241"/>
      <c r="I13" s="241"/>
      <c r="J13" s="241"/>
      <c r="K13" s="241"/>
    </row>
    <row r="14" spans="1:11" s="34" customFormat="1" ht="15.95">
      <c r="A14" s="222" t="s">
        <v>215</v>
      </c>
      <c r="B14" s="223" t="e">
        <f>#REF!</f>
        <v>#REF!</v>
      </c>
      <c r="C14" s="39" t="s">
        <v>209</v>
      </c>
      <c r="D14" s="219"/>
      <c r="E14" s="219"/>
      <c r="F14" s="219"/>
      <c r="G14" s="219"/>
      <c r="H14" s="219"/>
      <c r="I14" s="219"/>
      <c r="J14" s="219"/>
      <c r="K14" s="219"/>
    </row>
    <row r="15" spans="1:11" s="34" customFormat="1" ht="15.95">
      <c r="A15" s="222" t="s">
        <v>216</v>
      </c>
      <c r="B15" s="233" t="e">
        <f>#REF!</f>
        <v>#REF!</v>
      </c>
      <c r="C15" s="39" t="s">
        <v>209</v>
      </c>
      <c r="D15" s="219"/>
      <c r="E15" s="219"/>
      <c r="F15" s="219"/>
      <c r="G15" s="219"/>
      <c r="H15" s="219"/>
      <c r="I15" s="225"/>
      <c r="J15" s="225"/>
      <c r="K15" s="219"/>
    </row>
    <row r="16" spans="1:11" s="34" customFormat="1" ht="15.95">
      <c r="A16" s="222" t="s">
        <v>217</v>
      </c>
      <c r="B16" s="225" t="e">
        <f>B15*B14</f>
        <v>#REF!</v>
      </c>
      <c r="C16" s="39"/>
      <c r="D16" s="219"/>
      <c r="E16" s="219"/>
      <c r="F16" s="219"/>
      <c r="G16" s="219"/>
      <c r="H16" s="219"/>
      <c r="I16" s="221"/>
      <c r="J16" s="225"/>
      <c r="K16" s="219"/>
    </row>
    <row r="17" spans="1:11" s="34" customFormat="1" ht="16.5" customHeight="1">
      <c r="A17" s="227"/>
      <c r="B17" s="225"/>
      <c r="C17" s="45"/>
      <c r="D17" s="219"/>
      <c r="E17" s="219"/>
      <c r="F17" s="219"/>
      <c r="G17" s="219"/>
      <c r="H17" s="219"/>
      <c r="I17" s="219"/>
      <c r="J17" s="225"/>
      <c r="K17" s="219"/>
    </row>
    <row r="18" spans="1:11" s="34" customFormat="1" ht="16.5" hidden="1" customHeight="1">
      <c r="A18" s="46" t="s">
        <v>218</v>
      </c>
      <c r="B18" s="221"/>
      <c r="C18" s="39"/>
      <c r="D18" s="219"/>
      <c r="E18" s="219"/>
      <c r="F18" s="219"/>
      <c r="G18" s="219"/>
      <c r="H18" s="219"/>
      <c r="I18" s="219"/>
      <c r="J18" s="225"/>
      <c r="K18" s="219"/>
    </row>
    <row r="19" spans="1:11" s="34" customFormat="1" ht="16.5" hidden="1" customHeight="1">
      <c r="A19" s="222" t="s">
        <v>219</v>
      </c>
      <c r="B19" s="228" t="e">
        <f>B14</f>
        <v>#REF!</v>
      </c>
      <c r="C19" s="39" t="s">
        <v>220</v>
      </c>
      <c r="D19" s="219"/>
      <c r="E19" s="219"/>
      <c r="F19" s="219"/>
      <c r="G19" s="219"/>
      <c r="H19" s="219"/>
      <c r="I19" s="219"/>
      <c r="J19" s="225"/>
      <c r="K19" s="219"/>
    </row>
    <row r="20" spans="1:11" s="34" customFormat="1" ht="16.5" hidden="1" customHeight="1">
      <c r="A20" s="222" t="s">
        <v>221</v>
      </c>
      <c r="B20" s="225">
        <v>3.5000000000000003E-2</v>
      </c>
      <c r="C20" s="39"/>
      <c r="D20" s="219"/>
      <c r="E20" s="219"/>
      <c r="F20" s="219"/>
      <c r="G20" s="219"/>
      <c r="H20" s="219"/>
      <c r="I20" s="219"/>
      <c r="J20" s="225"/>
      <c r="K20" s="219"/>
    </row>
    <row r="21" spans="1:11" s="34" customFormat="1" ht="16.5" hidden="1" customHeight="1">
      <c r="A21" s="222" t="s">
        <v>222</v>
      </c>
      <c r="B21" s="229" t="e">
        <f>B19*B20</f>
        <v>#REF!</v>
      </c>
      <c r="C21" s="39"/>
      <c r="D21" s="219"/>
      <c r="E21" s="219"/>
      <c r="F21" s="219"/>
      <c r="G21" s="219"/>
      <c r="H21" s="219"/>
      <c r="I21" s="219"/>
      <c r="J21" s="225"/>
      <c r="K21" s="219"/>
    </row>
    <row r="22" spans="1:11" s="34" customFormat="1" ht="16.5" customHeight="1">
      <c r="A22" s="219"/>
      <c r="B22" s="47"/>
      <c r="C22" s="39"/>
      <c r="D22" s="219"/>
      <c r="E22" s="219"/>
      <c r="F22" s="219"/>
      <c r="G22" s="219"/>
      <c r="H22" s="219"/>
      <c r="I22" s="219"/>
      <c r="J22" s="219"/>
      <c r="K22" s="219"/>
    </row>
    <row r="23" spans="1:11" s="34" customFormat="1" ht="15.95">
      <c r="A23" s="48" t="s">
        <v>223</v>
      </c>
      <c r="B23" s="47" t="e">
        <f>B16</f>
        <v>#REF!</v>
      </c>
      <c r="C23" s="39"/>
      <c r="D23" s="219"/>
      <c r="E23" s="219"/>
      <c r="F23" s="219"/>
      <c r="G23" s="219"/>
      <c r="H23" s="219"/>
      <c r="I23" s="225"/>
      <c r="J23" s="219"/>
      <c r="K23" s="219"/>
    </row>
    <row r="24" spans="1:11" s="34" customFormat="1" ht="16.5" customHeight="1">
      <c r="A24" s="49"/>
      <c r="B24" s="230"/>
      <c r="C24" s="39"/>
      <c r="D24" s="219"/>
      <c r="E24" s="219"/>
      <c r="F24" s="219"/>
      <c r="G24" s="219"/>
      <c r="H24" s="219"/>
      <c r="I24" s="219"/>
      <c r="J24" s="219"/>
      <c r="K24" s="219"/>
    </row>
    <row r="25" spans="1:11" s="34" customFormat="1" ht="15.95">
      <c r="A25" s="49" t="s">
        <v>224</v>
      </c>
      <c r="B25" s="230" t="e">
        <f>B6+47</f>
        <v>#REF!</v>
      </c>
      <c r="C25" s="39"/>
      <c r="D25" s="219"/>
      <c r="E25" s="219"/>
      <c r="F25" s="219"/>
      <c r="G25" s="219"/>
      <c r="H25" s="219"/>
      <c r="I25" s="219"/>
      <c r="J25" s="219"/>
      <c r="K25" s="219"/>
    </row>
    <row r="26" spans="1:11" s="34" customFormat="1" ht="16.5" customHeight="1">
      <c r="A26" s="219"/>
      <c r="B26" s="225"/>
      <c r="C26" s="39"/>
      <c r="D26" s="219"/>
      <c r="E26" s="219"/>
      <c r="F26" s="219"/>
      <c r="G26" s="219"/>
      <c r="H26" s="219"/>
      <c r="I26" s="219"/>
      <c r="J26" s="219"/>
      <c r="K26" s="219"/>
    </row>
    <row r="27" spans="1:11" s="34" customFormat="1" ht="16.5" customHeight="1">
      <c r="A27" s="219"/>
      <c r="B27" s="225"/>
      <c r="C27" s="39"/>
      <c r="D27" s="219"/>
      <c r="E27" s="219"/>
      <c r="F27" s="219"/>
      <c r="G27" s="219"/>
      <c r="H27" s="219"/>
      <c r="I27" s="219"/>
      <c r="J27" s="219"/>
      <c r="K27" s="219"/>
    </row>
    <row r="28" spans="1:11" s="34" customFormat="1" ht="16.5" customHeight="1">
      <c r="A28" s="219"/>
      <c r="B28" s="225"/>
      <c r="C28" s="39"/>
      <c r="D28" s="219"/>
      <c r="E28" s="219"/>
      <c r="F28" s="219"/>
      <c r="G28" s="219"/>
      <c r="H28" s="219"/>
      <c r="I28" s="219"/>
      <c r="J28" s="219"/>
      <c r="K28" s="219"/>
    </row>
    <row r="29" spans="1:11" s="34" customFormat="1" ht="16.5" customHeight="1">
      <c r="A29" s="219"/>
      <c r="B29" s="54" t="s">
        <v>225</v>
      </c>
      <c r="C29" s="39"/>
      <c r="D29" s="219"/>
      <c r="E29" s="219"/>
      <c r="F29" s="219"/>
      <c r="G29" s="219"/>
      <c r="H29" s="219"/>
      <c r="I29" s="219"/>
      <c r="J29" s="219"/>
      <c r="K29" s="219"/>
    </row>
    <row r="30" spans="1:11" s="34" customFormat="1" ht="16.5" customHeight="1">
      <c r="A30" s="219"/>
      <c r="C30" s="39"/>
      <c r="D30" s="219"/>
      <c r="E30" s="219"/>
      <c r="F30" s="219"/>
      <c r="G30" s="219"/>
      <c r="H30" s="219"/>
      <c r="I30" s="219"/>
      <c r="J30" s="219"/>
      <c r="K30" s="219"/>
    </row>
    <row r="31" spans="1:11" s="34" customFormat="1" ht="16.5" customHeight="1">
      <c r="A31" s="219"/>
      <c r="B31" s="54"/>
      <c r="C31" s="39"/>
      <c r="D31" s="219"/>
      <c r="E31" s="219"/>
      <c r="F31" s="219"/>
      <c r="G31" s="219"/>
      <c r="H31" s="219"/>
      <c r="I31" s="219"/>
      <c r="J31" s="219"/>
      <c r="K31" s="219"/>
    </row>
    <row r="32" spans="1:11" s="34" customFormat="1" ht="16.5" customHeight="1">
      <c r="A32" s="48"/>
      <c r="B32" s="54"/>
      <c r="C32" s="39"/>
      <c r="D32" s="231"/>
      <c r="E32" s="219"/>
      <c r="F32" s="219"/>
      <c r="G32" s="219"/>
      <c r="H32" s="219"/>
      <c r="I32" s="219"/>
      <c r="J32" s="219"/>
      <c r="K32" s="219"/>
    </row>
    <row r="33" spans="1:11" s="34" customFormat="1" ht="15.95">
      <c r="A33" s="219"/>
      <c r="B33" s="219" t="s">
        <v>240</v>
      </c>
      <c r="C33" s="39"/>
      <c r="D33" s="219"/>
      <c r="E33" s="219"/>
      <c r="F33" s="219"/>
      <c r="G33" s="219"/>
      <c r="H33" s="219"/>
      <c r="I33" s="219"/>
      <c r="J33" s="219"/>
      <c r="K33" s="219"/>
    </row>
    <row r="34" spans="1:11" s="34" customFormat="1" ht="15.95">
      <c r="A34" s="219"/>
      <c r="B34" s="219" t="s">
        <v>249</v>
      </c>
      <c r="C34" s="39"/>
      <c r="D34" s="219"/>
      <c r="E34" s="219"/>
      <c r="F34" s="219"/>
      <c r="G34" s="219"/>
      <c r="H34" s="219"/>
      <c r="I34" s="219"/>
      <c r="J34" s="219"/>
      <c r="K34" s="219"/>
    </row>
    <row r="35" spans="1:11" s="34" customFormat="1" ht="17.25" customHeight="1">
      <c r="A35" s="219"/>
      <c r="B35" s="219" t="s">
        <v>227</v>
      </c>
      <c r="C35" s="39"/>
      <c r="D35" s="219"/>
      <c r="E35" s="219"/>
      <c r="F35" s="219"/>
      <c r="G35" s="219"/>
      <c r="H35" s="219"/>
      <c r="I35" s="219"/>
      <c r="J35" s="219"/>
      <c r="K35" s="219"/>
    </row>
    <row r="36" spans="1:11" s="34" customFormat="1" ht="17.25" customHeight="1">
      <c r="A36" s="219"/>
      <c r="B36" s="219"/>
      <c r="C36" s="39"/>
      <c r="D36" s="219"/>
      <c r="E36" s="219"/>
      <c r="F36" s="219"/>
      <c r="G36" s="219"/>
      <c r="H36" s="219"/>
      <c r="I36" s="219"/>
      <c r="J36" s="219"/>
      <c r="K36" s="219"/>
    </row>
    <row r="37" spans="1:11" s="34" customFormat="1" ht="15.95">
      <c r="A37" s="219"/>
      <c r="B37" s="219"/>
      <c r="C37" s="39"/>
      <c r="D37" s="219"/>
      <c r="E37" s="219"/>
      <c r="F37" s="219"/>
      <c r="G37" s="219"/>
      <c r="H37" s="219"/>
      <c r="I37" s="219"/>
      <c r="J37" s="219"/>
      <c r="K37" s="219"/>
    </row>
    <row r="38" spans="1:11" s="34" customFormat="1" ht="17.25" customHeight="1">
      <c r="A38" s="219"/>
      <c r="B38" s="219"/>
      <c r="C38" s="39"/>
      <c r="D38" s="219"/>
      <c r="E38" s="219"/>
      <c r="F38" s="219"/>
      <c r="G38" s="219"/>
      <c r="H38" s="219"/>
      <c r="I38" s="219"/>
      <c r="J38" s="219"/>
      <c r="K38" s="219"/>
    </row>
    <row r="39" spans="1:11" s="34" customFormat="1" ht="17.25" customHeight="1">
      <c r="A39" s="219"/>
      <c r="B39" s="55" t="s">
        <v>228</v>
      </c>
      <c r="C39" s="39"/>
      <c r="D39" s="219"/>
      <c r="E39" s="219"/>
      <c r="F39" s="219"/>
      <c r="G39" s="219"/>
      <c r="H39" s="219"/>
      <c r="I39" s="219"/>
      <c r="J39" s="219"/>
      <c r="K39" s="219"/>
    </row>
    <row r="40" spans="1:11" s="34" customFormat="1" ht="17.25" customHeight="1">
      <c r="A40" s="219"/>
      <c r="B40" s="219"/>
      <c r="C40" s="39"/>
      <c r="D40" s="219"/>
      <c r="E40" s="219"/>
      <c r="F40" s="219"/>
      <c r="G40" s="219"/>
      <c r="H40" s="219"/>
      <c r="I40" s="219"/>
      <c r="J40" s="219"/>
      <c r="K40" s="219"/>
    </row>
    <row r="41" spans="1:11" s="34" customFormat="1" ht="17.25" customHeight="1">
      <c r="A41" s="219"/>
      <c r="B41" s="219"/>
      <c r="C41" s="39"/>
      <c r="D41" s="219"/>
      <c r="E41" s="219"/>
      <c r="F41" s="219"/>
      <c r="G41" s="219"/>
      <c r="H41" s="219"/>
      <c r="I41" s="219"/>
      <c r="J41" s="219"/>
      <c r="K41" s="219"/>
    </row>
    <row r="42" spans="1:11" s="34" customFormat="1" ht="17.25" customHeight="1">
      <c r="A42" s="219"/>
      <c r="B42" s="219"/>
      <c r="C42" s="39"/>
      <c r="D42" s="219"/>
      <c r="E42" s="219"/>
      <c r="F42" s="219"/>
      <c r="G42" s="219"/>
      <c r="H42" s="219"/>
      <c r="I42" s="219"/>
      <c r="J42" s="219"/>
      <c r="K42" s="219"/>
    </row>
    <row r="43" spans="1:11" s="34" customFormat="1" ht="15.95">
      <c r="A43" s="219"/>
      <c r="B43" s="219" t="s">
        <v>245</v>
      </c>
      <c r="C43" s="39"/>
      <c r="D43" s="219"/>
      <c r="E43" s="219"/>
      <c r="F43" s="219"/>
      <c r="G43" s="219"/>
      <c r="H43" s="219"/>
      <c r="I43" s="219"/>
      <c r="J43" s="219"/>
      <c r="K43" s="219"/>
    </row>
    <row r="44" spans="1:11" s="34" customFormat="1" ht="17.25" customHeight="1">
      <c r="A44" s="219"/>
      <c r="B44" s="219" t="s">
        <v>246</v>
      </c>
      <c r="C44" s="39"/>
      <c r="D44" s="219"/>
      <c r="E44" s="219"/>
      <c r="F44" s="219"/>
      <c r="G44" s="219"/>
      <c r="H44" s="219"/>
      <c r="I44" s="219"/>
      <c r="J44" s="219"/>
      <c r="K44" s="219"/>
    </row>
    <row r="45" spans="1:11" ht="15.6">
      <c r="A45" s="219"/>
      <c r="B45" s="219" t="s">
        <v>230</v>
      </c>
      <c r="C45" s="39"/>
    </row>
    <row r="46" spans="1:11">
      <c r="A46" s="57"/>
      <c r="C46" s="90"/>
    </row>
    <row r="47" spans="1:11">
      <c r="C47" s="90"/>
    </row>
    <row r="48" spans="1:11">
      <c r="C48" s="90"/>
    </row>
    <row r="49" spans="2:3">
      <c r="B49" s="59"/>
      <c r="C49" s="90"/>
    </row>
    <row r="50" spans="2:3">
      <c r="B50" s="91"/>
      <c r="C50" s="90"/>
    </row>
    <row r="51" spans="2:3">
      <c r="B51" s="91"/>
      <c r="C51" s="90"/>
    </row>
    <row r="52" spans="2:3">
      <c r="B52" s="91"/>
      <c r="C52" s="90"/>
    </row>
    <row r="53" spans="2:3" s="66" customFormat="1" ht="14.1">
      <c r="C53" s="90"/>
    </row>
    <row r="54" spans="2:3" s="66" customFormat="1" ht="14.1">
      <c r="C54" s="90"/>
    </row>
    <row r="55" spans="2:3" s="66" customFormat="1" ht="14.1">
      <c r="C55" s="90"/>
    </row>
    <row r="56" spans="2:3" s="66" customFormat="1" ht="14.1">
      <c r="C56" s="90"/>
    </row>
    <row r="57" spans="2:3" s="66" customFormat="1" ht="14.1">
      <c r="C57" s="90"/>
    </row>
    <row r="58" spans="2:3" s="66" customFormat="1" ht="14.1">
      <c r="C58" s="90"/>
    </row>
    <row r="59" spans="2:3" s="66" customFormat="1" ht="14.1">
      <c r="C59" s="90"/>
    </row>
    <row r="60" spans="2:3" s="66" customFormat="1" ht="14.1">
      <c r="C60" s="90"/>
    </row>
    <row r="61" spans="2:3" s="66" customFormat="1" ht="14.1">
      <c r="C61" s="90"/>
    </row>
    <row r="62" spans="2:3" s="66" customFormat="1" ht="14.1">
      <c r="C62" s="90"/>
    </row>
    <row r="63" spans="2:3" s="66" customFormat="1" ht="14.1">
      <c r="C63" s="90"/>
    </row>
    <row r="64" spans="2:3" s="66" customFormat="1" ht="14.1">
      <c r="C64" s="90"/>
    </row>
    <row r="65" spans="3:3" s="66" customFormat="1" ht="14.1">
      <c r="C65" s="90"/>
    </row>
    <row r="66" spans="3:3" s="66" customFormat="1" ht="14.1">
      <c r="C66" s="90"/>
    </row>
    <row r="67" spans="3:3" s="66" customFormat="1" ht="14.1">
      <c r="C67" s="90"/>
    </row>
    <row r="68" spans="3:3" s="66" customFormat="1" ht="14.1">
      <c r="C68" s="90"/>
    </row>
    <row r="69" spans="3:3" s="66" customFormat="1" ht="14.1">
      <c r="C69" s="90"/>
    </row>
    <row r="70" spans="3:3" s="66" customFormat="1" ht="14.1">
      <c r="C70" s="90"/>
    </row>
    <row r="71" spans="3:3" s="66" customFormat="1" ht="14.1">
      <c r="C71" s="90"/>
    </row>
    <row r="72" spans="3:3" s="66" customFormat="1" ht="14.1">
      <c r="C72" s="90"/>
    </row>
    <row r="73" spans="3:3" s="66" customFormat="1" ht="14.1">
      <c r="C73" s="90"/>
    </row>
    <row r="74" spans="3:3" s="66" customFormat="1" ht="14.1">
      <c r="C74" s="90"/>
    </row>
    <row r="75" spans="3:3" s="66" customFormat="1" ht="14.1">
      <c r="C75" s="90"/>
    </row>
    <row r="76" spans="3:3" s="66" customFormat="1" ht="14.1">
      <c r="C76" s="90"/>
    </row>
    <row r="77" spans="3:3" s="66" customFormat="1" ht="14.1">
      <c r="C77" s="90"/>
    </row>
    <row r="78" spans="3:3" s="66" customFormat="1" ht="14.1">
      <c r="C78" s="90"/>
    </row>
    <row r="79" spans="3:3" s="66" customFormat="1" ht="14.1">
      <c r="C79" s="90"/>
    </row>
    <row r="80" spans="3:3" s="66" customFormat="1" ht="14.1">
      <c r="C80" s="90"/>
    </row>
    <row r="81" spans="3:3" s="66" customFormat="1" ht="14.1">
      <c r="C81" s="90"/>
    </row>
    <row r="82" spans="3:3" s="66" customFormat="1" ht="14.1">
      <c r="C82" s="90"/>
    </row>
    <row r="83" spans="3:3" s="66" customFormat="1" ht="14.1">
      <c r="C83" s="90"/>
    </row>
    <row r="84" spans="3:3" s="66" customFormat="1" ht="14.1">
      <c r="C84" s="90"/>
    </row>
    <row r="85" spans="3:3" s="66" customFormat="1" ht="14.1">
      <c r="C85" s="90"/>
    </row>
    <row r="86" spans="3:3" s="66" customFormat="1" ht="14.1">
      <c r="C86" s="90"/>
    </row>
    <row r="87" spans="3:3" s="66" customFormat="1" ht="14.1">
      <c r="C87" s="90"/>
    </row>
    <row r="88" spans="3:3" s="66" customFormat="1" ht="14.1">
      <c r="C88" s="90"/>
    </row>
    <row r="89" spans="3:3" s="66" customFormat="1" ht="14.1">
      <c r="C89" s="90"/>
    </row>
    <row r="90" spans="3:3" s="66" customFormat="1" ht="14.1">
      <c r="C90" s="90"/>
    </row>
    <row r="91" spans="3:3" s="66" customFormat="1" ht="14.1">
      <c r="C91" s="90"/>
    </row>
    <row r="92" spans="3:3" s="66" customFormat="1" ht="14.1">
      <c r="C92" s="90"/>
    </row>
    <row r="93" spans="3:3" s="66" customFormat="1" ht="14.1">
      <c r="C93" s="90"/>
    </row>
    <row r="94" spans="3:3" s="66" customFormat="1" ht="14.1">
      <c r="C94" s="90"/>
    </row>
    <row r="95" spans="3:3" s="66" customFormat="1" ht="14.1">
      <c r="C95" s="90"/>
    </row>
    <row r="96" spans="3:3" s="66" customFormat="1" ht="14.1">
      <c r="C96" s="90"/>
    </row>
    <row r="97" spans="3:3" s="66" customFormat="1" ht="14.1">
      <c r="C97" s="90"/>
    </row>
    <row r="98" spans="3:3" s="66" customFormat="1" ht="14.1">
      <c r="C98" s="90"/>
    </row>
    <row r="99" spans="3:3" s="66" customFormat="1" ht="14.1">
      <c r="C99" s="90"/>
    </row>
    <row r="100" spans="3:3" s="66" customFormat="1" ht="14.1">
      <c r="C100" s="90"/>
    </row>
    <row r="101" spans="3:3" s="66" customFormat="1" ht="14.1">
      <c r="C101" s="90"/>
    </row>
    <row r="102" spans="3:3" s="66" customFormat="1" ht="14.1">
      <c r="C102" s="90"/>
    </row>
    <row r="103" spans="3:3" s="66" customFormat="1" ht="14.1">
      <c r="C103" s="90"/>
    </row>
    <row r="104" spans="3:3" s="66" customFormat="1" ht="14.1">
      <c r="C104" s="90"/>
    </row>
    <row r="105" spans="3:3" s="66" customFormat="1" ht="14.1">
      <c r="C105" s="90"/>
    </row>
    <row r="106" spans="3:3" s="66" customFormat="1" ht="14.1">
      <c r="C106" s="90"/>
    </row>
    <row r="107" spans="3:3" s="66" customFormat="1" ht="14.1">
      <c r="C107" s="90"/>
    </row>
    <row r="108" spans="3:3" s="66" customFormat="1" ht="14.1">
      <c r="C108" s="90"/>
    </row>
    <row r="109" spans="3:3" s="66" customFormat="1" ht="14.1">
      <c r="C109" s="90"/>
    </row>
    <row r="110" spans="3:3" s="66" customFormat="1" ht="14.1">
      <c r="C110" s="90"/>
    </row>
    <row r="111" spans="3:3" s="66" customFormat="1" ht="14.1">
      <c r="C111" s="90"/>
    </row>
    <row r="112" spans="3:3" s="66" customFormat="1" ht="14.1">
      <c r="C112" s="90"/>
    </row>
    <row r="113" spans="3:3" s="66" customFormat="1" ht="14.1">
      <c r="C113" s="90"/>
    </row>
    <row r="114" spans="3:3" s="66" customFormat="1" ht="14.1">
      <c r="C114" s="90"/>
    </row>
    <row r="115" spans="3:3" s="66" customFormat="1" ht="14.1">
      <c r="C115" s="90"/>
    </row>
    <row r="116" spans="3:3" s="66" customFormat="1" ht="14.1">
      <c r="C116" s="90"/>
    </row>
    <row r="117" spans="3:3" s="66" customFormat="1" ht="14.1">
      <c r="C117" s="90"/>
    </row>
    <row r="118" spans="3:3" s="66" customFormat="1" ht="14.1">
      <c r="C118" s="90"/>
    </row>
    <row r="119" spans="3:3" s="66" customFormat="1" ht="14.1">
      <c r="C119" s="90"/>
    </row>
    <row r="120" spans="3:3" s="66" customFormat="1" ht="14.1">
      <c r="C120" s="90"/>
    </row>
    <row r="121" spans="3:3" s="66" customFormat="1" ht="14.1">
      <c r="C121" s="90"/>
    </row>
    <row r="122" spans="3:3" s="66" customFormat="1" ht="14.1">
      <c r="C122" s="90"/>
    </row>
    <row r="123" spans="3:3" s="66" customFormat="1" ht="14.1">
      <c r="C123" s="90"/>
    </row>
    <row r="124" spans="3:3" s="66" customFormat="1" ht="14.1">
      <c r="C124" s="90"/>
    </row>
    <row r="125" spans="3:3" s="66" customFormat="1" ht="14.1">
      <c r="C125" s="90"/>
    </row>
    <row r="126" spans="3:3" s="66" customFormat="1" ht="14.1">
      <c r="C126" s="90"/>
    </row>
    <row r="127" spans="3:3" s="66" customFormat="1" ht="14.1">
      <c r="C127" s="90"/>
    </row>
    <row r="128" spans="3:3" s="66" customFormat="1" ht="14.1">
      <c r="C128" s="90"/>
    </row>
    <row r="129" spans="3:3" s="66" customFormat="1" ht="14.1">
      <c r="C129" s="90"/>
    </row>
    <row r="130" spans="3:3" s="66" customFormat="1" ht="14.1">
      <c r="C130" s="90"/>
    </row>
    <row r="131" spans="3:3" s="66" customFormat="1" ht="14.1">
      <c r="C131" s="90"/>
    </row>
    <row r="132" spans="3:3" s="66" customFormat="1" ht="14.1">
      <c r="C132" s="90"/>
    </row>
    <row r="133" spans="3:3" s="66" customFormat="1" ht="14.1">
      <c r="C133" s="90"/>
    </row>
    <row r="134" spans="3:3" s="66" customFormat="1" ht="14.1">
      <c r="C134" s="90"/>
    </row>
    <row r="135" spans="3:3" s="66" customFormat="1" ht="14.1">
      <c r="C135" s="90"/>
    </row>
    <row r="136" spans="3:3" s="66" customFormat="1" ht="14.1">
      <c r="C136" s="90"/>
    </row>
    <row r="137" spans="3:3" s="66" customFormat="1" ht="14.1">
      <c r="C137" s="90"/>
    </row>
    <row r="138" spans="3:3" s="66" customFormat="1" ht="14.1">
      <c r="C138" s="90"/>
    </row>
    <row r="139" spans="3:3" s="66" customFormat="1" ht="14.1">
      <c r="C139" s="90"/>
    </row>
    <row r="140" spans="3:3" s="66" customFormat="1" ht="14.1">
      <c r="C140" s="90"/>
    </row>
    <row r="141" spans="3:3" s="66" customFormat="1" ht="14.1">
      <c r="C141" s="90"/>
    </row>
    <row r="142" spans="3:3" s="66" customFormat="1" ht="14.1">
      <c r="C142" s="90"/>
    </row>
    <row r="143" spans="3:3" s="66" customFormat="1" ht="14.1">
      <c r="C143" s="90"/>
    </row>
    <row r="144" spans="3:3" s="66" customFormat="1" ht="14.1">
      <c r="C144" s="90"/>
    </row>
    <row r="145" spans="3:3" s="66" customFormat="1" ht="14.1">
      <c r="C145" s="90"/>
    </row>
    <row r="146" spans="3:3" s="66" customFormat="1" ht="14.1">
      <c r="C146" s="90"/>
    </row>
    <row r="147" spans="3:3" s="66" customFormat="1" ht="14.1">
      <c r="C147" s="90"/>
    </row>
    <row r="148" spans="3:3" s="66" customFormat="1" ht="14.1">
      <c r="C148" s="90"/>
    </row>
    <row r="149" spans="3:3" s="66" customFormat="1" ht="14.1">
      <c r="C149" s="90"/>
    </row>
    <row r="150" spans="3:3" s="66" customFormat="1" ht="14.1">
      <c r="C150" s="90"/>
    </row>
    <row r="151" spans="3:3" s="66" customFormat="1" ht="14.1">
      <c r="C151" s="90"/>
    </row>
    <row r="152" spans="3:3" s="66" customFormat="1" ht="14.1">
      <c r="C152" s="90"/>
    </row>
    <row r="153" spans="3:3" s="66" customFormat="1" ht="14.1">
      <c r="C153" s="90"/>
    </row>
    <row r="154" spans="3:3" s="66" customFormat="1" ht="14.1">
      <c r="C154" s="90"/>
    </row>
    <row r="155" spans="3:3" s="66" customFormat="1" ht="14.1">
      <c r="C155" s="90"/>
    </row>
    <row r="156" spans="3:3" s="66" customFormat="1" ht="14.1">
      <c r="C156" s="90"/>
    </row>
    <row r="157" spans="3:3" s="66" customFormat="1" ht="14.1">
      <c r="C157" s="90"/>
    </row>
    <row r="158" spans="3:3" s="66" customFormat="1" ht="14.1">
      <c r="C158" s="90"/>
    </row>
    <row r="159" spans="3:3" s="66" customFormat="1" ht="14.1">
      <c r="C159" s="90"/>
    </row>
    <row r="160" spans="3:3" s="66" customFormat="1" ht="14.1">
      <c r="C160" s="90"/>
    </row>
    <row r="161" spans="3:3" s="66" customFormat="1" ht="14.1">
      <c r="C161" s="90"/>
    </row>
    <row r="162" spans="3:3" s="66" customFormat="1" ht="14.1">
      <c r="C162" s="90"/>
    </row>
    <row r="163" spans="3:3" s="66" customFormat="1" ht="14.1">
      <c r="C163" s="90"/>
    </row>
    <row r="164" spans="3:3" s="66" customFormat="1" ht="14.1">
      <c r="C164" s="90"/>
    </row>
    <row r="165" spans="3:3" s="66" customFormat="1" ht="14.1">
      <c r="C165" s="90"/>
    </row>
    <row r="166" spans="3:3" s="66" customFormat="1" ht="14.1">
      <c r="C166" s="90"/>
    </row>
    <row r="167" spans="3:3" s="66" customFormat="1" ht="14.1">
      <c r="C167" s="90"/>
    </row>
    <row r="168" spans="3:3" s="66" customFormat="1" ht="14.1">
      <c r="C168" s="90"/>
    </row>
    <row r="169" spans="3:3" s="66" customFormat="1" ht="14.1">
      <c r="C169" s="90"/>
    </row>
    <row r="170" spans="3:3" s="66" customFormat="1" ht="14.1">
      <c r="C170" s="90"/>
    </row>
    <row r="171" spans="3:3" s="66" customFormat="1" ht="14.1">
      <c r="C171" s="90"/>
    </row>
    <row r="172" spans="3:3" s="66" customFormat="1" ht="14.1">
      <c r="C172" s="90"/>
    </row>
    <row r="173" spans="3:3" s="66" customFormat="1" ht="14.1">
      <c r="C173" s="90"/>
    </row>
    <row r="174" spans="3:3" s="66" customFormat="1" ht="14.1">
      <c r="C174" s="90"/>
    </row>
    <row r="175" spans="3:3" s="66" customFormat="1" ht="14.1">
      <c r="C175" s="90"/>
    </row>
    <row r="176" spans="3:3" s="66" customFormat="1" ht="14.1">
      <c r="C176" s="90"/>
    </row>
    <row r="177" spans="3:3" s="66" customFormat="1" ht="14.1">
      <c r="C177" s="90"/>
    </row>
    <row r="178" spans="3:3" s="66" customFormat="1" ht="14.1">
      <c r="C178" s="90"/>
    </row>
    <row r="179" spans="3:3" s="66" customFormat="1" ht="14.1">
      <c r="C179" s="90"/>
    </row>
    <row r="180" spans="3:3" s="66" customFormat="1" ht="14.1">
      <c r="C180" s="90"/>
    </row>
    <row r="181" spans="3:3" s="66" customFormat="1" ht="14.1">
      <c r="C181" s="90"/>
    </row>
    <row r="182" spans="3:3" s="66" customFormat="1" ht="14.1">
      <c r="C182" s="90"/>
    </row>
    <row r="183" spans="3:3" s="66" customFormat="1" ht="14.1">
      <c r="C183" s="90"/>
    </row>
    <row r="184" spans="3:3" s="66" customFormat="1" ht="14.1">
      <c r="C184" s="90"/>
    </row>
    <row r="185" spans="3:3" s="66" customFormat="1" ht="14.1">
      <c r="C185" s="90"/>
    </row>
    <row r="186" spans="3:3" s="66" customFormat="1" ht="14.1">
      <c r="C186" s="90"/>
    </row>
    <row r="187" spans="3:3" s="66" customFormat="1" ht="14.1">
      <c r="C187" s="90"/>
    </row>
  </sheetData>
  <mergeCells count="3">
    <mergeCell ref="A1:D1"/>
    <mergeCell ref="A2:D2"/>
    <mergeCell ref="A3:D3"/>
  </mergeCells>
  <printOptions horizontalCentered="1" verticalCentered="1"/>
  <pageMargins left="0.25" right="0.25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sheetPr codeName="Sheet71">
    <pageSetUpPr fitToPage="1"/>
  </sheetPr>
  <dimension ref="A1:Q64"/>
  <sheetViews>
    <sheetView zoomScaleNormal="100" zoomScaleSheetLayoutView="75" workbookViewId="0">
      <selection activeCell="C20" sqref="C20"/>
    </sheetView>
  </sheetViews>
  <sheetFormatPr defaultColWidth="9.140625" defaultRowHeight="14.45"/>
  <cols>
    <col min="1" max="1" width="46.7109375" style="66" customWidth="1"/>
    <col min="2" max="2" width="29.28515625" style="66" customWidth="1"/>
    <col min="3" max="4" width="9.140625" style="66" customWidth="1"/>
    <col min="5" max="5" width="11.7109375" style="92" bestFit="1" customWidth="1"/>
    <col min="6" max="12" width="9.140625" style="92"/>
    <col min="13" max="17" width="9.140625" style="66"/>
    <col min="18" max="16384" width="9.140625" style="33"/>
  </cols>
  <sheetData>
    <row r="1" spans="1:17" ht="20.100000000000001">
      <c r="A1" s="381" t="s">
        <v>231</v>
      </c>
      <c r="B1" s="381"/>
      <c r="C1" s="381"/>
      <c r="D1" s="381"/>
      <c r="E1" s="369"/>
    </row>
    <row r="2" spans="1:17" ht="20.100000000000001">
      <c r="A2" s="381" t="s">
        <v>247</v>
      </c>
      <c r="B2" s="381"/>
      <c r="C2" s="381"/>
      <c r="D2" s="381"/>
      <c r="E2" s="369"/>
    </row>
    <row r="3" spans="1:17" ht="15.6">
      <c r="A3" s="394">
        <f ca="1">TODAY()</f>
        <v>45832</v>
      </c>
      <c r="B3" s="385"/>
      <c r="C3" s="385"/>
      <c r="D3" s="385"/>
      <c r="E3" s="369"/>
    </row>
    <row r="4" spans="1:17" s="34" customFormat="1" ht="15.95">
      <c r="A4" s="367"/>
      <c r="B4" s="367"/>
      <c r="C4" s="367"/>
      <c r="D4" s="219"/>
      <c r="E4" s="92"/>
      <c r="F4" s="92"/>
      <c r="G4" s="92"/>
      <c r="H4" s="92"/>
      <c r="I4" s="92"/>
      <c r="J4" s="92"/>
      <c r="K4" s="92"/>
      <c r="L4" s="92"/>
      <c r="M4" s="219"/>
      <c r="N4" s="219"/>
      <c r="O4" s="219"/>
      <c r="P4" s="219"/>
      <c r="Q4" s="219"/>
    </row>
    <row r="5" spans="1:17" s="34" customFormat="1" ht="15.95">
      <c r="A5" s="219"/>
      <c r="B5" s="219"/>
      <c r="C5" s="219"/>
      <c r="D5" s="219"/>
      <c r="E5" s="92"/>
      <c r="F5" s="92"/>
      <c r="G5" s="92"/>
      <c r="H5" s="92"/>
      <c r="I5" s="92"/>
      <c r="J5" s="92"/>
      <c r="K5" s="92"/>
      <c r="L5" s="92"/>
      <c r="M5" s="219"/>
      <c r="N5" s="219"/>
      <c r="O5" s="219"/>
      <c r="P5" s="219"/>
      <c r="Q5" s="219"/>
    </row>
    <row r="6" spans="1:17" s="34" customFormat="1" ht="15.95">
      <c r="A6" s="36" t="s">
        <v>232</v>
      </c>
      <c r="B6" s="40" t="e">
        <f>#REF!</f>
        <v>#REF!</v>
      </c>
      <c r="C6" s="219"/>
      <c r="D6" s="219"/>
      <c r="E6" s="92"/>
      <c r="F6" s="92"/>
      <c r="G6" s="92"/>
      <c r="H6" s="92"/>
      <c r="I6" s="92"/>
      <c r="J6" s="92"/>
      <c r="K6" s="92"/>
      <c r="L6" s="92"/>
      <c r="M6" s="219"/>
      <c r="N6" s="219"/>
      <c r="O6" s="219"/>
      <c r="P6" s="219"/>
      <c r="Q6" s="219"/>
    </row>
    <row r="7" spans="1:17" s="34" customFormat="1" ht="15.95" hidden="1">
      <c r="A7" s="219" t="s">
        <v>208</v>
      </c>
      <c r="B7" s="41" t="e">
        <f>#REF!</f>
        <v>#REF!</v>
      </c>
      <c r="C7" s="219"/>
      <c r="D7" s="219"/>
      <c r="E7" s="92"/>
      <c r="F7" s="92"/>
      <c r="G7" s="92"/>
      <c r="H7" s="92"/>
      <c r="I7" s="92"/>
      <c r="J7" s="92"/>
      <c r="K7" s="92"/>
      <c r="L7" s="92"/>
      <c r="M7" s="219"/>
      <c r="N7" s="219"/>
      <c r="O7" s="219"/>
      <c r="P7" s="219"/>
      <c r="Q7" s="219"/>
    </row>
    <row r="8" spans="1:17" s="34" customFormat="1" ht="15.95">
      <c r="A8" s="219" t="s">
        <v>210</v>
      </c>
      <c r="B8" s="86" t="e">
        <f>#REF!</f>
        <v>#REF!</v>
      </c>
      <c r="C8" s="219"/>
      <c r="D8" s="219"/>
      <c r="E8" s="92"/>
      <c r="F8" s="92"/>
      <c r="G8" s="92"/>
      <c r="H8" s="92"/>
      <c r="I8" s="92"/>
      <c r="J8" s="92"/>
      <c r="K8" s="92"/>
      <c r="L8" s="92"/>
      <c r="M8" s="219"/>
      <c r="N8" s="219"/>
      <c r="O8" s="219"/>
      <c r="P8" s="219"/>
      <c r="Q8" s="219"/>
    </row>
    <row r="9" spans="1:17" s="34" customFormat="1" ht="15.95">
      <c r="A9" s="219" t="s">
        <v>212</v>
      </c>
      <c r="B9" s="43">
        <v>30</v>
      </c>
      <c r="C9" s="219"/>
      <c r="D9" s="219"/>
      <c r="E9" s="92"/>
      <c r="F9" s="92"/>
      <c r="G9" s="92"/>
      <c r="H9" s="92"/>
      <c r="I9" s="92"/>
      <c r="J9" s="92"/>
      <c r="K9" s="92"/>
      <c r="L9" s="92"/>
      <c r="M9" s="219"/>
      <c r="N9" s="219"/>
      <c r="O9" s="219"/>
      <c r="P9" s="219"/>
      <c r="Q9" s="219"/>
    </row>
    <row r="10" spans="1:17" s="34" customFormat="1" ht="15.95" hidden="1">
      <c r="A10" s="219" t="s">
        <v>213</v>
      </c>
      <c r="B10" s="220"/>
      <c r="C10" s="219" t="s">
        <v>211</v>
      </c>
      <c r="D10" s="219"/>
      <c r="E10" s="92"/>
      <c r="F10" s="92"/>
      <c r="G10" s="92"/>
      <c r="H10" s="92"/>
      <c r="I10" s="92"/>
      <c r="J10" s="92"/>
      <c r="K10" s="92"/>
      <c r="L10" s="92"/>
      <c r="M10" s="219"/>
      <c r="N10" s="219"/>
      <c r="O10" s="219"/>
      <c r="P10" s="219"/>
      <c r="Q10" s="219"/>
    </row>
    <row r="11" spans="1:17" s="34" customFormat="1" ht="15.95" hidden="1">
      <c r="A11" s="219"/>
      <c r="B11" s="219"/>
      <c r="C11" s="219"/>
      <c r="D11" s="219"/>
      <c r="E11" s="92"/>
      <c r="F11" s="92"/>
      <c r="G11" s="92"/>
      <c r="H11" s="92"/>
      <c r="I11" s="92"/>
      <c r="J11" s="92"/>
      <c r="K11" s="92"/>
      <c r="L11" s="92"/>
      <c r="M11" s="219"/>
      <c r="N11" s="219"/>
      <c r="O11" s="219"/>
      <c r="P11" s="219"/>
      <c r="Q11" s="219"/>
    </row>
    <row r="12" spans="1:17" s="34" customFormat="1" ht="15.95" hidden="1">
      <c r="A12" s="46" t="s">
        <v>214</v>
      </c>
      <c r="B12" s="221"/>
      <c r="C12" s="219"/>
      <c r="D12" s="219"/>
      <c r="E12" s="92"/>
      <c r="F12" s="92"/>
      <c r="G12" s="92"/>
      <c r="H12" s="92"/>
      <c r="I12" s="92"/>
      <c r="J12" s="92"/>
      <c r="K12" s="92"/>
      <c r="L12" s="92"/>
      <c r="M12" s="219"/>
      <c r="N12" s="219"/>
      <c r="O12" s="219"/>
      <c r="P12" s="219"/>
      <c r="Q12" s="219"/>
    </row>
    <row r="13" spans="1:17" s="34" customFormat="1" ht="15.95" hidden="1">
      <c r="A13" s="222" t="s">
        <v>215</v>
      </c>
      <c r="B13" s="232" t="e">
        <f>#REF!</f>
        <v>#REF!</v>
      </c>
      <c r="C13" s="219" t="s">
        <v>209</v>
      </c>
      <c r="D13" s="219"/>
      <c r="E13" s="92"/>
      <c r="F13" s="92"/>
      <c r="G13" s="92"/>
      <c r="H13" s="92"/>
      <c r="I13" s="92"/>
      <c r="J13" s="92"/>
      <c r="K13" s="92"/>
      <c r="L13" s="92"/>
      <c r="M13" s="219"/>
      <c r="N13" s="219"/>
      <c r="O13" s="219"/>
      <c r="P13" s="219"/>
      <c r="Q13" s="219"/>
    </row>
    <row r="14" spans="1:17" s="34" customFormat="1" ht="15.95" hidden="1">
      <c r="A14" s="222" t="s">
        <v>216</v>
      </c>
      <c r="B14" s="233" t="e">
        <f>#REF!</f>
        <v>#REF!</v>
      </c>
      <c r="C14" s="219" t="s">
        <v>209</v>
      </c>
      <c r="D14" s="219"/>
      <c r="E14" s="92"/>
      <c r="F14" s="92"/>
      <c r="G14" s="92"/>
      <c r="H14" s="92"/>
      <c r="I14" s="93"/>
      <c r="J14" s="93"/>
      <c r="K14" s="92"/>
      <c r="L14" s="92"/>
      <c r="M14" s="219"/>
      <c r="N14" s="219"/>
      <c r="O14" s="219"/>
      <c r="P14" s="219"/>
      <c r="Q14" s="219"/>
    </row>
    <row r="15" spans="1:17" s="34" customFormat="1" ht="15.95" hidden="1">
      <c r="A15" s="222" t="s">
        <v>217</v>
      </c>
      <c r="B15" s="225" t="e">
        <f>B14*B13</f>
        <v>#REF!</v>
      </c>
      <c r="C15" s="219"/>
      <c r="D15" s="219"/>
      <c r="E15" s="92"/>
      <c r="F15" s="92"/>
      <c r="G15" s="92"/>
      <c r="H15" s="92"/>
      <c r="I15" s="94"/>
      <c r="J15" s="93"/>
      <c r="K15" s="92"/>
      <c r="L15" s="92"/>
      <c r="M15" s="219"/>
      <c r="N15" s="219"/>
      <c r="O15" s="219"/>
      <c r="P15" s="219"/>
      <c r="Q15" s="219"/>
    </row>
    <row r="16" spans="1:17" s="34" customFormat="1" ht="15.95" hidden="1">
      <c r="A16" s="222"/>
      <c r="B16" s="225"/>
      <c r="C16" s="219"/>
      <c r="D16" s="219"/>
      <c r="E16" s="92"/>
      <c r="F16" s="92"/>
      <c r="G16" s="92"/>
      <c r="H16" s="92"/>
      <c r="I16" s="94"/>
      <c r="J16" s="93"/>
      <c r="K16" s="92"/>
      <c r="L16" s="92"/>
      <c r="M16" s="219"/>
      <c r="N16" s="219"/>
      <c r="O16" s="219"/>
      <c r="P16" s="219"/>
      <c r="Q16" s="219"/>
    </row>
    <row r="17" spans="1:17" s="34" customFormat="1" ht="15.95" hidden="1">
      <c r="A17" s="222" t="s">
        <v>215</v>
      </c>
      <c r="B17" s="232" t="e">
        <f>#REF!</f>
        <v>#REF!</v>
      </c>
      <c r="C17" s="219"/>
      <c r="D17" s="219"/>
      <c r="E17" s="92"/>
      <c r="F17" s="92"/>
      <c r="G17" s="92"/>
      <c r="H17" s="92"/>
      <c r="I17" s="94"/>
      <c r="J17" s="93"/>
      <c r="K17" s="92"/>
      <c r="L17" s="92"/>
      <c r="M17" s="219"/>
      <c r="N17" s="219"/>
      <c r="O17" s="219"/>
      <c r="P17" s="219"/>
      <c r="Q17" s="219"/>
    </row>
    <row r="18" spans="1:17" s="34" customFormat="1" ht="15.95" hidden="1">
      <c r="A18" s="222" t="s">
        <v>216</v>
      </c>
      <c r="B18" s="233" t="e">
        <f>#REF!</f>
        <v>#REF!</v>
      </c>
      <c r="C18" s="219"/>
      <c r="D18" s="219"/>
      <c r="E18" s="92"/>
      <c r="F18" s="92"/>
      <c r="G18" s="92"/>
      <c r="H18" s="92"/>
      <c r="I18" s="94"/>
      <c r="J18" s="93"/>
      <c r="K18" s="92"/>
      <c r="L18" s="92"/>
      <c r="M18" s="219"/>
      <c r="N18" s="219"/>
      <c r="O18" s="219"/>
      <c r="P18" s="219"/>
      <c r="Q18" s="219"/>
    </row>
    <row r="19" spans="1:17" s="34" customFormat="1" ht="15.95" hidden="1">
      <c r="A19" s="222" t="s">
        <v>217</v>
      </c>
      <c r="B19" s="225" t="e">
        <f>B18*B17</f>
        <v>#REF!</v>
      </c>
      <c r="C19" s="219"/>
      <c r="D19" s="219"/>
      <c r="E19" s="92"/>
      <c r="F19" s="92"/>
      <c r="G19" s="92"/>
      <c r="H19" s="92"/>
      <c r="I19" s="94"/>
      <c r="J19" s="93"/>
      <c r="K19" s="92"/>
      <c r="L19" s="92"/>
      <c r="M19" s="219"/>
      <c r="N19" s="219"/>
      <c r="O19" s="219"/>
      <c r="P19" s="219"/>
      <c r="Q19" s="219"/>
    </row>
    <row r="20" spans="1:17" s="34" customFormat="1" ht="15.95" hidden="1">
      <c r="A20" s="222"/>
      <c r="B20" s="47"/>
      <c r="C20" s="219"/>
      <c r="D20" s="219"/>
      <c r="E20" s="92"/>
      <c r="F20" s="92"/>
      <c r="G20" s="92"/>
      <c r="H20" s="92"/>
      <c r="I20" s="94"/>
      <c r="J20" s="93"/>
      <c r="K20" s="92"/>
      <c r="L20" s="92"/>
      <c r="M20" s="219"/>
      <c r="N20" s="219"/>
      <c r="O20" s="219"/>
      <c r="P20" s="219"/>
      <c r="Q20" s="219"/>
    </row>
    <row r="21" spans="1:17" s="34" customFormat="1" ht="15.95">
      <c r="A21" s="222"/>
      <c r="B21" s="47"/>
      <c r="C21" s="219"/>
      <c r="D21" s="219"/>
      <c r="E21" s="92"/>
      <c r="F21" s="92"/>
      <c r="G21" s="92"/>
      <c r="H21" s="92"/>
      <c r="I21" s="94"/>
      <c r="J21" s="93"/>
      <c r="K21" s="92"/>
      <c r="L21" s="92"/>
      <c r="M21" s="219"/>
      <c r="N21" s="219"/>
      <c r="O21" s="219"/>
      <c r="P21" s="219"/>
      <c r="Q21" s="219"/>
    </row>
    <row r="22" spans="1:17" s="34" customFormat="1" ht="15.95">
      <c r="A22" s="227"/>
      <c r="B22" s="225"/>
      <c r="C22" s="225"/>
      <c r="D22" s="219"/>
      <c r="E22" s="92"/>
      <c r="F22" s="92"/>
      <c r="G22" s="92"/>
      <c r="H22" s="92"/>
      <c r="I22" s="92"/>
      <c r="J22" s="93"/>
      <c r="K22" s="92"/>
      <c r="L22" s="92"/>
      <c r="M22" s="219"/>
      <c r="N22" s="219"/>
      <c r="O22" s="219"/>
      <c r="P22" s="219"/>
      <c r="Q22" s="219"/>
    </row>
    <row r="23" spans="1:17" s="34" customFormat="1" ht="21" customHeight="1">
      <c r="A23" s="87" t="s">
        <v>233</v>
      </c>
      <c r="B23" s="225"/>
      <c r="C23" s="219"/>
      <c r="D23" s="219"/>
      <c r="E23" s="92"/>
      <c r="F23" s="92"/>
      <c r="G23" s="92"/>
      <c r="H23" s="92"/>
      <c r="I23" s="92"/>
      <c r="J23" s="93"/>
      <c r="K23" s="92"/>
      <c r="L23" s="92"/>
      <c r="M23" s="219"/>
      <c r="N23" s="219"/>
      <c r="O23" s="219"/>
      <c r="P23" s="219"/>
      <c r="Q23" s="219"/>
    </row>
    <row r="24" spans="1:17" s="34" customFormat="1" ht="15.95">
      <c r="A24" s="222" t="s">
        <v>234</v>
      </c>
      <c r="B24" s="234" t="e">
        <f>#REF!</f>
        <v>#REF!</v>
      </c>
      <c r="C24" s="219"/>
      <c r="D24" s="219"/>
      <c r="E24" s="95"/>
      <c r="F24" s="92"/>
      <c r="G24" s="92"/>
      <c r="H24" s="92"/>
      <c r="I24" s="92"/>
      <c r="J24" s="93"/>
      <c r="K24" s="92"/>
      <c r="L24" s="92"/>
      <c r="M24" s="219"/>
      <c r="N24" s="219"/>
      <c r="O24" s="219"/>
      <c r="P24" s="219"/>
      <c r="Q24" s="219"/>
    </row>
    <row r="25" spans="1:17" s="34" customFormat="1" ht="15.95">
      <c r="A25" s="222" t="s">
        <v>235</v>
      </c>
      <c r="B25" s="234">
        <v>35</v>
      </c>
      <c r="C25" s="219"/>
      <c r="D25" s="219"/>
      <c r="E25" s="96"/>
      <c r="F25" s="92"/>
      <c r="G25" s="92"/>
      <c r="H25" s="92"/>
      <c r="I25" s="92"/>
      <c r="J25" s="93"/>
      <c r="K25" s="92"/>
      <c r="L25" s="92"/>
      <c r="M25" s="219"/>
      <c r="N25" s="219"/>
      <c r="O25" s="219"/>
      <c r="P25" s="219"/>
      <c r="Q25" s="219"/>
    </row>
    <row r="26" spans="1:17" s="34" customFormat="1" ht="15.95">
      <c r="A26" s="222" t="s">
        <v>222</v>
      </c>
      <c r="B26" s="225" t="e">
        <f>B24*B25</f>
        <v>#REF!</v>
      </c>
      <c r="C26" s="219"/>
      <c r="D26" s="219"/>
      <c r="E26" s="95"/>
      <c r="F26" s="92"/>
      <c r="G26" s="92"/>
      <c r="H26" s="92"/>
      <c r="I26" s="92"/>
      <c r="J26" s="93"/>
      <c r="K26" s="92"/>
      <c r="L26" s="92"/>
      <c r="M26" s="219"/>
      <c r="N26" s="219"/>
      <c r="O26" s="219"/>
      <c r="P26" s="219"/>
      <c r="Q26" s="219"/>
    </row>
    <row r="27" spans="1:17" s="34" customFormat="1" ht="15.95">
      <c r="A27" s="222" t="s">
        <v>236</v>
      </c>
      <c r="B27" s="235">
        <v>0.01</v>
      </c>
      <c r="C27" s="219"/>
      <c r="D27" s="219"/>
      <c r="E27" s="92"/>
      <c r="F27" s="92"/>
      <c r="G27" s="92"/>
      <c r="H27" s="92"/>
      <c r="I27" s="92"/>
      <c r="J27" s="93"/>
      <c r="K27" s="92"/>
      <c r="L27" s="92"/>
      <c r="M27" s="219"/>
      <c r="N27" s="219"/>
      <c r="O27" s="219"/>
      <c r="P27" s="219"/>
      <c r="Q27" s="219"/>
    </row>
    <row r="28" spans="1:17" s="34" customFormat="1" ht="15.95">
      <c r="A28" s="222" t="s">
        <v>237</v>
      </c>
      <c r="B28" s="235" t="e">
        <f>B27*B24</f>
        <v>#REF!</v>
      </c>
      <c r="C28" s="219"/>
      <c r="D28" s="219"/>
      <c r="E28" s="92"/>
      <c r="F28" s="92"/>
      <c r="G28" s="92"/>
      <c r="H28" s="92"/>
      <c r="I28" s="92"/>
      <c r="J28" s="93"/>
      <c r="K28" s="92"/>
      <c r="L28" s="92"/>
      <c r="M28" s="219"/>
      <c r="N28" s="219"/>
      <c r="O28" s="219"/>
      <c r="P28" s="219"/>
      <c r="Q28" s="219"/>
    </row>
    <row r="29" spans="1:17" s="34" customFormat="1" ht="15.95">
      <c r="A29" s="48"/>
      <c r="B29" s="229"/>
      <c r="C29" s="219"/>
      <c r="D29" s="219"/>
      <c r="E29" s="96"/>
      <c r="F29" s="92"/>
      <c r="G29" s="92"/>
      <c r="H29" s="92"/>
      <c r="I29" s="92"/>
      <c r="J29" s="92"/>
      <c r="K29" s="92"/>
      <c r="L29" s="92"/>
      <c r="M29" s="219"/>
      <c r="N29" s="219"/>
      <c r="O29" s="219"/>
      <c r="P29" s="219"/>
      <c r="Q29" s="219"/>
    </row>
    <row r="30" spans="1:17" s="34" customFormat="1" ht="15.95">
      <c r="A30" s="219"/>
      <c r="B30" s="225"/>
      <c r="C30" s="219"/>
      <c r="D30" s="219"/>
      <c r="E30" s="92"/>
      <c r="F30" s="92"/>
      <c r="G30" s="92"/>
      <c r="H30" s="92"/>
      <c r="I30" s="92"/>
      <c r="J30" s="92"/>
      <c r="K30" s="92"/>
      <c r="L30" s="92"/>
      <c r="M30" s="219"/>
      <c r="N30" s="219"/>
      <c r="O30" s="219"/>
      <c r="P30" s="219"/>
      <c r="Q30" s="219"/>
    </row>
    <row r="31" spans="1:17" s="34" customFormat="1" ht="15.95">
      <c r="A31" s="48" t="s">
        <v>223</v>
      </c>
      <c r="B31" s="47" t="e">
        <f>(+B26-B28)</f>
        <v>#REF!</v>
      </c>
      <c r="C31" s="219"/>
      <c r="D31" s="219"/>
      <c r="E31" s="92"/>
      <c r="F31" s="92"/>
      <c r="G31" s="92"/>
      <c r="H31" s="92"/>
      <c r="I31" s="93"/>
      <c r="J31" s="92"/>
      <c r="K31" s="92"/>
      <c r="L31" s="92"/>
      <c r="M31" s="219"/>
      <c r="N31" s="219"/>
      <c r="O31" s="219"/>
      <c r="P31" s="219"/>
      <c r="Q31" s="219"/>
    </row>
    <row r="32" spans="1:17" s="34" customFormat="1" ht="15.95">
      <c r="A32" s="49"/>
      <c r="B32" s="236"/>
      <c r="C32" s="225"/>
      <c r="D32" s="219"/>
      <c r="E32" s="92"/>
      <c r="F32" s="92"/>
      <c r="G32" s="92"/>
      <c r="H32" s="92"/>
      <c r="I32" s="93"/>
      <c r="J32" s="92"/>
      <c r="K32" s="92"/>
      <c r="L32" s="92"/>
      <c r="M32" s="219"/>
      <c r="N32" s="219"/>
      <c r="O32" s="219"/>
      <c r="P32" s="219"/>
      <c r="Q32" s="219"/>
    </row>
    <row r="33" spans="1:17" s="34" customFormat="1" ht="15.95">
      <c r="A33" s="49" t="s">
        <v>224</v>
      </c>
      <c r="B33" s="230" t="e">
        <f>B6+47</f>
        <v>#REF!</v>
      </c>
      <c r="C33" s="219"/>
      <c r="D33" s="219"/>
      <c r="E33" s="92"/>
      <c r="F33" s="92"/>
      <c r="G33" s="92"/>
      <c r="H33" s="92"/>
      <c r="I33" s="92"/>
      <c r="J33" s="92"/>
      <c r="K33" s="92"/>
      <c r="L33" s="92"/>
      <c r="M33" s="219"/>
      <c r="N33" s="219"/>
      <c r="O33" s="219"/>
      <c r="P33" s="219"/>
      <c r="Q33" s="219"/>
    </row>
    <row r="34" spans="1:17" s="34" customFormat="1" ht="15.95">
      <c r="A34" s="49"/>
      <c r="B34" s="230"/>
      <c r="C34" s="219"/>
      <c r="D34" s="219"/>
      <c r="E34" s="92"/>
      <c r="F34" s="92"/>
      <c r="G34" s="92"/>
      <c r="H34" s="92"/>
      <c r="I34" s="92"/>
      <c r="J34" s="92"/>
      <c r="K34" s="92"/>
      <c r="L34" s="92"/>
      <c r="M34" s="219"/>
      <c r="N34" s="219"/>
      <c r="O34" s="219"/>
      <c r="P34" s="219"/>
      <c r="Q34" s="219"/>
    </row>
    <row r="35" spans="1:17" s="34" customFormat="1" ht="15.95">
      <c r="A35" s="49"/>
      <c r="B35" s="230"/>
      <c r="C35" s="219"/>
      <c r="D35" s="219"/>
      <c r="E35" s="92"/>
      <c r="F35" s="92"/>
      <c r="G35" s="92"/>
      <c r="H35" s="92"/>
      <c r="I35" s="92"/>
      <c r="J35" s="92"/>
      <c r="K35" s="92"/>
      <c r="L35" s="92"/>
      <c r="M35" s="219"/>
      <c r="N35" s="219"/>
      <c r="O35" s="219"/>
      <c r="P35" s="219"/>
      <c r="Q35" s="219"/>
    </row>
    <row r="36" spans="1:17" s="34" customFormat="1" ht="15.95">
      <c r="A36" s="219"/>
      <c r="B36" s="225"/>
      <c r="C36" s="219"/>
      <c r="D36" s="219"/>
      <c r="E36" s="92"/>
      <c r="F36" s="92"/>
      <c r="G36" s="92"/>
      <c r="H36" s="92"/>
      <c r="I36" s="92"/>
      <c r="J36" s="92"/>
      <c r="K36" s="92"/>
      <c r="L36" s="92"/>
      <c r="M36" s="219"/>
      <c r="N36" s="219"/>
      <c r="O36" s="219"/>
      <c r="P36" s="219"/>
      <c r="Q36" s="219"/>
    </row>
    <row r="37" spans="1:17" s="34" customFormat="1" ht="15.95">
      <c r="A37" s="48"/>
      <c r="B37" s="54" t="s">
        <v>225</v>
      </c>
      <c r="C37" s="219"/>
      <c r="D37" s="231"/>
      <c r="E37" s="92"/>
      <c r="F37" s="92"/>
      <c r="G37" s="92"/>
      <c r="H37" s="92"/>
      <c r="I37" s="92"/>
      <c r="J37" s="92"/>
      <c r="K37" s="92"/>
      <c r="L37" s="92"/>
      <c r="M37" s="219"/>
      <c r="N37" s="219"/>
      <c r="O37" s="219"/>
      <c r="P37" s="219"/>
      <c r="Q37" s="219"/>
    </row>
    <row r="38" spans="1:17" s="34" customFormat="1" ht="15.95">
      <c r="A38" s="219"/>
      <c r="C38" s="219"/>
      <c r="D38" s="219"/>
      <c r="E38" s="92"/>
      <c r="F38" s="92"/>
      <c r="G38" s="92"/>
      <c r="H38" s="92"/>
      <c r="I38" s="92"/>
      <c r="J38" s="92"/>
      <c r="K38" s="92"/>
      <c r="L38" s="92"/>
      <c r="M38" s="219"/>
      <c r="N38" s="219"/>
      <c r="O38" s="219"/>
      <c r="P38" s="219"/>
      <c r="Q38" s="219"/>
    </row>
    <row r="39" spans="1:17" s="34" customFormat="1" ht="15.95">
      <c r="A39" s="219"/>
      <c r="B39" s="54"/>
      <c r="C39" s="219"/>
      <c r="D39" s="219"/>
      <c r="E39" s="92"/>
      <c r="F39" s="92"/>
      <c r="G39" s="92"/>
      <c r="H39" s="92"/>
      <c r="I39" s="92"/>
      <c r="J39" s="92"/>
      <c r="K39" s="92"/>
      <c r="L39" s="92"/>
      <c r="M39" s="219"/>
      <c r="N39" s="219"/>
      <c r="O39" s="219"/>
      <c r="P39" s="219"/>
      <c r="Q39" s="219"/>
    </row>
    <row r="40" spans="1:17" s="34" customFormat="1" ht="15.95">
      <c r="A40" s="219"/>
      <c r="B40" s="54"/>
      <c r="C40" s="219"/>
      <c r="D40" s="219"/>
      <c r="E40" s="92"/>
      <c r="F40" s="92"/>
      <c r="G40" s="92"/>
      <c r="H40" s="92"/>
      <c r="I40" s="92"/>
      <c r="J40" s="92"/>
      <c r="K40" s="92"/>
      <c r="L40" s="92"/>
      <c r="M40" s="219"/>
      <c r="N40" s="219"/>
      <c r="O40" s="219"/>
      <c r="P40" s="219"/>
      <c r="Q40" s="219"/>
    </row>
    <row r="41" spans="1:17" s="34" customFormat="1" ht="15.95">
      <c r="A41" s="219"/>
      <c r="B41" s="219" t="s">
        <v>240</v>
      </c>
      <c r="C41" s="219"/>
      <c r="D41" s="219"/>
      <c r="E41" s="92"/>
      <c r="F41" s="92"/>
      <c r="G41" s="92"/>
      <c r="H41" s="92"/>
      <c r="I41" s="92"/>
      <c r="J41" s="92"/>
      <c r="K41" s="92"/>
      <c r="L41" s="92"/>
      <c r="M41" s="219"/>
      <c r="N41" s="219"/>
      <c r="O41" s="219"/>
      <c r="P41" s="219"/>
      <c r="Q41" s="219"/>
    </row>
    <row r="42" spans="1:17" s="34" customFormat="1" ht="15.95">
      <c r="A42" s="219"/>
      <c r="B42" s="219" t="s">
        <v>249</v>
      </c>
      <c r="C42" s="39"/>
      <c r="D42" s="219"/>
      <c r="E42" s="92"/>
      <c r="F42" s="92"/>
      <c r="G42" s="92"/>
      <c r="H42" s="92"/>
      <c r="I42" s="92"/>
      <c r="J42" s="92"/>
      <c r="K42" s="92"/>
      <c r="L42" s="92"/>
      <c r="M42" s="219"/>
      <c r="N42" s="219"/>
      <c r="O42" s="219"/>
      <c r="P42" s="219"/>
      <c r="Q42" s="219"/>
    </row>
    <row r="43" spans="1:17" s="34" customFormat="1" ht="15.95">
      <c r="A43" s="219"/>
      <c r="B43" s="219" t="s">
        <v>227</v>
      </c>
      <c r="C43" s="39"/>
      <c r="D43" s="219"/>
      <c r="E43" s="92"/>
      <c r="F43" s="92"/>
      <c r="G43" s="92"/>
      <c r="H43" s="92"/>
      <c r="I43" s="92"/>
      <c r="J43" s="92"/>
      <c r="K43" s="92"/>
      <c r="L43" s="92"/>
      <c r="M43" s="219"/>
      <c r="N43" s="219"/>
      <c r="O43" s="219"/>
      <c r="P43" s="219"/>
      <c r="Q43" s="219"/>
    </row>
    <row r="44" spans="1:17" s="34" customFormat="1" ht="15.95">
      <c r="A44" s="219"/>
      <c r="B44" s="219"/>
      <c r="C44" s="39"/>
      <c r="D44" s="219"/>
      <c r="E44" s="92"/>
      <c r="F44" s="92"/>
      <c r="G44" s="92"/>
      <c r="H44" s="92"/>
      <c r="I44" s="92"/>
      <c r="J44" s="92"/>
      <c r="K44" s="92"/>
      <c r="L44" s="92"/>
      <c r="M44" s="219"/>
      <c r="N44" s="219"/>
      <c r="O44" s="219"/>
      <c r="P44" s="219"/>
      <c r="Q44" s="219"/>
    </row>
    <row r="45" spans="1:17" s="34" customFormat="1" ht="15.95">
      <c r="A45" s="219"/>
      <c r="B45" s="219"/>
      <c r="C45" s="39"/>
      <c r="D45" s="219"/>
      <c r="E45" s="92"/>
      <c r="F45" s="92"/>
      <c r="G45" s="92"/>
      <c r="H45" s="92"/>
      <c r="I45" s="92"/>
      <c r="J45" s="92"/>
      <c r="K45" s="92"/>
      <c r="L45" s="92"/>
      <c r="M45" s="219"/>
      <c r="N45" s="219"/>
      <c r="O45" s="219"/>
      <c r="P45" s="219"/>
      <c r="Q45" s="219"/>
    </row>
    <row r="46" spans="1:17" s="34" customFormat="1" ht="15.95">
      <c r="A46" s="219"/>
      <c r="B46" s="219"/>
      <c r="C46" s="39"/>
      <c r="D46" s="219"/>
      <c r="E46" s="92"/>
      <c r="F46" s="92"/>
      <c r="G46" s="92"/>
      <c r="H46" s="92"/>
      <c r="I46" s="92"/>
      <c r="J46" s="92"/>
      <c r="K46" s="92"/>
      <c r="L46" s="92"/>
      <c r="M46" s="219"/>
      <c r="N46" s="219"/>
      <c r="O46" s="219"/>
      <c r="P46" s="219"/>
      <c r="Q46" s="219"/>
    </row>
    <row r="47" spans="1:17" s="34" customFormat="1" ht="15.95">
      <c r="A47" s="219"/>
      <c r="B47" s="55" t="s">
        <v>228</v>
      </c>
      <c r="C47" s="39"/>
      <c r="D47" s="219"/>
      <c r="E47" s="92"/>
      <c r="F47" s="92"/>
      <c r="G47" s="92"/>
      <c r="H47" s="92"/>
      <c r="I47" s="92"/>
      <c r="J47" s="92"/>
      <c r="K47" s="92"/>
      <c r="L47" s="92"/>
      <c r="M47" s="219"/>
      <c r="N47" s="219"/>
      <c r="O47" s="219"/>
      <c r="P47" s="219"/>
      <c r="Q47" s="219"/>
    </row>
    <row r="48" spans="1:17" s="34" customFormat="1" ht="15.95">
      <c r="A48" s="219"/>
      <c r="B48" s="219"/>
      <c r="C48" s="39"/>
      <c r="D48" s="219"/>
      <c r="E48" s="92"/>
      <c r="F48" s="92"/>
      <c r="G48" s="92"/>
      <c r="H48" s="92"/>
      <c r="I48" s="92"/>
      <c r="J48" s="92"/>
      <c r="K48" s="92"/>
      <c r="L48" s="92"/>
      <c r="M48" s="219"/>
      <c r="N48" s="219"/>
      <c r="O48" s="219"/>
      <c r="P48" s="219"/>
      <c r="Q48" s="219"/>
    </row>
    <row r="49" spans="1:17" s="34" customFormat="1" ht="15.95">
      <c r="A49" s="219"/>
      <c r="B49" s="219"/>
      <c r="C49" s="39"/>
      <c r="D49" s="219"/>
      <c r="E49" s="92"/>
      <c r="F49" s="92"/>
      <c r="G49" s="92"/>
      <c r="H49" s="92"/>
      <c r="I49" s="92"/>
      <c r="J49" s="92"/>
      <c r="K49" s="92"/>
      <c r="L49" s="92"/>
      <c r="M49" s="219"/>
      <c r="N49" s="219"/>
      <c r="O49" s="219"/>
      <c r="P49" s="219"/>
      <c r="Q49" s="219"/>
    </row>
    <row r="50" spans="1:17" s="34" customFormat="1" ht="15.95">
      <c r="A50" s="219"/>
      <c r="B50" s="219"/>
      <c r="C50" s="39"/>
      <c r="D50" s="219"/>
      <c r="E50" s="92"/>
      <c r="F50" s="92"/>
      <c r="G50" s="92"/>
      <c r="H50" s="92"/>
      <c r="I50" s="92"/>
      <c r="J50" s="92"/>
      <c r="K50" s="92"/>
      <c r="L50" s="92"/>
      <c r="M50" s="219"/>
      <c r="N50" s="219"/>
      <c r="O50" s="219"/>
      <c r="P50" s="219"/>
      <c r="Q50" s="219"/>
    </row>
    <row r="51" spans="1:17" s="34" customFormat="1" ht="15.95">
      <c r="A51" s="219"/>
      <c r="B51" s="219" t="s">
        <v>245</v>
      </c>
      <c r="C51" s="39"/>
      <c r="D51" s="219"/>
      <c r="E51" s="92"/>
      <c r="F51" s="92"/>
      <c r="G51" s="92"/>
      <c r="H51" s="92"/>
      <c r="I51" s="92"/>
      <c r="J51" s="92"/>
      <c r="K51" s="92"/>
      <c r="L51" s="92"/>
      <c r="M51" s="219"/>
      <c r="N51" s="219"/>
      <c r="O51" s="219"/>
      <c r="P51" s="219"/>
      <c r="Q51" s="219"/>
    </row>
    <row r="52" spans="1:17" s="34" customFormat="1" ht="15.95">
      <c r="A52" s="219"/>
      <c r="B52" s="219" t="s">
        <v>246</v>
      </c>
      <c r="C52" s="39"/>
      <c r="D52" s="219"/>
      <c r="E52" s="92"/>
      <c r="F52" s="92"/>
      <c r="G52" s="92"/>
      <c r="H52" s="92"/>
      <c r="I52" s="92"/>
      <c r="J52" s="92"/>
      <c r="K52" s="92"/>
      <c r="L52" s="92"/>
      <c r="M52" s="219"/>
      <c r="N52" s="219"/>
      <c r="O52" s="219"/>
      <c r="P52" s="219"/>
      <c r="Q52" s="219"/>
    </row>
    <row r="53" spans="1:17" s="92" customFormat="1" ht="15.6">
      <c r="A53" s="66"/>
      <c r="B53" s="219" t="s">
        <v>230</v>
      </c>
      <c r="C53" s="90"/>
      <c r="D53" s="66"/>
      <c r="M53" s="66"/>
      <c r="N53" s="66"/>
      <c r="O53" s="66"/>
      <c r="P53" s="66"/>
      <c r="Q53" s="66"/>
    </row>
    <row r="54" spans="1:17" s="92" customFormat="1" ht="14.1">
      <c r="A54" s="57"/>
      <c r="B54" s="66"/>
      <c r="C54" s="66"/>
      <c r="D54" s="66"/>
      <c r="M54" s="66"/>
      <c r="N54" s="66"/>
      <c r="O54" s="66"/>
      <c r="P54" s="66"/>
      <c r="Q54" s="66"/>
    </row>
    <row r="55" spans="1:17" s="92" customFormat="1" ht="14.1">
      <c r="A55" s="66"/>
      <c r="B55" s="66"/>
      <c r="C55" s="66"/>
      <c r="D55" s="66"/>
      <c r="M55" s="66"/>
      <c r="N55" s="66"/>
      <c r="O55" s="66"/>
      <c r="P55" s="66"/>
      <c r="Q55" s="66"/>
    </row>
    <row r="56" spans="1:17" s="92" customFormat="1" ht="14.1">
      <c r="A56" s="66"/>
      <c r="B56" s="66"/>
      <c r="C56" s="66"/>
      <c r="D56" s="66"/>
      <c r="M56" s="66"/>
      <c r="N56" s="66"/>
      <c r="O56" s="66"/>
      <c r="P56" s="66"/>
      <c r="Q56" s="66"/>
    </row>
    <row r="57" spans="1:17" s="92" customFormat="1" ht="14.1">
      <c r="A57" s="66"/>
      <c r="B57" s="59"/>
      <c r="C57" s="66"/>
      <c r="D57" s="66"/>
      <c r="M57" s="66"/>
      <c r="N57" s="66"/>
      <c r="O57" s="66"/>
      <c r="P57" s="66"/>
      <c r="Q57" s="66"/>
    </row>
    <row r="58" spans="1:17" s="92" customFormat="1" ht="14.1">
      <c r="A58" s="66"/>
      <c r="B58" s="91"/>
      <c r="C58" s="66"/>
      <c r="D58" s="66"/>
      <c r="M58" s="66"/>
      <c r="N58" s="66"/>
      <c r="O58" s="66"/>
      <c r="P58" s="66"/>
      <c r="Q58" s="66"/>
    </row>
    <row r="59" spans="1:17" s="92" customFormat="1" ht="14.1">
      <c r="A59" s="66"/>
      <c r="B59" s="91"/>
      <c r="C59" s="66"/>
      <c r="D59" s="66"/>
      <c r="M59" s="66"/>
      <c r="N59" s="66"/>
      <c r="O59" s="66"/>
      <c r="P59" s="66"/>
      <c r="Q59" s="66"/>
    </row>
    <row r="60" spans="1:17" s="92" customFormat="1" ht="14.1">
      <c r="A60" s="66"/>
      <c r="B60" s="91"/>
      <c r="C60" s="66"/>
      <c r="D60" s="66"/>
      <c r="M60" s="66"/>
      <c r="N60" s="66"/>
      <c r="O60" s="66"/>
      <c r="P60" s="66"/>
      <c r="Q60" s="66"/>
    </row>
    <row r="61" spans="1:17" s="92" customFormat="1" ht="14.1">
      <c r="A61" s="66"/>
      <c r="B61" s="66"/>
      <c r="C61" s="66"/>
      <c r="D61" s="66"/>
      <c r="M61" s="66"/>
      <c r="N61" s="66"/>
      <c r="O61" s="66"/>
      <c r="P61" s="66"/>
      <c r="Q61" s="66"/>
    </row>
    <row r="62" spans="1:17" s="92" customFormat="1" ht="14.1">
      <c r="A62" s="66"/>
      <c r="B62" s="66"/>
      <c r="C62" s="66"/>
      <c r="D62" s="66"/>
      <c r="M62" s="66"/>
      <c r="N62" s="66"/>
      <c r="O62" s="66"/>
      <c r="P62" s="66"/>
      <c r="Q62" s="66"/>
    </row>
    <row r="63" spans="1:17" s="92" customFormat="1" ht="14.1">
      <c r="A63" s="66"/>
      <c r="B63" s="66"/>
      <c r="C63" s="66"/>
      <c r="D63" s="66"/>
      <c r="M63" s="66"/>
      <c r="N63" s="66"/>
      <c r="O63" s="66"/>
      <c r="P63" s="66"/>
      <c r="Q63" s="66"/>
    </row>
    <row r="64" spans="1:17" s="92" customFormat="1" ht="14.1">
      <c r="A64" s="66"/>
      <c r="B64" s="66"/>
      <c r="C64" s="66"/>
      <c r="D64" s="66"/>
      <c r="M64" s="66"/>
      <c r="N64" s="66"/>
      <c r="O64" s="66"/>
      <c r="P64" s="66"/>
      <c r="Q64" s="66"/>
    </row>
  </sheetData>
  <mergeCells count="3">
    <mergeCell ref="A1:D1"/>
    <mergeCell ref="A2:D2"/>
    <mergeCell ref="A3:D3"/>
  </mergeCells>
  <printOptions horizontalCentered="1" verticalCentered="1"/>
  <pageMargins left="0.25" right="0.25" top="0.75" bottom="0.75" header="0.3" footer="0.3"/>
  <pageSetup scale="98" orientation="portrait" r:id="rId1"/>
  <rowBreaks count="1" manualBreakCount="1">
    <brk id="52" max="3" man="1"/>
  </rowBreaks>
  <colBreaks count="1" manualBreakCount="1">
    <brk id="4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 codeName="Sheet72">
    <pageSetUpPr fitToPage="1"/>
  </sheetPr>
  <dimension ref="A1:K187"/>
  <sheetViews>
    <sheetView zoomScaleNormal="100" zoomScaleSheetLayoutView="85" workbookViewId="0">
      <selection activeCell="C20" sqref="C20"/>
    </sheetView>
  </sheetViews>
  <sheetFormatPr defaultColWidth="9.140625" defaultRowHeight="14.45"/>
  <cols>
    <col min="1" max="1" width="43.28515625" style="66" customWidth="1"/>
    <col min="2" max="2" width="28.85546875" style="66" customWidth="1"/>
    <col min="3" max="7" width="9.140625" style="66"/>
    <col min="8" max="8" width="12.5703125" style="66" bestFit="1" customWidth="1"/>
    <col min="9" max="11" width="9.140625" style="66"/>
    <col min="12" max="16384" width="9.140625" style="33"/>
  </cols>
  <sheetData>
    <row r="1" spans="1:11" s="84" customFormat="1" ht="20.45">
      <c r="A1" s="381" t="s">
        <v>205</v>
      </c>
      <c r="B1" s="381"/>
      <c r="C1" s="381"/>
      <c r="D1" s="381"/>
      <c r="E1" s="63"/>
      <c r="F1" s="50"/>
      <c r="G1" s="50"/>
      <c r="H1" s="50"/>
      <c r="I1" s="50"/>
      <c r="J1" s="50"/>
      <c r="K1" s="50"/>
    </row>
    <row r="2" spans="1:11" s="84" customFormat="1" ht="20.45">
      <c r="A2" s="381" t="s">
        <v>247</v>
      </c>
      <c r="B2" s="381"/>
      <c r="C2" s="381"/>
      <c r="D2" s="381"/>
      <c r="E2" s="63"/>
      <c r="F2" s="50"/>
      <c r="G2" s="50"/>
      <c r="H2" s="50"/>
      <c r="I2" s="50"/>
      <c r="J2" s="50"/>
      <c r="K2" s="50"/>
    </row>
    <row r="3" spans="1:11" ht="15.75" customHeight="1">
      <c r="A3" s="394">
        <f ca="1">TODAY()</f>
        <v>45832</v>
      </c>
      <c r="B3" s="385"/>
      <c r="C3" s="385"/>
      <c r="D3" s="385"/>
      <c r="E3" s="36"/>
    </row>
    <row r="4" spans="1:11" s="34" customFormat="1" ht="16.5" customHeight="1">
      <c r="A4" s="367"/>
      <c r="B4" s="367"/>
      <c r="C4" s="37"/>
      <c r="D4" s="219"/>
      <c r="E4" s="219"/>
      <c r="F4" s="219"/>
      <c r="G4" s="219"/>
      <c r="H4" s="219"/>
      <c r="I4" s="219"/>
      <c r="J4" s="219"/>
      <c r="K4" s="219"/>
    </row>
    <row r="5" spans="1:11" s="34" customFormat="1" ht="16.5" customHeight="1">
      <c r="A5" s="219"/>
      <c r="B5" s="219"/>
      <c r="C5" s="39"/>
      <c r="D5" s="219"/>
      <c r="E5" s="219"/>
      <c r="F5" s="219"/>
      <c r="G5" s="219"/>
      <c r="H5" s="219"/>
      <c r="I5" s="219"/>
      <c r="J5" s="219"/>
      <c r="K5" s="219"/>
    </row>
    <row r="6" spans="1:11" s="34" customFormat="1" ht="15" customHeight="1">
      <c r="A6" s="36" t="s">
        <v>207</v>
      </c>
      <c r="B6" s="40" t="e">
        <f>#REF!</f>
        <v>#REF!</v>
      </c>
      <c r="C6" s="39"/>
      <c r="D6" s="219"/>
      <c r="E6" s="219"/>
      <c r="F6" s="219"/>
      <c r="G6" s="219"/>
      <c r="H6" s="219"/>
      <c r="I6" s="219"/>
      <c r="J6" s="219"/>
      <c r="K6" s="219"/>
    </row>
    <row r="7" spans="1:11" s="34" customFormat="1" ht="15.95" hidden="1">
      <c r="A7" s="219" t="s">
        <v>208</v>
      </c>
      <c r="B7" s="41">
        <v>40793</v>
      </c>
      <c r="C7" s="39" t="s">
        <v>209</v>
      </c>
      <c r="D7" s="219"/>
      <c r="E7" s="219"/>
      <c r="F7" s="219"/>
      <c r="G7" s="219"/>
      <c r="H7" s="219"/>
      <c r="I7" s="219"/>
      <c r="J7" s="219"/>
      <c r="K7" s="219"/>
    </row>
    <row r="8" spans="1:11" s="34" customFormat="1" ht="15.95">
      <c r="A8" s="219" t="s">
        <v>210</v>
      </c>
      <c r="B8" s="86" t="e">
        <f>#REF!</f>
        <v>#REF!</v>
      </c>
      <c r="C8" s="39" t="s">
        <v>211</v>
      </c>
      <c r="D8" s="219"/>
      <c r="E8" s="219"/>
      <c r="F8" s="219"/>
      <c r="G8" s="219"/>
      <c r="H8" s="219"/>
      <c r="I8" s="219"/>
      <c r="J8" s="219"/>
      <c r="K8" s="219"/>
    </row>
    <row r="9" spans="1:11" s="34" customFormat="1" ht="15.95">
      <c r="A9" s="219" t="s">
        <v>212</v>
      </c>
      <c r="B9" s="43">
        <v>31</v>
      </c>
      <c r="C9" s="39" t="s">
        <v>211</v>
      </c>
      <c r="D9" s="219"/>
      <c r="E9" s="219"/>
      <c r="F9" s="219"/>
      <c r="G9" s="219"/>
      <c r="H9" s="219"/>
      <c r="I9" s="219"/>
      <c r="J9" s="219"/>
      <c r="K9" s="219"/>
    </row>
    <row r="10" spans="1:11" s="34" customFormat="1" ht="15.95" hidden="1">
      <c r="A10" s="219" t="s">
        <v>213</v>
      </c>
      <c r="B10" s="220"/>
      <c r="C10" s="39" t="s">
        <v>211</v>
      </c>
      <c r="D10" s="219"/>
      <c r="E10" s="219"/>
      <c r="F10" s="219"/>
      <c r="G10" s="219"/>
      <c r="H10" s="219"/>
      <c r="I10" s="219"/>
      <c r="J10" s="219"/>
      <c r="K10" s="219"/>
    </row>
    <row r="11" spans="1:11" s="34" customFormat="1" ht="16.5" customHeight="1">
      <c r="A11" s="219"/>
      <c r="B11" s="219"/>
      <c r="C11" s="39"/>
      <c r="D11" s="219"/>
      <c r="E11" s="219"/>
      <c r="F11" s="219"/>
      <c r="G11" s="219"/>
      <c r="H11" s="219"/>
      <c r="I11" s="219"/>
      <c r="J11" s="219"/>
      <c r="K11" s="219"/>
    </row>
    <row r="12" spans="1:11" s="34" customFormat="1" ht="16.5" customHeight="1">
      <c r="A12" s="219"/>
      <c r="B12" s="221"/>
      <c r="C12" s="39"/>
      <c r="D12" s="219"/>
      <c r="E12" s="219"/>
      <c r="F12" s="219"/>
      <c r="G12" s="219"/>
      <c r="H12" s="219"/>
      <c r="I12" s="219"/>
      <c r="J12" s="219"/>
      <c r="K12" s="219"/>
    </row>
    <row r="13" spans="1:11" s="89" customFormat="1" ht="21" customHeight="1">
      <c r="A13" s="87" t="s">
        <v>214</v>
      </c>
      <c r="B13" s="240"/>
      <c r="C13" s="88"/>
      <c r="D13" s="241"/>
      <c r="E13" s="241"/>
      <c r="F13" s="241"/>
      <c r="G13" s="241"/>
      <c r="H13" s="241"/>
      <c r="I13" s="241"/>
      <c r="J13" s="241"/>
      <c r="K13" s="241"/>
    </row>
    <row r="14" spans="1:11" s="34" customFormat="1" ht="15.95">
      <c r="A14" s="222" t="s">
        <v>215</v>
      </c>
      <c r="B14" s="223" t="e">
        <f>#REF!</f>
        <v>#REF!</v>
      </c>
      <c r="C14" s="39" t="s">
        <v>209</v>
      </c>
      <c r="D14" s="219"/>
      <c r="E14" s="219"/>
      <c r="F14" s="219"/>
      <c r="G14" s="219"/>
      <c r="H14" s="219"/>
      <c r="I14" s="219"/>
      <c r="J14" s="219"/>
      <c r="K14" s="219"/>
    </row>
    <row r="15" spans="1:11" s="34" customFormat="1" ht="15.95">
      <c r="A15" s="222" t="s">
        <v>216</v>
      </c>
      <c r="B15" s="233" t="e">
        <f>#REF!</f>
        <v>#REF!</v>
      </c>
      <c r="C15" s="39" t="s">
        <v>209</v>
      </c>
      <c r="D15" s="219"/>
      <c r="E15" s="219"/>
      <c r="F15" s="219"/>
      <c r="G15" s="219"/>
      <c r="H15" s="219"/>
      <c r="I15" s="225"/>
      <c r="J15" s="225"/>
      <c r="K15" s="219"/>
    </row>
    <row r="16" spans="1:11" s="34" customFormat="1" ht="15.95">
      <c r="A16" s="222" t="s">
        <v>217</v>
      </c>
      <c r="B16" s="225" t="e">
        <f>B15*B14</f>
        <v>#REF!</v>
      </c>
      <c r="C16" s="39"/>
      <c r="D16" s="219"/>
      <c r="E16" s="219"/>
      <c r="F16" s="219"/>
      <c r="G16" s="219"/>
      <c r="H16" s="219"/>
      <c r="I16" s="221"/>
      <c r="J16" s="225"/>
      <c r="K16" s="219"/>
    </row>
    <row r="17" spans="1:11" s="34" customFormat="1" ht="16.5" customHeight="1">
      <c r="A17" s="227"/>
      <c r="B17" s="225"/>
      <c r="C17" s="45"/>
      <c r="D17" s="219"/>
      <c r="E17" s="219"/>
      <c r="F17" s="219"/>
      <c r="G17" s="219"/>
      <c r="H17" s="219"/>
      <c r="I17" s="219"/>
      <c r="J17" s="225"/>
      <c r="K17" s="219"/>
    </row>
    <row r="18" spans="1:11" s="34" customFormat="1" ht="16.5" hidden="1" customHeight="1">
      <c r="A18" s="46" t="s">
        <v>218</v>
      </c>
      <c r="B18" s="221"/>
      <c r="C18" s="39"/>
      <c r="D18" s="219"/>
      <c r="E18" s="219"/>
      <c r="F18" s="219"/>
      <c r="G18" s="219"/>
      <c r="H18" s="219"/>
      <c r="I18" s="219"/>
      <c r="J18" s="225"/>
      <c r="K18" s="219"/>
    </row>
    <row r="19" spans="1:11" s="34" customFormat="1" ht="16.5" hidden="1" customHeight="1">
      <c r="A19" s="222" t="s">
        <v>219</v>
      </c>
      <c r="B19" s="228" t="e">
        <f>B14</f>
        <v>#REF!</v>
      </c>
      <c r="C19" s="39" t="s">
        <v>220</v>
      </c>
      <c r="D19" s="219"/>
      <c r="E19" s="219"/>
      <c r="F19" s="219"/>
      <c r="G19" s="219"/>
      <c r="H19" s="219"/>
      <c r="I19" s="219"/>
      <c r="J19" s="225"/>
      <c r="K19" s="219"/>
    </row>
    <row r="20" spans="1:11" s="34" customFormat="1" ht="16.5" hidden="1" customHeight="1">
      <c r="A20" s="222" t="s">
        <v>221</v>
      </c>
      <c r="B20" s="225">
        <v>3.5000000000000003E-2</v>
      </c>
      <c r="C20" s="39"/>
      <c r="D20" s="219"/>
      <c r="E20" s="219"/>
      <c r="F20" s="219"/>
      <c r="G20" s="219"/>
      <c r="H20" s="219"/>
      <c r="I20" s="219"/>
      <c r="J20" s="225"/>
      <c r="K20" s="219"/>
    </row>
    <row r="21" spans="1:11" s="34" customFormat="1" ht="16.5" hidden="1" customHeight="1">
      <c r="A21" s="222" t="s">
        <v>222</v>
      </c>
      <c r="B21" s="229" t="e">
        <f>B19*B20</f>
        <v>#REF!</v>
      </c>
      <c r="C21" s="39"/>
      <c r="D21" s="219"/>
      <c r="E21" s="219"/>
      <c r="F21" s="219"/>
      <c r="G21" s="219"/>
      <c r="H21" s="219"/>
      <c r="I21" s="219"/>
      <c r="J21" s="225"/>
      <c r="K21" s="219"/>
    </row>
    <row r="22" spans="1:11" s="34" customFormat="1" ht="16.5" customHeight="1">
      <c r="A22" s="219"/>
      <c r="B22" s="47"/>
      <c r="C22" s="39"/>
      <c r="D22" s="219"/>
      <c r="E22" s="219"/>
      <c r="F22" s="219"/>
      <c r="G22" s="219"/>
      <c r="H22" s="219"/>
      <c r="I22" s="219"/>
      <c r="J22" s="219"/>
      <c r="K22" s="219"/>
    </row>
    <row r="23" spans="1:11" s="34" customFormat="1" ht="15.95">
      <c r="A23" s="48" t="s">
        <v>223</v>
      </c>
      <c r="B23" s="47" t="e">
        <f>B16</f>
        <v>#REF!</v>
      </c>
      <c r="C23" s="39"/>
      <c r="D23" s="219"/>
      <c r="E23" s="219"/>
      <c r="F23" s="219"/>
      <c r="G23" s="219"/>
      <c r="H23" s="219"/>
      <c r="I23" s="225"/>
      <c r="J23" s="219"/>
      <c r="K23" s="219"/>
    </row>
    <row r="24" spans="1:11" s="34" customFormat="1" ht="16.5" customHeight="1">
      <c r="A24" s="49"/>
      <c r="B24" s="230"/>
      <c r="C24" s="39"/>
      <c r="D24" s="219"/>
      <c r="E24" s="219"/>
      <c r="F24" s="219"/>
      <c r="G24" s="219"/>
      <c r="H24" s="219"/>
      <c r="I24" s="219"/>
      <c r="J24" s="219"/>
      <c r="K24" s="219"/>
    </row>
    <row r="25" spans="1:11" s="34" customFormat="1" ht="15.95">
      <c r="A25" s="49" t="s">
        <v>224</v>
      </c>
      <c r="B25" s="230" t="e">
        <f>B6+47</f>
        <v>#REF!</v>
      </c>
      <c r="C25" s="39"/>
      <c r="D25" s="219"/>
      <c r="E25" s="219"/>
      <c r="F25" s="219"/>
      <c r="G25" s="219"/>
      <c r="H25" s="219"/>
      <c r="I25" s="219"/>
      <c r="J25" s="219"/>
      <c r="K25" s="219"/>
    </row>
    <row r="26" spans="1:11" s="34" customFormat="1" ht="16.5" customHeight="1">
      <c r="A26" s="219"/>
      <c r="B26" s="225"/>
      <c r="C26" s="39"/>
      <c r="D26" s="219"/>
      <c r="E26" s="219"/>
      <c r="F26" s="219"/>
      <c r="G26" s="219"/>
      <c r="H26" s="219"/>
      <c r="I26" s="219"/>
      <c r="J26" s="219"/>
      <c r="K26" s="219"/>
    </row>
    <row r="27" spans="1:11" s="34" customFormat="1" ht="16.5" customHeight="1">
      <c r="A27" s="219"/>
      <c r="B27" s="225"/>
      <c r="C27" s="39"/>
      <c r="D27" s="219"/>
      <c r="E27" s="219"/>
      <c r="F27" s="219"/>
      <c r="G27" s="219"/>
      <c r="H27" s="219"/>
      <c r="I27" s="219"/>
      <c r="J27" s="219"/>
      <c r="K27" s="219"/>
    </row>
    <row r="28" spans="1:11" s="34" customFormat="1" ht="16.5" customHeight="1">
      <c r="A28" s="219"/>
      <c r="B28" s="225"/>
      <c r="C28" s="39"/>
      <c r="D28" s="219"/>
      <c r="E28" s="219"/>
      <c r="F28" s="219"/>
      <c r="G28" s="219"/>
      <c r="H28" s="219"/>
      <c r="I28" s="219"/>
      <c r="J28" s="219"/>
      <c r="K28" s="219"/>
    </row>
    <row r="29" spans="1:11" s="34" customFormat="1" ht="16.5" customHeight="1">
      <c r="A29" s="219"/>
      <c r="B29" s="54" t="s">
        <v>225</v>
      </c>
      <c r="C29" s="39"/>
      <c r="D29" s="219"/>
      <c r="E29" s="219"/>
      <c r="F29" s="219"/>
      <c r="G29" s="219"/>
      <c r="H29" s="219"/>
      <c r="I29" s="219"/>
      <c r="J29" s="219"/>
      <c r="K29" s="219"/>
    </row>
    <row r="30" spans="1:11" s="34" customFormat="1" ht="16.5" customHeight="1">
      <c r="A30" s="219"/>
      <c r="C30" s="39"/>
      <c r="D30" s="219"/>
      <c r="E30" s="219"/>
      <c r="F30" s="219"/>
      <c r="G30" s="219"/>
      <c r="H30" s="219"/>
      <c r="I30" s="219"/>
      <c r="J30" s="219"/>
      <c r="K30" s="219"/>
    </row>
    <row r="31" spans="1:11" s="34" customFormat="1" ht="16.5" customHeight="1">
      <c r="A31" s="219"/>
      <c r="B31" s="54"/>
      <c r="C31" s="39"/>
      <c r="D31" s="219"/>
      <c r="E31" s="219"/>
      <c r="F31" s="219"/>
      <c r="G31" s="219"/>
      <c r="H31" s="219"/>
      <c r="I31" s="219"/>
      <c r="J31" s="219"/>
      <c r="K31" s="219"/>
    </row>
    <row r="32" spans="1:11" s="34" customFormat="1" ht="16.5" customHeight="1">
      <c r="A32" s="48"/>
      <c r="B32" s="54"/>
      <c r="C32" s="39"/>
      <c r="D32" s="231"/>
      <c r="E32" s="219"/>
      <c r="F32" s="219"/>
      <c r="G32" s="219"/>
      <c r="H32" s="219"/>
      <c r="I32" s="219"/>
      <c r="J32" s="219"/>
      <c r="K32" s="219"/>
    </row>
    <row r="33" spans="1:11" s="34" customFormat="1" ht="15.95">
      <c r="A33" s="219"/>
      <c r="B33" s="219" t="s">
        <v>240</v>
      </c>
      <c r="C33" s="39"/>
      <c r="D33" s="219"/>
      <c r="E33" s="219"/>
      <c r="F33" s="219"/>
      <c r="G33" s="219"/>
      <c r="H33" s="219"/>
      <c r="I33" s="219"/>
      <c r="J33" s="219"/>
      <c r="K33" s="219"/>
    </row>
    <row r="34" spans="1:11" s="34" customFormat="1" ht="15.95">
      <c r="A34" s="219"/>
      <c r="B34" s="219" t="s">
        <v>249</v>
      </c>
      <c r="C34" s="39"/>
      <c r="D34" s="219"/>
      <c r="E34" s="219"/>
      <c r="F34" s="219"/>
      <c r="G34" s="219"/>
      <c r="H34" s="219"/>
      <c r="I34" s="219"/>
      <c r="J34" s="219"/>
      <c r="K34" s="219"/>
    </row>
    <row r="35" spans="1:11" s="34" customFormat="1" ht="17.25" customHeight="1">
      <c r="A35" s="219"/>
      <c r="B35" s="219" t="s">
        <v>227</v>
      </c>
      <c r="C35" s="39"/>
      <c r="D35" s="219"/>
      <c r="E35" s="219"/>
      <c r="F35" s="219"/>
      <c r="G35" s="219"/>
      <c r="H35" s="219"/>
      <c r="I35" s="219"/>
      <c r="J35" s="219"/>
      <c r="K35" s="219"/>
    </row>
    <row r="36" spans="1:11" s="34" customFormat="1" ht="17.25" customHeight="1">
      <c r="A36" s="219"/>
      <c r="B36" s="219"/>
      <c r="C36" s="39"/>
      <c r="D36" s="219"/>
      <c r="E36" s="219"/>
      <c r="F36" s="219"/>
      <c r="G36" s="219"/>
      <c r="H36" s="219"/>
      <c r="I36" s="219"/>
      <c r="J36" s="219"/>
      <c r="K36" s="219"/>
    </row>
    <row r="37" spans="1:11" s="34" customFormat="1" ht="15.95">
      <c r="A37" s="219"/>
      <c r="B37" s="219"/>
      <c r="C37" s="39"/>
      <c r="D37" s="219"/>
      <c r="E37" s="219"/>
      <c r="F37" s="219"/>
      <c r="G37" s="219"/>
      <c r="H37" s="219"/>
      <c r="I37" s="219"/>
      <c r="J37" s="219"/>
      <c r="K37" s="219"/>
    </row>
    <row r="38" spans="1:11" s="34" customFormat="1" ht="17.25" customHeight="1">
      <c r="A38" s="219"/>
      <c r="B38" s="219"/>
      <c r="C38" s="39"/>
      <c r="D38" s="219"/>
      <c r="E38" s="219"/>
      <c r="F38" s="219"/>
      <c r="G38" s="219"/>
      <c r="H38" s="219"/>
      <c r="I38" s="219"/>
      <c r="J38" s="219"/>
      <c r="K38" s="219"/>
    </row>
    <row r="39" spans="1:11" s="34" customFormat="1" ht="17.25" customHeight="1">
      <c r="A39" s="219"/>
      <c r="B39" s="55" t="s">
        <v>228</v>
      </c>
      <c r="C39" s="39"/>
      <c r="D39" s="219"/>
      <c r="E39" s="219"/>
      <c r="F39" s="219"/>
      <c r="G39" s="219"/>
      <c r="H39" s="219"/>
      <c r="I39" s="219"/>
      <c r="J39" s="219"/>
      <c r="K39" s="219"/>
    </row>
    <row r="40" spans="1:11" s="34" customFormat="1" ht="17.25" customHeight="1">
      <c r="A40" s="219"/>
      <c r="B40" s="219"/>
      <c r="C40" s="39"/>
      <c r="D40" s="219"/>
      <c r="E40" s="219"/>
      <c r="F40" s="219"/>
      <c r="G40" s="219"/>
      <c r="H40" s="219"/>
      <c r="I40" s="219"/>
      <c r="J40" s="219"/>
      <c r="K40" s="219"/>
    </row>
    <row r="41" spans="1:11" s="34" customFormat="1" ht="17.25" customHeight="1">
      <c r="A41" s="219"/>
      <c r="B41" s="219"/>
      <c r="C41" s="39"/>
      <c r="D41" s="219"/>
      <c r="E41" s="219"/>
      <c r="F41" s="219"/>
      <c r="G41" s="219"/>
      <c r="H41" s="219"/>
      <c r="I41" s="219"/>
      <c r="J41" s="219"/>
      <c r="K41" s="219"/>
    </row>
    <row r="42" spans="1:11" s="34" customFormat="1" ht="17.25" customHeight="1">
      <c r="A42" s="219"/>
      <c r="B42" s="219"/>
      <c r="C42" s="39"/>
      <c r="D42" s="219"/>
      <c r="E42" s="219"/>
      <c r="F42" s="219"/>
      <c r="G42" s="219"/>
      <c r="H42" s="219"/>
      <c r="I42" s="219"/>
      <c r="J42" s="219"/>
      <c r="K42" s="219"/>
    </row>
    <row r="43" spans="1:11" s="34" customFormat="1" ht="15.95">
      <c r="A43" s="219"/>
      <c r="B43" s="219" t="s">
        <v>245</v>
      </c>
      <c r="C43" s="39"/>
      <c r="D43" s="219"/>
      <c r="E43" s="219"/>
      <c r="F43" s="219"/>
      <c r="G43" s="219"/>
      <c r="H43" s="219"/>
      <c r="I43" s="219"/>
      <c r="J43" s="219"/>
      <c r="K43" s="219"/>
    </row>
    <row r="44" spans="1:11" s="34" customFormat="1" ht="17.25" customHeight="1">
      <c r="A44" s="219"/>
      <c r="B44" s="219" t="s">
        <v>246</v>
      </c>
      <c r="C44" s="39"/>
      <c r="D44" s="219"/>
      <c r="E44" s="219"/>
      <c r="F44" s="219"/>
      <c r="G44" s="219"/>
      <c r="H44" s="219"/>
      <c r="I44" s="219"/>
      <c r="J44" s="219"/>
      <c r="K44" s="219"/>
    </row>
    <row r="45" spans="1:11" ht="15.6">
      <c r="A45" s="219"/>
      <c r="B45" s="219" t="s">
        <v>230</v>
      </c>
      <c r="C45" s="39"/>
    </row>
    <row r="46" spans="1:11">
      <c r="A46" s="57"/>
      <c r="C46" s="90"/>
    </row>
    <row r="47" spans="1:11">
      <c r="C47" s="90"/>
    </row>
    <row r="48" spans="1:11">
      <c r="C48" s="90"/>
    </row>
    <row r="49" spans="2:3">
      <c r="B49" s="59"/>
      <c r="C49" s="90"/>
    </row>
    <row r="50" spans="2:3">
      <c r="B50" s="91"/>
      <c r="C50" s="90"/>
    </row>
    <row r="51" spans="2:3">
      <c r="B51" s="91"/>
      <c r="C51" s="90"/>
    </row>
    <row r="52" spans="2:3">
      <c r="B52" s="91"/>
      <c r="C52" s="90"/>
    </row>
    <row r="53" spans="2:3" s="66" customFormat="1" ht="14.1">
      <c r="C53" s="90"/>
    </row>
    <row r="54" spans="2:3" s="66" customFormat="1" ht="14.1">
      <c r="C54" s="90"/>
    </row>
    <row r="55" spans="2:3" s="66" customFormat="1" ht="14.1">
      <c r="C55" s="90"/>
    </row>
    <row r="56" spans="2:3" s="66" customFormat="1" ht="14.1">
      <c r="C56" s="90"/>
    </row>
    <row r="57" spans="2:3" s="66" customFormat="1" ht="14.1">
      <c r="C57" s="90"/>
    </row>
    <row r="58" spans="2:3" s="66" customFormat="1" ht="14.1">
      <c r="C58" s="90"/>
    </row>
    <row r="59" spans="2:3" s="66" customFormat="1" ht="14.1">
      <c r="C59" s="90"/>
    </row>
    <row r="60" spans="2:3" s="66" customFormat="1" ht="14.1">
      <c r="C60" s="90"/>
    </row>
    <row r="61" spans="2:3" s="66" customFormat="1" ht="14.1">
      <c r="C61" s="90"/>
    </row>
    <row r="62" spans="2:3" s="66" customFormat="1" ht="14.1">
      <c r="C62" s="90"/>
    </row>
    <row r="63" spans="2:3" s="66" customFormat="1" ht="14.1">
      <c r="C63" s="90"/>
    </row>
    <row r="64" spans="2:3" s="66" customFormat="1" ht="14.1">
      <c r="C64" s="90"/>
    </row>
    <row r="65" spans="3:3" s="66" customFormat="1" ht="14.1">
      <c r="C65" s="90"/>
    </row>
    <row r="66" spans="3:3" s="66" customFormat="1" ht="14.1">
      <c r="C66" s="90"/>
    </row>
    <row r="67" spans="3:3" s="66" customFormat="1" ht="14.1">
      <c r="C67" s="90"/>
    </row>
    <row r="68" spans="3:3" s="66" customFormat="1" ht="14.1">
      <c r="C68" s="90"/>
    </row>
    <row r="69" spans="3:3" s="66" customFormat="1" ht="14.1">
      <c r="C69" s="90"/>
    </row>
    <row r="70" spans="3:3" s="66" customFormat="1" ht="14.1">
      <c r="C70" s="90"/>
    </row>
    <row r="71" spans="3:3" s="66" customFormat="1" ht="14.1">
      <c r="C71" s="90"/>
    </row>
    <row r="72" spans="3:3" s="66" customFormat="1" ht="14.1">
      <c r="C72" s="90"/>
    </row>
    <row r="73" spans="3:3" s="66" customFormat="1" ht="14.1">
      <c r="C73" s="90"/>
    </row>
    <row r="74" spans="3:3" s="66" customFormat="1" ht="14.1">
      <c r="C74" s="90"/>
    </row>
    <row r="75" spans="3:3" s="66" customFormat="1" ht="14.1">
      <c r="C75" s="90"/>
    </row>
    <row r="76" spans="3:3" s="66" customFormat="1" ht="14.1">
      <c r="C76" s="90"/>
    </row>
    <row r="77" spans="3:3" s="66" customFormat="1" ht="14.1">
      <c r="C77" s="90"/>
    </row>
    <row r="78" spans="3:3" s="66" customFormat="1" ht="14.1">
      <c r="C78" s="90"/>
    </row>
    <row r="79" spans="3:3" s="66" customFormat="1" ht="14.1">
      <c r="C79" s="90"/>
    </row>
    <row r="80" spans="3:3" s="66" customFormat="1" ht="14.1">
      <c r="C80" s="90"/>
    </row>
    <row r="81" spans="3:3" s="66" customFormat="1" ht="14.1">
      <c r="C81" s="90"/>
    </row>
    <row r="82" spans="3:3" s="66" customFormat="1" ht="14.1">
      <c r="C82" s="90"/>
    </row>
    <row r="83" spans="3:3" s="66" customFormat="1" ht="14.1">
      <c r="C83" s="90"/>
    </row>
    <row r="84" spans="3:3" s="66" customFormat="1" ht="14.1">
      <c r="C84" s="90"/>
    </row>
    <row r="85" spans="3:3" s="66" customFormat="1" ht="14.1">
      <c r="C85" s="90"/>
    </row>
    <row r="86" spans="3:3" s="66" customFormat="1" ht="14.1">
      <c r="C86" s="90"/>
    </row>
    <row r="87" spans="3:3" s="66" customFormat="1" ht="14.1">
      <c r="C87" s="90"/>
    </row>
    <row r="88" spans="3:3" s="66" customFormat="1" ht="14.1">
      <c r="C88" s="90"/>
    </row>
    <row r="89" spans="3:3" s="66" customFormat="1" ht="14.1">
      <c r="C89" s="90"/>
    </row>
    <row r="90" spans="3:3" s="66" customFormat="1" ht="14.1">
      <c r="C90" s="90"/>
    </row>
    <row r="91" spans="3:3" s="66" customFormat="1" ht="14.1">
      <c r="C91" s="90"/>
    </row>
    <row r="92" spans="3:3" s="66" customFormat="1" ht="14.1">
      <c r="C92" s="90"/>
    </row>
    <row r="93" spans="3:3" s="66" customFormat="1" ht="14.1">
      <c r="C93" s="90"/>
    </row>
    <row r="94" spans="3:3" s="66" customFormat="1" ht="14.1">
      <c r="C94" s="90"/>
    </row>
    <row r="95" spans="3:3" s="66" customFormat="1" ht="14.1">
      <c r="C95" s="90"/>
    </row>
    <row r="96" spans="3:3" s="66" customFormat="1" ht="14.1">
      <c r="C96" s="90"/>
    </row>
    <row r="97" spans="3:3" s="66" customFormat="1" ht="14.1">
      <c r="C97" s="90"/>
    </row>
    <row r="98" spans="3:3" s="66" customFormat="1" ht="14.1">
      <c r="C98" s="90"/>
    </row>
    <row r="99" spans="3:3" s="66" customFormat="1" ht="14.1">
      <c r="C99" s="90"/>
    </row>
    <row r="100" spans="3:3" s="66" customFormat="1" ht="14.1">
      <c r="C100" s="90"/>
    </row>
    <row r="101" spans="3:3" s="66" customFormat="1" ht="14.1">
      <c r="C101" s="90"/>
    </row>
    <row r="102" spans="3:3" s="66" customFormat="1" ht="14.1">
      <c r="C102" s="90"/>
    </row>
    <row r="103" spans="3:3" s="66" customFormat="1" ht="14.1">
      <c r="C103" s="90"/>
    </row>
    <row r="104" spans="3:3" s="66" customFormat="1" ht="14.1">
      <c r="C104" s="90"/>
    </row>
    <row r="105" spans="3:3" s="66" customFormat="1" ht="14.1">
      <c r="C105" s="90"/>
    </row>
    <row r="106" spans="3:3" s="66" customFormat="1" ht="14.1">
      <c r="C106" s="90"/>
    </row>
    <row r="107" spans="3:3" s="66" customFormat="1" ht="14.1">
      <c r="C107" s="90"/>
    </row>
    <row r="108" spans="3:3" s="66" customFormat="1" ht="14.1">
      <c r="C108" s="90"/>
    </row>
    <row r="109" spans="3:3" s="66" customFormat="1" ht="14.1">
      <c r="C109" s="90"/>
    </row>
    <row r="110" spans="3:3" s="66" customFormat="1" ht="14.1">
      <c r="C110" s="90"/>
    </row>
    <row r="111" spans="3:3" s="66" customFormat="1" ht="14.1">
      <c r="C111" s="90"/>
    </row>
    <row r="112" spans="3:3" s="66" customFormat="1" ht="14.1">
      <c r="C112" s="90"/>
    </row>
    <row r="113" spans="3:3" s="66" customFormat="1" ht="14.1">
      <c r="C113" s="90"/>
    </row>
    <row r="114" spans="3:3" s="66" customFormat="1" ht="14.1">
      <c r="C114" s="90"/>
    </row>
    <row r="115" spans="3:3" s="66" customFormat="1" ht="14.1">
      <c r="C115" s="90"/>
    </row>
    <row r="116" spans="3:3" s="66" customFormat="1" ht="14.1">
      <c r="C116" s="90"/>
    </row>
    <row r="117" spans="3:3" s="66" customFormat="1" ht="14.1">
      <c r="C117" s="90"/>
    </row>
    <row r="118" spans="3:3" s="66" customFormat="1" ht="14.1">
      <c r="C118" s="90"/>
    </row>
    <row r="119" spans="3:3" s="66" customFormat="1" ht="14.1">
      <c r="C119" s="90"/>
    </row>
    <row r="120" spans="3:3" s="66" customFormat="1" ht="14.1">
      <c r="C120" s="90"/>
    </row>
    <row r="121" spans="3:3" s="66" customFormat="1" ht="14.1">
      <c r="C121" s="90"/>
    </row>
    <row r="122" spans="3:3" s="66" customFormat="1" ht="14.1">
      <c r="C122" s="90"/>
    </row>
    <row r="123" spans="3:3" s="66" customFormat="1" ht="14.1">
      <c r="C123" s="90"/>
    </row>
    <row r="124" spans="3:3" s="66" customFormat="1" ht="14.1">
      <c r="C124" s="90"/>
    </row>
    <row r="125" spans="3:3" s="66" customFormat="1" ht="14.1">
      <c r="C125" s="90"/>
    </row>
    <row r="126" spans="3:3" s="66" customFormat="1" ht="14.1">
      <c r="C126" s="90"/>
    </row>
    <row r="127" spans="3:3" s="66" customFormat="1" ht="14.1">
      <c r="C127" s="90"/>
    </row>
    <row r="128" spans="3:3" s="66" customFormat="1" ht="14.1">
      <c r="C128" s="90"/>
    </row>
    <row r="129" spans="3:3" s="66" customFormat="1" ht="14.1">
      <c r="C129" s="90"/>
    </row>
    <row r="130" spans="3:3" s="66" customFormat="1" ht="14.1">
      <c r="C130" s="90"/>
    </row>
    <row r="131" spans="3:3" s="66" customFormat="1" ht="14.1">
      <c r="C131" s="90"/>
    </row>
    <row r="132" spans="3:3" s="66" customFormat="1" ht="14.1">
      <c r="C132" s="90"/>
    </row>
    <row r="133" spans="3:3" s="66" customFormat="1" ht="14.1">
      <c r="C133" s="90"/>
    </row>
    <row r="134" spans="3:3" s="66" customFormat="1" ht="14.1">
      <c r="C134" s="90"/>
    </row>
    <row r="135" spans="3:3" s="66" customFormat="1" ht="14.1">
      <c r="C135" s="90"/>
    </row>
    <row r="136" spans="3:3" s="66" customFormat="1" ht="14.1">
      <c r="C136" s="90"/>
    </row>
    <row r="137" spans="3:3" s="66" customFormat="1" ht="14.1">
      <c r="C137" s="90"/>
    </row>
    <row r="138" spans="3:3" s="66" customFormat="1" ht="14.1">
      <c r="C138" s="90"/>
    </row>
    <row r="139" spans="3:3" s="66" customFormat="1" ht="14.1">
      <c r="C139" s="90"/>
    </row>
    <row r="140" spans="3:3" s="66" customFormat="1" ht="14.1">
      <c r="C140" s="90"/>
    </row>
    <row r="141" spans="3:3" s="66" customFormat="1" ht="14.1">
      <c r="C141" s="90"/>
    </row>
    <row r="142" spans="3:3" s="66" customFormat="1" ht="14.1">
      <c r="C142" s="90"/>
    </row>
    <row r="143" spans="3:3" s="66" customFormat="1" ht="14.1">
      <c r="C143" s="90"/>
    </row>
    <row r="144" spans="3:3" s="66" customFormat="1" ht="14.1">
      <c r="C144" s="90"/>
    </row>
    <row r="145" spans="3:3" s="66" customFormat="1" ht="14.1">
      <c r="C145" s="90"/>
    </row>
    <row r="146" spans="3:3" s="66" customFormat="1" ht="14.1">
      <c r="C146" s="90"/>
    </row>
    <row r="147" spans="3:3" s="66" customFormat="1" ht="14.1">
      <c r="C147" s="90"/>
    </row>
    <row r="148" spans="3:3" s="66" customFormat="1" ht="14.1">
      <c r="C148" s="90"/>
    </row>
    <row r="149" spans="3:3" s="66" customFormat="1" ht="14.1">
      <c r="C149" s="90"/>
    </row>
    <row r="150" spans="3:3" s="66" customFormat="1" ht="14.1">
      <c r="C150" s="90"/>
    </row>
    <row r="151" spans="3:3" s="66" customFormat="1" ht="14.1">
      <c r="C151" s="90"/>
    </row>
    <row r="152" spans="3:3" s="66" customFormat="1" ht="14.1">
      <c r="C152" s="90"/>
    </row>
    <row r="153" spans="3:3" s="66" customFormat="1" ht="14.1">
      <c r="C153" s="90"/>
    </row>
    <row r="154" spans="3:3" s="66" customFormat="1" ht="14.1">
      <c r="C154" s="90"/>
    </row>
    <row r="155" spans="3:3" s="66" customFormat="1" ht="14.1">
      <c r="C155" s="90"/>
    </row>
    <row r="156" spans="3:3" s="66" customFormat="1" ht="14.1">
      <c r="C156" s="90"/>
    </row>
    <row r="157" spans="3:3" s="66" customFormat="1" ht="14.1">
      <c r="C157" s="90"/>
    </row>
    <row r="158" spans="3:3" s="66" customFormat="1" ht="14.1">
      <c r="C158" s="90"/>
    </row>
    <row r="159" spans="3:3" s="66" customFormat="1" ht="14.1">
      <c r="C159" s="90"/>
    </row>
    <row r="160" spans="3:3" s="66" customFormat="1" ht="14.1">
      <c r="C160" s="90"/>
    </row>
    <row r="161" spans="3:3" s="66" customFormat="1" ht="14.1">
      <c r="C161" s="90"/>
    </row>
    <row r="162" spans="3:3" s="66" customFormat="1" ht="14.1">
      <c r="C162" s="90"/>
    </row>
    <row r="163" spans="3:3" s="66" customFormat="1" ht="14.1">
      <c r="C163" s="90"/>
    </row>
    <row r="164" spans="3:3" s="66" customFormat="1" ht="14.1">
      <c r="C164" s="90"/>
    </row>
    <row r="165" spans="3:3" s="66" customFormat="1" ht="14.1">
      <c r="C165" s="90"/>
    </row>
    <row r="166" spans="3:3" s="66" customFormat="1" ht="14.1">
      <c r="C166" s="90"/>
    </row>
    <row r="167" spans="3:3" s="66" customFormat="1" ht="14.1">
      <c r="C167" s="90"/>
    </row>
    <row r="168" spans="3:3" s="66" customFormat="1" ht="14.1">
      <c r="C168" s="90"/>
    </row>
    <row r="169" spans="3:3" s="66" customFormat="1" ht="14.1">
      <c r="C169" s="90"/>
    </row>
    <row r="170" spans="3:3" s="66" customFormat="1" ht="14.1">
      <c r="C170" s="90"/>
    </row>
    <row r="171" spans="3:3" s="66" customFormat="1" ht="14.1">
      <c r="C171" s="90"/>
    </row>
    <row r="172" spans="3:3" s="66" customFormat="1" ht="14.1">
      <c r="C172" s="90"/>
    </row>
    <row r="173" spans="3:3" s="66" customFormat="1" ht="14.1">
      <c r="C173" s="90"/>
    </row>
    <row r="174" spans="3:3" s="66" customFormat="1" ht="14.1">
      <c r="C174" s="90"/>
    </row>
    <row r="175" spans="3:3" s="66" customFormat="1" ht="14.1">
      <c r="C175" s="90"/>
    </row>
    <row r="176" spans="3:3" s="66" customFormat="1" ht="14.1">
      <c r="C176" s="90"/>
    </row>
    <row r="177" spans="3:3" s="66" customFormat="1" ht="14.1">
      <c r="C177" s="90"/>
    </row>
    <row r="178" spans="3:3" s="66" customFormat="1" ht="14.1">
      <c r="C178" s="90"/>
    </row>
    <row r="179" spans="3:3" s="66" customFormat="1" ht="14.1">
      <c r="C179" s="90"/>
    </row>
    <row r="180" spans="3:3" s="66" customFormat="1" ht="14.1">
      <c r="C180" s="90"/>
    </row>
    <row r="181" spans="3:3" s="66" customFormat="1" ht="14.1">
      <c r="C181" s="90"/>
    </row>
    <row r="182" spans="3:3" s="66" customFormat="1" ht="14.1">
      <c r="C182" s="90"/>
    </row>
    <row r="183" spans="3:3" s="66" customFormat="1" ht="14.1">
      <c r="C183" s="90"/>
    </row>
    <row r="184" spans="3:3" s="66" customFormat="1" ht="14.1">
      <c r="C184" s="90"/>
    </row>
    <row r="185" spans="3:3" s="66" customFormat="1" ht="14.1">
      <c r="C185" s="90"/>
    </row>
    <row r="186" spans="3:3" s="66" customFormat="1" ht="14.1">
      <c r="C186" s="90"/>
    </row>
    <row r="187" spans="3:3" s="66" customFormat="1" ht="14.1">
      <c r="C187" s="90"/>
    </row>
  </sheetData>
  <mergeCells count="3">
    <mergeCell ref="A1:D1"/>
    <mergeCell ref="A2:D2"/>
    <mergeCell ref="A3:D3"/>
  </mergeCells>
  <printOptions horizontalCentered="1" verticalCentered="1"/>
  <pageMargins left="0.25" right="0.25" top="0.75" bottom="0.75" header="0.3" footer="0.3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sheetPr codeName="Sheet73">
    <pageSetUpPr fitToPage="1"/>
  </sheetPr>
  <dimension ref="A1:Q64"/>
  <sheetViews>
    <sheetView zoomScaleNormal="100" zoomScaleSheetLayoutView="75" workbookViewId="0">
      <selection activeCell="C20" sqref="C20"/>
    </sheetView>
  </sheetViews>
  <sheetFormatPr defaultColWidth="9.140625" defaultRowHeight="14.45"/>
  <cols>
    <col min="1" max="1" width="46.7109375" style="66" customWidth="1"/>
    <col min="2" max="2" width="29.28515625" style="66" customWidth="1"/>
    <col min="3" max="4" width="9.140625" style="66" customWidth="1"/>
    <col min="5" max="5" width="11.7109375" style="92" bestFit="1" customWidth="1"/>
    <col min="6" max="12" width="9.140625" style="92"/>
    <col min="13" max="17" width="9.140625" style="66"/>
    <col min="18" max="16384" width="9.140625" style="33"/>
  </cols>
  <sheetData>
    <row r="1" spans="1:17" ht="20.100000000000001">
      <c r="A1" s="381" t="s">
        <v>231</v>
      </c>
      <c r="B1" s="381"/>
      <c r="C1" s="381"/>
      <c r="D1" s="381"/>
      <c r="E1" s="369"/>
    </row>
    <row r="2" spans="1:17" ht="20.100000000000001">
      <c r="A2" s="381" t="s">
        <v>247</v>
      </c>
      <c r="B2" s="381"/>
      <c r="C2" s="381"/>
      <c r="D2" s="381"/>
      <c r="E2" s="369"/>
    </row>
    <row r="3" spans="1:17" ht="15.6">
      <c r="A3" s="394">
        <f ca="1">TODAY()</f>
        <v>45832</v>
      </c>
      <c r="B3" s="385"/>
      <c r="C3" s="385"/>
      <c r="D3" s="385"/>
      <c r="E3" s="369"/>
    </row>
    <row r="4" spans="1:17" s="34" customFormat="1" ht="15.95">
      <c r="A4" s="367"/>
      <c r="B4" s="367"/>
      <c r="C4" s="367"/>
      <c r="D4" s="219"/>
      <c r="E4" s="92"/>
      <c r="F4" s="92"/>
      <c r="G4" s="92"/>
      <c r="H4" s="92"/>
      <c r="I4" s="92"/>
      <c r="J4" s="92"/>
      <c r="K4" s="92"/>
      <c r="L4" s="92"/>
      <c r="M4" s="219"/>
      <c r="N4" s="219"/>
      <c r="O4" s="219"/>
      <c r="P4" s="219"/>
      <c r="Q4" s="219"/>
    </row>
    <row r="5" spans="1:17" s="34" customFormat="1" ht="15.95">
      <c r="A5" s="219"/>
      <c r="B5" s="219"/>
      <c r="C5" s="219"/>
      <c r="D5" s="219"/>
      <c r="E5" s="92"/>
      <c r="F5" s="92"/>
      <c r="G5" s="92"/>
      <c r="H5" s="92"/>
      <c r="I5" s="92"/>
      <c r="J5" s="92"/>
      <c r="K5" s="92"/>
      <c r="L5" s="92"/>
      <c r="M5" s="219"/>
      <c r="N5" s="219"/>
      <c r="O5" s="219"/>
      <c r="P5" s="219"/>
      <c r="Q5" s="219"/>
    </row>
    <row r="6" spans="1:17" s="34" customFormat="1" ht="15.95">
      <c r="A6" s="36" t="s">
        <v>232</v>
      </c>
      <c r="B6" s="40" t="e">
        <f>#REF!</f>
        <v>#REF!</v>
      </c>
      <c r="C6" s="219"/>
      <c r="D6" s="219"/>
      <c r="E6" s="92"/>
      <c r="F6" s="92"/>
      <c r="G6" s="92"/>
      <c r="H6" s="92"/>
      <c r="I6" s="92"/>
      <c r="J6" s="92"/>
      <c r="K6" s="92"/>
      <c r="L6" s="92"/>
      <c r="M6" s="219"/>
      <c r="N6" s="219"/>
      <c r="O6" s="219"/>
      <c r="P6" s="219"/>
      <c r="Q6" s="219"/>
    </row>
    <row r="7" spans="1:17" s="34" customFormat="1" ht="15.95" hidden="1">
      <c r="A7" s="219" t="s">
        <v>208</v>
      </c>
      <c r="B7" s="41" t="e">
        <f>#REF!</f>
        <v>#REF!</v>
      </c>
      <c r="C7" s="219"/>
      <c r="D7" s="219"/>
      <c r="E7" s="92"/>
      <c r="F7" s="92"/>
      <c r="G7" s="92"/>
      <c r="H7" s="92"/>
      <c r="I7" s="92"/>
      <c r="J7" s="92"/>
      <c r="K7" s="92"/>
      <c r="L7" s="92"/>
      <c r="M7" s="219"/>
      <c r="N7" s="219"/>
      <c r="O7" s="219"/>
      <c r="P7" s="219"/>
      <c r="Q7" s="219"/>
    </row>
    <row r="8" spans="1:17" s="34" customFormat="1" ht="15.95">
      <c r="A8" s="219" t="s">
        <v>210</v>
      </c>
      <c r="B8" s="86" t="e">
        <f>#REF!</f>
        <v>#REF!</v>
      </c>
      <c r="C8" s="219"/>
      <c r="D8" s="219"/>
      <c r="E8" s="92"/>
      <c r="F8" s="92"/>
      <c r="G8" s="92"/>
      <c r="H8" s="92"/>
      <c r="I8" s="92"/>
      <c r="J8" s="92"/>
      <c r="K8" s="92"/>
      <c r="L8" s="92"/>
      <c r="M8" s="219"/>
      <c r="N8" s="219"/>
      <c r="O8" s="219"/>
      <c r="P8" s="219"/>
      <c r="Q8" s="219"/>
    </row>
    <row r="9" spans="1:17" s="34" customFormat="1" ht="15.95">
      <c r="A9" s="219" t="s">
        <v>212</v>
      </c>
      <c r="B9" s="43">
        <v>31</v>
      </c>
      <c r="C9" s="219"/>
      <c r="D9" s="219"/>
      <c r="E9" s="92"/>
      <c r="F9" s="92"/>
      <c r="G9" s="92"/>
      <c r="H9" s="92"/>
      <c r="I9" s="92"/>
      <c r="J9" s="92"/>
      <c r="K9" s="92"/>
      <c r="L9" s="92"/>
      <c r="M9" s="219"/>
      <c r="N9" s="219"/>
      <c r="O9" s="219"/>
      <c r="P9" s="219"/>
      <c r="Q9" s="219"/>
    </row>
    <row r="10" spans="1:17" s="34" customFormat="1" ht="15.95" hidden="1">
      <c r="A10" s="219" t="s">
        <v>213</v>
      </c>
      <c r="B10" s="220"/>
      <c r="C10" s="219" t="s">
        <v>211</v>
      </c>
      <c r="D10" s="219"/>
      <c r="E10" s="92"/>
      <c r="F10" s="92"/>
      <c r="G10" s="92"/>
      <c r="H10" s="92"/>
      <c r="I10" s="92"/>
      <c r="J10" s="92"/>
      <c r="K10" s="92"/>
      <c r="L10" s="92"/>
      <c r="M10" s="219"/>
      <c r="N10" s="219"/>
      <c r="O10" s="219"/>
      <c r="P10" s="219"/>
      <c r="Q10" s="219"/>
    </row>
    <row r="11" spans="1:17" s="34" customFormat="1" ht="15.95" hidden="1">
      <c r="A11" s="219"/>
      <c r="B11" s="219"/>
      <c r="C11" s="219"/>
      <c r="D11" s="219"/>
      <c r="E11" s="92"/>
      <c r="F11" s="92"/>
      <c r="G11" s="92"/>
      <c r="H11" s="92"/>
      <c r="I11" s="92"/>
      <c r="J11" s="92"/>
      <c r="K11" s="92"/>
      <c r="L11" s="92"/>
      <c r="M11" s="219"/>
      <c r="N11" s="219"/>
      <c r="O11" s="219"/>
      <c r="P11" s="219"/>
      <c r="Q11" s="219"/>
    </row>
    <row r="12" spans="1:17" s="34" customFormat="1" ht="15.95" hidden="1">
      <c r="A12" s="46" t="s">
        <v>214</v>
      </c>
      <c r="B12" s="221"/>
      <c r="C12" s="219"/>
      <c r="D12" s="219"/>
      <c r="E12" s="92"/>
      <c r="F12" s="92"/>
      <c r="G12" s="92"/>
      <c r="H12" s="92"/>
      <c r="I12" s="92"/>
      <c r="J12" s="92"/>
      <c r="K12" s="92"/>
      <c r="L12" s="92"/>
      <c r="M12" s="219"/>
      <c r="N12" s="219"/>
      <c r="O12" s="219"/>
      <c r="P12" s="219"/>
      <c r="Q12" s="219"/>
    </row>
    <row r="13" spans="1:17" s="34" customFormat="1" ht="15.95" hidden="1">
      <c r="A13" s="222" t="s">
        <v>215</v>
      </c>
      <c r="B13" s="232" t="e">
        <f>#REF!</f>
        <v>#REF!</v>
      </c>
      <c r="C13" s="219" t="s">
        <v>209</v>
      </c>
      <c r="D13" s="219"/>
      <c r="E13" s="92"/>
      <c r="F13" s="92"/>
      <c r="G13" s="92"/>
      <c r="H13" s="92"/>
      <c r="I13" s="92"/>
      <c r="J13" s="92"/>
      <c r="K13" s="92"/>
      <c r="L13" s="92"/>
      <c r="M13" s="219"/>
      <c r="N13" s="219"/>
      <c r="O13" s="219"/>
      <c r="P13" s="219"/>
      <c r="Q13" s="219"/>
    </row>
    <row r="14" spans="1:17" s="34" customFormat="1" ht="15.95" hidden="1">
      <c r="A14" s="222" t="s">
        <v>216</v>
      </c>
      <c r="B14" s="233" t="e">
        <f>#REF!</f>
        <v>#REF!</v>
      </c>
      <c r="C14" s="219" t="s">
        <v>209</v>
      </c>
      <c r="D14" s="219"/>
      <c r="E14" s="92"/>
      <c r="F14" s="92"/>
      <c r="G14" s="92"/>
      <c r="H14" s="92"/>
      <c r="I14" s="93"/>
      <c r="J14" s="93"/>
      <c r="K14" s="92"/>
      <c r="L14" s="92"/>
      <c r="M14" s="219"/>
      <c r="N14" s="219"/>
      <c r="O14" s="219"/>
      <c r="P14" s="219"/>
      <c r="Q14" s="219"/>
    </row>
    <row r="15" spans="1:17" s="34" customFormat="1" ht="15.95" hidden="1">
      <c r="A15" s="222" t="s">
        <v>217</v>
      </c>
      <c r="B15" s="225" t="e">
        <f>B14*B13</f>
        <v>#REF!</v>
      </c>
      <c r="C15" s="219"/>
      <c r="D15" s="219"/>
      <c r="E15" s="92"/>
      <c r="F15" s="92"/>
      <c r="G15" s="92"/>
      <c r="H15" s="92"/>
      <c r="I15" s="94"/>
      <c r="J15" s="93"/>
      <c r="K15" s="92"/>
      <c r="L15" s="92"/>
      <c r="M15" s="219"/>
      <c r="N15" s="219"/>
      <c r="O15" s="219"/>
      <c r="P15" s="219"/>
      <c r="Q15" s="219"/>
    </row>
    <row r="16" spans="1:17" s="34" customFormat="1" ht="15.95" hidden="1">
      <c r="A16" s="222"/>
      <c r="B16" s="225"/>
      <c r="C16" s="219"/>
      <c r="D16" s="219"/>
      <c r="E16" s="92"/>
      <c r="F16" s="92"/>
      <c r="G16" s="92"/>
      <c r="H16" s="92"/>
      <c r="I16" s="94"/>
      <c r="J16" s="93"/>
      <c r="K16" s="92"/>
      <c r="L16" s="92"/>
      <c r="M16" s="219"/>
      <c r="N16" s="219"/>
      <c r="O16" s="219"/>
      <c r="P16" s="219"/>
      <c r="Q16" s="219"/>
    </row>
    <row r="17" spans="1:17" s="34" customFormat="1" ht="15.95" hidden="1">
      <c r="A17" s="222" t="s">
        <v>215</v>
      </c>
      <c r="B17" s="232" t="e">
        <f>#REF!</f>
        <v>#REF!</v>
      </c>
      <c r="C17" s="219"/>
      <c r="D17" s="219"/>
      <c r="E17" s="92"/>
      <c r="F17" s="92"/>
      <c r="G17" s="92"/>
      <c r="H17" s="92"/>
      <c r="I17" s="94"/>
      <c r="J17" s="93"/>
      <c r="K17" s="92"/>
      <c r="L17" s="92"/>
      <c r="M17" s="219"/>
      <c r="N17" s="219"/>
      <c r="O17" s="219"/>
      <c r="P17" s="219"/>
      <c r="Q17" s="219"/>
    </row>
    <row r="18" spans="1:17" s="34" customFormat="1" ht="15.95" hidden="1">
      <c r="A18" s="222" t="s">
        <v>216</v>
      </c>
      <c r="B18" s="233" t="e">
        <f>#REF!</f>
        <v>#REF!</v>
      </c>
      <c r="C18" s="219"/>
      <c r="D18" s="219"/>
      <c r="E18" s="92"/>
      <c r="F18" s="92"/>
      <c r="G18" s="92"/>
      <c r="H18" s="92"/>
      <c r="I18" s="94"/>
      <c r="J18" s="93"/>
      <c r="K18" s="92"/>
      <c r="L18" s="92"/>
      <c r="M18" s="219"/>
      <c r="N18" s="219"/>
      <c r="O18" s="219"/>
      <c r="P18" s="219"/>
      <c r="Q18" s="219"/>
    </row>
    <row r="19" spans="1:17" s="34" customFormat="1" ht="15.95" hidden="1">
      <c r="A19" s="222" t="s">
        <v>217</v>
      </c>
      <c r="B19" s="225" t="e">
        <f>B18*B17</f>
        <v>#REF!</v>
      </c>
      <c r="C19" s="219"/>
      <c r="D19" s="219"/>
      <c r="E19" s="92"/>
      <c r="F19" s="92"/>
      <c r="G19" s="92"/>
      <c r="H19" s="92"/>
      <c r="I19" s="94"/>
      <c r="J19" s="93"/>
      <c r="K19" s="92"/>
      <c r="L19" s="92"/>
      <c r="M19" s="219"/>
      <c r="N19" s="219"/>
      <c r="O19" s="219"/>
      <c r="P19" s="219"/>
      <c r="Q19" s="219"/>
    </row>
    <row r="20" spans="1:17" s="34" customFormat="1" ht="15.95" hidden="1">
      <c r="A20" s="222"/>
      <c r="B20" s="47"/>
      <c r="C20" s="219"/>
      <c r="D20" s="219"/>
      <c r="E20" s="92"/>
      <c r="F20" s="92"/>
      <c r="G20" s="92"/>
      <c r="H20" s="92"/>
      <c r="I20" s="94"/>
      <c r="J20" s="93"/>
      <c r="K20" s="92"/>
      <c r="L20" s="92"/>
      <c r="M20" s="219"/>
      <c r="N20" s="219"/>
      <c r="O20" s="219"/>
      <c r="P20" s="219"/>
      <c r="Q20" s="219"/>
    </row>
    <row r="21" spans="1:17" s="34" customFormat="1" ht="15.95">
      <c r="A21" s="222"/>
      <c r="B21" s="47"/>
      <c r="C21" s="219"/>
      <c r="D21" s="219"/>
      <c r="E21" s="92"/>
      <c r="F21" s="92"/>
      <c r="G21" s="92"/>
      <c r="H21" s="92"/>
      <c r="I21" s="94"/>
      <c r="J21" s="93"/>
      <c r="K21" s="92"/>
      <c r="L21" s="92"/>
      <c r="M21" s="219"/>
      <c r="N21" s="219"/>
      <c r="O21" s="219"/>
      <c r="P21" s="219"/>
      <c r="Q21" s="219"/>
    </row>
    <row r="22" spans="1:17" s="34" customFormat="1" ht="15.95">
      <c r="A22" s="227"/>
      <c r="B22" s="225"/>
      <c r="C22" s="225"/>
      <c r="D22" s="219"/>
      <c r="E22" s="92"/>
      <c r="F22" s="92"/>
      <c r="G22" s="92"/>
      <c r="H22" s="92"/>
      <c r="I22" s="92"/>
      <c r="J22" s="93"/>
      <c r="K22" s="92"/>
      <c r="L22" s="92"/>
      <c r="M22" s="219"/>
      <c r="N22" s="219"/>
      <c r="O22" s="219"/>
      <c r="P22" s="219"/>
      <c r="Q22" s="219"/>
    </row>
    <row r="23" spans="1:17" s="34" customFormat="1" ht="21" customHeight="1">
      <c r="A23" s="87" t="s">
        <v>233</v>
      </c>
      <c r="B23" s="225"/>
      <c r="C23" s="219"/>
      <c r="D23" s="219"/>
      <c r="E23" s="92"/>
      <c r="F23" s="92"/>
      <c r="G23" s="92"/>
      <c r="H23" s="92"/>
      <c r="I23" s="92"/>
      <c r="J23" s="93"/>
      <c r="K23" s="92"/>
      <c r="L23" s="92"/>
      <c r="M23" s="219"/>
      <c r="N23" s="219"/>
      <c r="O23" s="219"/>
      <c r="P23" s="219"/>
      <c r="Q23" s="219"/>
    </row>
    <row r="24" spans="1:17" s="34" customFormat="1" ht="15.95">
      <c r="A24" s="222" t="s">
        <v>234</v>
      </c>
      <c r="B24" s="234" t="e">
        <f>#REF!</f>
        <v>#REF!</v>
      </c>
      <c r="C24" s="219"/>
      <c r="D24" s="219"/>
      <c r="E24" s="95"/>
      <c r="F24" s="92"/>
      <c r="G24" s="92"/>
      <c r="H24" s="92"/>
      <c r="I24" s="92"/>
      <c r="J24" s="93"/>
      <c r="K24" s="92"/>
      <c r="L24" s="92"/>
      <c r="M24" s="219"/>
      <c r="N24" s="219"/>
      <c r="O24" s="219"/>
      <c r="P24" s="219"/>
      <c r="Q24" s="219"/>
    </row>
    <row r="25" spans="1:17" s="34" customFormat="1" ht="15.95">
      <c r="A25" s="222" t="s">
        <v>235</v>
      </c>
      <c r="B25" s="234">
        <v>35</v>
      </c>
      <c r="C25" s="219"/>
      <c r="D25" s="219"/>
      <c r="E25" s="96"/>
      <c r="F25" s="92"/>
      <c r="G25" s="92"/>
      <c r="H25" s="92"/>
      <c r="I25" s="92"/>
      <c r="J25" s="93"/>
      <c r="K25" s="92"/>
      <c r="L25" s="92"/>
      <c r="M25" s="219"/>
      <c r="N25" s="219"/>
      <c r="O25" s="219"/>
      <c r="P25" s="219"/>
      <c r="Q25" s="219"/>
    </row>
    <row r="26" spans="1:17" s="34" customFormat="1" ht="15.95">
      <c r="A26" s="222" t="s">
        <v>222</v>
      </c>
      <c r="B26" s="225" t="e">
        <f>B24*B25</f>
        <v>#REF!</v>
      </c>
      <c r="C26" s="219"/>
      <c r="D26" s="219"/>
      <c r="E26" s="95"/>
      <c r="F26" s="92"/>
      <c r="G26" s="92"/>
      <c r="H26" s="92"/>
      <c r="I26" s="92"/>
      <c r="J26" s="93"/>
      <c r="K26" s="92"/>
      <c r="L26" s="92"/>
      <c r="M26" s="219"/>
      <c r="N26" s="219"/>
      <c r="O26" s="219"/>
      <c r="P26" s="219"/>
      <c r="Q26" s="219"/>
    </row>
    <row r="27" spans="1:17" s="34" customFormat="1" ht="15.95">
      <c r="A27" s="222" t="s">
        <v>236</v>
      </c>
      <c r="B27" s="235">
        <v>0.01</v>
      </c>
      <c r="C27" s="219"/>
      <c r="D27" s="219"/>
      <c r="E27" s="92"/>
      <c r="F27" s="92"/>
      <c r="G27" s="92"/>
      <c r="H27" s="92"/>
      <c r="I27" s="92"/>
      <c r="J27" s="93"/>
      <c r="K27" s="92"/>
      <c r="L27" s="92"/>
      <c r="M27" s="219"/>
      <c r="N27" s="219"/>
      <c r="O27" s="219"/>
      <c r="P27" s="219"/>
      <c r="Q27" s="219"/>
    </row>
    <row r="28" spans="1:17" s="34" customFormat="1" ht="15.95">
      <c r="A28" s="222" t="s">
        <v>237</v>
      </c>
      <c r="B28" s="235" t="e">
        <f>B27*B24</f>
        <v>#REF!</v>
      </c>
      <c r="C28" s="219"/>
      <c r="D28" s="219"/>
      <c r="E28" s="92"/>
      <c r="F28" s="92"/>
      <c r="G28" s="92"/>
      <c r="H28" s="92"/>
      <c r="I28" s="92"/>
      <c r="J28" s="93"/>
      <c r="K28" s="92"/>
      <c r="L28" s="92"/>
      <c r="M28" s="219"/>
      <c r="N28" s="219"/>
      <c r="O28" s="219"/>
      <c r="P28" s="219"/>
      <c r="Q28" s="219"/>
    </row>
    <row r="29" spans="1:17" s="34" customFormat="1" ht="15.95">
      <c r="A29" s="48"/>
      <c r="B29" s="229"/>
      <c r="C29" s="219"/>
      <c r="D29" s="219"/>
      <c r="E29" s="96"/>
      <c r="F29" s="92"/>
      <c r="G29" s="92"/>
      <c r="H29" s="92"/>
      <c r="I29" s="92"/>
      <c r="J29" s="92"/>
      <c r="K29" s="92"/>
      <c r="L29" s="92"/>
      <c r="M29" s="219"/>
      <c r="N29" s="219"/>
      <c r="O29" s="219"/>
      <c r="P29" s="219"/>
      <c r="Q29" s="219"/>
    </row>
    <row r="30" spans="1:17" s="34" customFormat="1" ht="15.95">
      <c r="A30" s="219"/>
      <c r="B30" s="225"/>
      <c r="C30" s="219"/>
      <c r="D30" s="219"/>
      <c r="E30" s="92"/>
      <c r="F30" s="92"/>
      <c r="G30" s="92"/>
      <c r="H30" s="92"/>
      <c r="I30" s="92"/>
      <c r="J30" s="92"/>
      <c r="K30" s="92"/>
      <c r="L30" s="92"/>
      <c r="M30" s="219"/>
      <c r="N30" s="219"/>
      <c r="O30" s="219"/>
      <c r="P30" s="219"/>
      <c r="Q30" s="219"/>
    </row>
    <row r="31" spans="1:17" s="34" customFormat="1" ht="15.95">
      <c r="A31" s="48" t="s">
        <v>223</v>
      </c>
      <c r="B31" s="47" t="e">
        <f>(+B26-B28)</f>
        <v>#REF!</v>
      </c>
      <c r="C31" s="219"/>
      <c r="D31" s="219"/>
      <c r="E31" s="92"/>
      <c r="F31" s="92"/>
      <c r="G31" s="92"/>
      <c r="H31" s="92"/>
      <c r="I31" s="93"/>
      <c r="J31" s="92"/>
      <c r="K31" s="92"/>
      <c r="L31" s="92"/>
      <c r="M31" s="219"/>
      <c r="N31" s="219"/>
      <c r="O31" s="219"/>
      <c r="P31" s="219"/>
      <c r="Q31" s="219"/>
    </row>
    <row r="32" spans="1:17" s="34" customFormat="1" ht="15.95">
      <c r="A32" s="49"/>
      <c r="B32" s="236"/>
      <c r="C32" s="225"/>
      <c r="D32" s="219"/>
      <c r="E32" s="92"/>
      <c r="F32" s="92"/>
      <c r="G32" s="92"/>
      <c r="H32" s="92"/>
      <c r="I32" s="93"/>
      <c r="J32" s="92"/>
      <c r="K32" s="92"/>
      <c r="L32" s="92"/>
      <c r="M32" s="219"/>
      <c r="N32" s="219"/>
      <c r="O32" s="219"/>
      <c r="P32" s="219"/>
      <c r="Q32" s="219"/>
    </row>
    <row r="33" spans="1:17" s="34" customFormat="1" ht="15.95">
      <c r="A33" s="49" t="s">
        <v>224</v>
      </c>
      <c r="B33" s="230" t="e">
        <f>B6+47</f>
        <v>#REF!</v>
      </c>
      <c r="C33" s="219"/>
      <c r="D33" s="219"/>
      <c r="E33" s="92"/>
      <c r="F33" s="92"/>
      <c r="G33" s="92"/>
      <c r="H33" s="92"/>
      <c r="I33" s="92"/>
      <c r="J33" s="92"/>
      <c r="K33" s="92"/>
      <c r="L33" s="92"/>
      <c r="M33" s="219"/>
      <c r="N33" s="219"/>
      <c r="O33" s="219"/>
      <c r="P33" s="219"/>
      <c r="Q33" s="219"/>
    </row>
    <row r="34" spans="1:17" s="34" customFormat="1" ht="15.95">
      <c r="A34" s="49"/>
      <c r="B34" s="230"/>
      <c r="C34" s="219"/>
      <c r="D34" s="219"/>
      <c r="E34" s="92"/>
      <c r="F34" s="92"/>
      <c r="G34" s="92"/>
      <c r="H34" s="92"/>
      <c r="I34" s="92"/>
      <c r="J34" s="92"/>
      <c r="K34" s="92"/>
      <c r="L34" s="92"/>
      <c r="M34" s="219"/>
      <c r="N34" s="219"/>
      <c r="O34" s="219"/>
      <c r="P34" s="219"/>
      <c r="Q34" s="219"/>
    </row>
    <row r="35" spans="1:17" s="34" customFormat="1" ht="15.95">
      <c r="A35" s="49"/>
      <c r="B35" s="230"/>
      <c r="C35" s="219"/>
      <c r="D35" s="219"/>
      <c r="E35" s="92"/>
      <c r="F35" s="92"/>
      <c r="G35" s="92"/>
      <c r="H35" s="92"/>
      <c r="I35" s="92"/>
      <c r="J35" s="92"/>
      <c r="K35" s="92"/>
      <c r="L35" s="92"/>
      <c r="M35" s="219"/>
      <c r="N35" s="219"/>
      <c r="O35" s="219"/>
      <c r="P35" s="219"/>
      <c r="Q35" s="219"/>
    </row>
    <row r="36" spans="1:17" s="34" customFormat="1" ht="15.95">
      <c r="A36" s="219"/>
      <c r="B36" s="225"/>
      <c r="C36" s="219"/>
      <c r="D36" s="219"/>
      <c r="E36" s="92"/>
      <c r="F36" s="92"/>
      <c r="G36" s="92"/>
      <c r="H36" s="92"/>
      <c r="I36" s="92"/>
      <c r="J36" s="92"/>
      <c r="K36" s="92"/>
      <c r="L36" s="92"/>
      <c r="M36" s="219"/>
      <c r="N36" s="219"/>
      <c r="O36" s="219"/>
      <c r="P36" s="219"/>
      <c r="Q36" s="219"/>
    </row>
    <row r="37" spans="1:17" s="34" customFormat="1" ht="15.95">
      <c r="A37" s="48"/>
      <c r="B37" s="54" t="s">
        <v>225</v>
      </c>
      <c r="C37" s="219"/>
      <c r="D37" s="231"/>
      <c r="E37" s="92"/>
      <c r="F37" s="92"/>
      <c r="G37" s="92"/>
      <c r="H37" s="92"/>
      <c r="I37" s="92"/>
      <c r="J37" s="92"/>
      <c r="K37" s="92"/>
      <c r="L37" s="92"/>
      <c r="M37" s="219"/>
      <c r="N37" s="219"/>
      <c r="O37" s="219"/>
      <c r="P37" s="219"/>
      <c r="Q37" s="219"/>
    </row>
    <row r="38" spans="1:17" s="34" customFormat="1" ht="15.95">
      <c r="A38" s="219"/>
      <c r="C38" s="219"/>
      <c r="D38" s="219"/>
      <c r="E38" s="92"/>
      <c r="F38" s="92"/>
      <c r="G38" s="92"/>
      <c r="H38" s="92"/>
      <c r="I38" s="92"/>
      <c r="J38" s="92"/>
      <c r="K38" s="92"/>
      <c r="L38" s="92"/>
      <c r="M38" s="219"/>
      <c r="N38" s="219"/>
      <c r="O38" s="219"/>
      <c r="P38" s="219"/>
      <c r="Q38" s="219"/>
    </row>
    <row r="39" spans="1:17" s="34" customFormat="1" ht="15.95">
      <c r="A39" s="219"/>
      <c r="B39" s="54"/>
      <c r="C39" s="219"/>
      <c r="D39" s="219"/>
      <c r="E39" s="92"/>
      <c r="F39" s="92"/>
      <c r="G39" s="92"/>
      <c r="H39" s="92"/>
      <c r="I39" s="92"/>
      <c r="J39" s="92"/>
      <c r="K39" s="92"/>
      <c r="L39" s="92"/>
      <c r="M39" s="219"/>
      <c r="N39" s="219"/>
      <c r="O39" s="219"/>
      <c r="P39" s="219"/>
      <c r="Q39" s="219"/>
    </row>
    <row r="40" spans="1:17" s="34" customFormat="1" ht="15.95">
      <c r="A40" s="219"/>
      <c r="B40" s="54"/>
      <c r="C40" s="219"/>
      <c r="D40" s="219"/>
      <c r="E40" s="92"/>
      <c r="F40" s="92"/>
      <c r="G40" s="92"/>
      <c r="H40" s="92"/>
      <c r="I40" s="92"/>
      <c r="J40" s="92"/>
      <c r="K40" s="92"/>
      <c r="L40" s="92"/>
      <c r="M40" s="219"/>
      <c r="N40" s="219"/>
      <c r="O40" s="219"/>
      <c r="P40" s="219"/>
      <c r="Q40" s="219"/>
    </row>
    <row r="41" spans="1:17" s="34" customFormat="1" ht="15.95">
      <c r="A41" s="219"/>
      <c r="B41" s="219" t="s">
        <v>240</v>
      </c>
      <c r="C41" s="219"/>
      <c r="D41" s="219"/>
      <c r="E41" s="92"/>
      <c r="F41" s="92"/>
      <c r="G41" s="92"/>
      <c r="H41" s="92"/>
      <c r="I41" s="92"/>
      <c r="J41" s="92"/>
      <c r="K41" s="92"/>
      <c r="L41" s="92"/>
      <c r="M41" s="219"/>
      <c r="N41" s="219"/>
      <c r="O41" s="219"/>
      <c r="P41" s="219"/>
      <c r="Q41" s="219"/>
    </row>
    <row r="42" spans="1:17" s="34" customFormat="1" ht="15.95">
      <c r="A42" s="219"/>
      <c r="B42" s="219" t="s">
        <v>249</v>
      </c>
      <c r="C42" s="39"/>
      <c r="D42" s="219"/>
      <c r="E42" s="92"/>
      <c r="F42" s="92"/>
      <c r="G42" s="92"/>
      <c r="H42" s="92"/>
      <c r="I42" s="92"/>
      <c r="J42" s="92"/>
      <c r="K42" s="92"/>
      <c r="L42" s="92"/>
      <c r="M42" s="219"/>
      <c r="N42" s="219"/>
      <c r="O42" s="219"/>
      <c r="P42" s="219"/>
      <c r="Q42" s="219"/>
    </row>
    <row r="43" spans="1:17" s="34" customFormat="1" ht="15.95">
      <c r="A43" s="219"/>
      <c r="B43" s="219" t="s">
        <v>227</v>
      </c>
      <c r="C43" s="39"/>
      <c r="D43" s="219"/>
      <c r="E43" s="92"/>
      <c r="F43" s="92"/>
      <c r="G43" s="92"/>
      <c r="H43" s="92"/>
      <c r="I43" s="92"/>
      <c r="J43" s="92"/>
      <c r="K43" s="92"/>
      <c r="L43" s="92"/>
      <c r="M43" s="219"/>
      <c r="N43" s="219"/>
      <c r="O43" s="219"/>
      <c r="P43" s="219"/>
      <c r="Q43" s="219"/>
    </row>
    <row r="44" spans="1:17" s="34" customFormat="1" ht="15.95">
      <c r="A44" s="219"/>
      <c r="B44" s="219"/>
      <c r="C44" s="39"/>
      <c r="D44" s="219"/>
      <c r="E44" s="92"/>
      <c r="F44" s="92"/>
      <c r="G44" s="92"/>
      <c r="H44" s="92"/>
      <c r="I44" s="92"/>
      <c r="J44" s="92"/>
      <c r="K44" s="92"/>
      <c r="L44" s="92"/>
      <c r="M44" s="219"/>
      <c r="N44" s="219"/>
      <c r="O44" s="219"/>
      <c r="P44" s="219"/>
      <c r="Q44" s="219"/>
    </row>
    <row r="45" spans="1:17" s="34" customFormat="1" ht="15.95">
      <c r="A45" s="219"/>
      <c r="B45" s="219"/>
      <c r="C45" s="39"/>
      <c r="D45" s="219"/>
      <c r="E45" s="92"/>
      <c r="F45" s="92"/>
      <c r="G45" s="92"/>
      <c r="H45" s="92"/>
      <c r="I45" s="92"/>
      <c r="J45" s="92"/>
      <c r="K45" s="92"/>
      <c r="L45" s="92"/>
      <c r="M45" s="219"/>
      <c r="N45" s="219"/>
      <c r="O45" s="219"/>
      <c r="P45" s="219"/>
      <c r="Q45" s="219"/>
    </row>
    <row r="46" spans="1:17" s="34" customFormat="1" ht="15.95">
      <c r="A46" s="219"/>
      <c r="B46" s="219"/>
      <c r="C46" s="39"/>
      <c r="D46" s="219"/>
      <c r="E46" s="92"/>
      <c r="F46" s="92"/>
      <c r="G46" s="92"/>
      <c r="H46" s="92"/>
      <c r="I46" s="92"/>
      <c r="J46" s="92"/>
      <c r="K46" s="92"/>
      <c r="L46" s="92"/>
      <c r="M46" s="219"/>
      <c r="N46" s="219"/>
      <c r="O46" s="219"/>
      <c r="P46" s="219"/>
      <c r="Q46" s="219"/>
    </row>
    <row r="47" spans="1:17" s="34" customFormat="1" ht="15.95">
      <c r="A47" s="219"/>
      <c r="B47" s="55" t="s">
        <v>228</v>
      </c>
      <c r="C47" s="39"/>
      <c r="D47" s="219"/>
      <c r="E47" s="92"/>
      <c r="F47" s="92"/>
      <c r="G47" s="92"/>
      <c r="H47" s="92"/>
      <c r="I47" s="92"/>
      <c r="J47" s="92"/>
      <c r="K47" s="92"/>
      <c r="L47" s="92"/>
      <c r="M47" s="219"/>
      <c r="N47" s="219"/>
      <c r="O47" s="219"/>
      <c r="P47" s="219"/>
      <c r="Q47" s="219"/>
    </row>
    <row r="48" spans="1:17" s="34" customFormat="1" ht="15.95">
      <c r="A48" s="219"/>
      <c r="B48" s="219"/>
      <c r="C48" s="39"/>
      <c r="D48" s="219"/>
      <c r="E48" s="92"/>
      <c r="F48" s="92"/>
      <c r="G48" s="92"/>
      <c r="H48" s="92"/>
      <c r="I48" s="92"/>
      <c r="J48" s="92"/>
      <c r="K48" s="92"/>
      <c r="L48" s="92"/>
      <c r="M48" s="219"/>
      <c r="N48" s="219"/>
      <c r="O48" s="219"/>
      <c r="P48" s="219"/>
      <c r="Q48" s="219"/>
    </row>
    <row r="49" spans="1:17" s="34" customFormat="1" ht="15.95">
      <c r="A49" s="219"/>
      <c r="B49" s="219"/>
      <c r="C49" s="39"/>
      <c r="D49" s="219"/>
      <c r="E49" s="92"/>
      <c r="F49" s="92"/>
      <c r="G49" s="92"/>
      <c r="H49" s="92"/>
      <c r="I49" s="92"/>
      <c r="J49" s="92"/>
      <c r="K49" s="92"/>
      <c r="L49" s="92"/>
      <c r="M49" s="219"/>
      <c r="N49" s="219"/>
      <c r="O49" s="219"/>
      <c r="P49" s="219"/>
      <c r="Q49" s="219"/>
    </row>
    <row r="50" spans="1:17" s="34" customFormat="1" ht="15.95">
      <c r="A50" s="219"/>
      <c r="B50" s="219"/>
      <c r="C50" s="39"/>
      <c r="D50" s="219"/>
      <c r="E50" s="92"/>
      <c r="F50" s="92"/>
      <c r="G50" s="92"/>
      <c r="H50" s="92"/>
      <c r="I50" s="92"/>
      <c r="J50" s="92"/>
      <c r="K50" s="92"/>
      <c r="L50" s="92"/>
      <c r="M50" s="219"/>
      <c r="N50" s="219"/>
      <c r="O50" s="219"/>
      <c r="P50" s="219"/>
      <c r="Q50" s="219"/>
    </row>
    <row r="51" spans="1:17" s="34" customFormat="1" ht="15.95">
      <c r="A51" s="219"/>
      <c r="B51" s="219" t="s">
        <v>245</v>
      </c>
      <c r="C51" s="39"/>
      <c r="D51" s="219"/>
      <c r="E51" s="92"/>
      <c r="F51" s="92"/>
      <c r="G51" s="92"/>
      <c r="H51" s="92"/>
      <c r="I51" s="92"/>
      <c r="J51" s="92"/>
      <c r="K51" s="92"/>
      <c r="L51" s="92"/>
      <c r="M51" s="219"/>
      <c r="N51" s="219"/>
      <c r="O51" s="219"/>
      <c r="P51" s="219"/>
      <c r="Q51" s="219"/>
    </row>
    <row r="52" spans="1:17" s="34" customFormat="1" ht="15.95">
      <c r="A52" s="219"/>
      <c r="B52" s="219" t="s">
        <v>246</v>
      </c>
      <c r="C52" s="39"/>
      <c r="D52" s="219"/>
      <c r="E52" s="92"/>
      <c r="F52" s="92"/>
      <c r="G52" s="92"/>
      <c r="H52" s="92"/>
      <c r="I52" s="92"/>
      <c r="J52" s="92"/>
      <c r="K52" s="92"/>
      <c r="L52" s="92"/>
      <c r="M52" s="219"/>
      <c r="N52" s="219"/>
      <c r="O52" s="219"/>
      <c r="P52" s="219"/>
      <c r="Q52" s="219"/>
    </row>
    <row r="53" spans="1:17" s="92" customFormat="1" ht="15.6">
      <c r="A53" s="66"/>
      <c r="B53" s="219" t="s">
        <v>230</v>
      </c>
      <c r="C53" s="90"/>
      <c r="D53" s="66"/>
      <c r="M53" s="66"/>
      <c r="N53" s="66"/>
      <c r="O53" s="66"/>
      <c r="P53" s="66"/>
      <c r="Q53" s="66"/>
    </row>
    <row r="54" spans="1:17" s="92" customFormat="1" ht="14.1">
      <c r="A54" s="57"/>
      <c r="B54" s="66"/>
      <c r="C54" s="66"/>
      <c r="D54" s="66"/>
      <c r="M54" s="66"/>
      <c r="N54" s="66"/>
      <c r="O54" s="66"/>
      <c r="P54" s="66"/>
      <c r="Q54" s="66"/>
    </row>
    <row r="55" spans="1:17" s="92" customFormat="1" ht="14.1">
      <c r="A55" s="66"/>
      <c r="B55" s="66"/>
      <c r="C55" s="66"/>
      <c r="D55" s="66"/>
      <c r="M55" s="66"/>
      <c r="N55" s="66"/>
      <c r="O55" s="66"/>
      <c r="P55" s="66"/>
      <c r="Q55" s="66"/>
    </row>
    <row r="56" spans="1:17" s="92" customFormat="1" ht="14.1">
      <c r="A56" s="66"/>
      <c r="B56" s="66"/>
      <c r="C56" s="66"/>
      <c r="D56" s="66"/>
      <c r="M56" s="66"/>
      <c r="N56" s="66"/>
      <c r="O56" s="66"/>
      <c r="P56" s="66"/>
      <c r="Q56" s="66"/>
    </row>
    <row r="57" spans="1:17" s="92" customFormat="1" ht="14.1">
      <c r="A57" s="66"/>
      <c r="B57" s="59"/>
      <c r="C57" s="66"/>
      <c r="D57" s="66"/>
      <c r="M57" s="66"/>
      <c r="N57" s="66"/>
      <c r="O57" s="66"/>
      <c r="P57" s="66"/>
      <c r="Q57" s="66"/>
    </row>
    <row r="58" spans="1:17" s="92" customFormat="1" ht="14.1">
      <c r="A58" s="66"/>
      <c r="B58" s="91"/>
      <c r="C58" s="66"/>
      <c r="D58" s="66"/>
      <c r="M58" s="66"/>
      <c r="N58" s="66"/>
      <c r="O58" s="66"/>
      <c r="P58" s="66"/>
      <c r="Q58" s="66"/>
    </row>
    <row r="59" spans="1:17" s="92" customFormat="1" ht="14.1">
      <c r="A59" s="66"/>
      <c r="B59" s="91"/>
      <c r="C59" s="66"/>
      <c r="D59" s="66"/>
      <c r="M59" s="66"/>
      <c r="N59" s="66"/>
      <c r="O59" s="66"/>
      <c r="P59" s="66"/>
      <c r="Q59" s="66"/>
    </row>
    <row r="60" spans="1:17" s="92" customFormat="1" ht="14.1">
      <c r="A60" s="66"/>
      <c r="B60" s="91"/>
      <c r="C60" s="66"/>
      <c r="D60" s="66"/>
      <c r="M60" s="66"/>
      <c r="N60" s="66"/>
      <c r="O60" s="66"/>
      <c r="P60" s="66"/>
      <c r="Q60" s="66"/>
    </row>
    <row r="61" spans="1:17" s="92" customFormat="1" ht="14.1">
      <c r="A61" s="66"/>
      <c r="B61" s="66"/>
      <c r="C61" s="66"/>
      <c r="D61" s="66"/>
      <c r="M61" s="66"/>
      <c r="N61" s="66"/>
      <c r="O61" s="66"/>
      <c r="P61" s="66"/>
      <c r="Q61" s="66"/>
    </row>
    <row r="62" spans="1:17" s="92" customFormat="1" ht="14.1">
      <c r="A62" s="66"/>
      <c r="B62" s="66"/>
      <c r="C62" s="66"/>
      <c r="D62" s="66"/>
      <c r="M62" s="66"/>
      <c r="N62" s="66"/>
      <c r="O62" s="66"/>
      <c r="P62" s="66"/>
      <c r="Q62" s="66"/>
    </row>
    <row r="63" spans="1:17" s="92" customFormat="1" ht="14.1">
      <c r="A63" s="66"/>
      <c r="B63" s="66"/>
      <c r="C63" s="66"/>
      <c r="D63" s="66"/>
      <c r="M63" s="66"/>
      <c r="N63" s="66"/>
      <c r="O63" s="66"/>
      <c r="P63" s="66"/>
      <c r="Q63" s="66"/>
    </row>
    <row r="64" spans="1:17" s="92" customFormat="1" ht="14.1">
      <c r="A64" s="66"/>
      <c r="B64" s="66"/>
      <c r="C64" s="66"/>
      <c r="D64" s="66"/>
      <c r="M64" s="66"/>
      <c r="N64" s="66"/>
      <c r="O64" s="66"/>
      <c r="P64" s="66"/>
      <c r="Q64" s="66"/>
    </row>
  </sheetData>
  <mergeCells count="3">
    <mergeCell ref="A1:D1"/>
    <mergeCell ref="A2:D2"/>
    <mergeCell ref="A3:D3"/>
  </mergeCells>
  <printOptions horizontalCentered="1" verticalCentered="1"/>
  <pageMargins left="0.25" right="0.25" top="0.75" bottom="0.75" header="0.3" footer="0.3"/>
  <pageSetup scale="98" orientation="portrait" r:id="rId1"/>
  <rowBreaks count="1" manualBreakCount="1">
    <brk id="52" max="3" man="1"/>
  </rowBreaks>
  <colBreaks count="1" manualBreakCount="1">
    <brk id="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873B0-EA3E-450E-88DA-312BCB1ECCC5}">
  <sheetPr>
    <tabColor rgb="FFA0E0E0"/>
  </sheetPr>
  <dimension ref="A2:I94"/>
  <sheetViews>
    <sheetView workbookViewId="0">
      <selection activeCell="F82" sqref="F82"/>
    </sheetView>
  </sheetViews>
  <sheetFormatPr defaultColWidth="9.140625" defaultRowHeight="16.5" customHeight="1"/>
  <cols>
    <col min="1" max="1" width="16.42578125" style="302" bestFit="1" customWidth="1"/>
    <col min="2" max="3" width="17.5703125" style="302" bestFit="1" customWidth="1"/>
    <col min="4" max="4" width="18.28515625" style="302" bestFit="1" customWidth="1"/>
    <col min="5" max="5" width="18.28515625" style="303" bestFit="1" customWidth="1"/>
    <col min="6" max="6" width="19.28515625" style="303" customWidth="1"/>
    <col min="7" max="7" width="18.28515625" style="303" bestFit="1" customWidth="1"/>
    <col min="8" max="8" width="17.7109375" style="303" bestFit="1" customWidth="1"/>
    <col min="9" max="9" width="17.7109375" style="303" customWidth="1"/>
    <col min="10" max="10" width="17.7109375" style="303" bestFit="1" customWidth="1"/>
    <col min="11" max="16384" width="9.140625" style="303"/>
  </cols>
  <sheetData>
    <row r="2" spans="1:6" ht="15.6">
      <c r="A2" s="307" t="s">
        <v>63</v>
      </c>
    </row>
    <row r="3" spans="1:6" ht="31.5" thickBot="1">
      <c r="A3" s="309" t="s">
        <v>64</v>
      </c>
      <c r="B3" s="316" t="s">
        <v>65</v>
      </c>
      <c r="C3" s="316" t="s">
        <v>66</v>
      </c>
      <c r="D3" s="316" t="s">
        <v>67</v>
      </c>
      <c r="E3" s="316" t="s">
        <v>68</v>
      </c>
      <c r="F3" s="316" t="s">
        <v>69</v>
      </c>
    </row>
    <row r="4" spans="1:6" ht="15.6">
      <c r="A4" s="308" t="s">
        <v>70</v>
      </c>
      <c r="B4" s="306">
        <v>3.2200000000011642</v>
      </c>
      <c r="C4" s="306">
        <v>-22974.240914778493</v>
      </c>
      <c r="D4" s="306">
        <v>14823.614307502692</v>
      </c>
      <c r="E4" s="306">
        <v>7656.3807642263419</v>
      </c>
      <c r="F4" s="306">
        <f t="shared" ref="F4:F35" si="0">SUM(B4:E4)</f>
        <v>-491.02584304945776</v>
      </c>
    </row>
    <row r="5" spans="1:6" ht="15.6">
      <c r="A5" s="310" t="s">
        <v>71</v>
      </c>
      <c r="B5" s="311">
        <v>3885.7699999999022</v>
      </c>
      <c r="C5" s="311">
        <v>8847.5299999999697</v>
      </c>
      <c r="D5" s="311">
        <v>63776.609999999928</v>
      </c>
      <c r="E5" s="311">
        <v>-1464.8799999999464</v>
      </c>
      <c r="F5" s="311">
        <f t="shared" si="0"/>
        <v>75045.029999999853</v>
      </c>
    </row>
    <row r="6" spans="1:6" ht="15.6">
      <c r="A6" s="308" t="s">
        <v>72</v>
      </c>
      <c r="B6" s="306">
        <v>10160.440000000061</v>
      </c>
      <c r="C6" s="306">
        <v>19562.280000000494</v>
      </c>
      <c r="D6" s="306">
        <v>91322.420000000042</v>
      </c>
      <c r="E6" s="306">
        <v>-5255.4500000000698</v>
      </c>
      <c r="F6" s="306">
        <f t="shared" si="0"/>
        <v>115789.69000000053</v>
      </c>
    </row>
    <row r="7" spans="1:6" ht="15.6">
      <c r="A7" s="310" t="s">
        <v>73</v>
      </c>
      <c r="B7" s="311">
        <v>-544</v>
      </c>
      <c r="C7" s="311">
        <v>2126.8100000000559</v>
      </c>
      <c r="D7" s="311">
        <v>-46770.859999999928</v>
      </c>
      <c r="E7" s="311">
        <v>4677.320000000007</v>
      </c>
      <c r="F7" s="311">
        <f t="shared" si="0"/>
        <v>-40510.729999999865</v>
      </c>
    </row>
    <row r="8" spans="1:6" ht="15.6">
      <c r="A8" s="308" t="s">
        <v>74</v>
      </c>
      <c r="B8" s="306">
        <v>-12708.968578312022</v>
      </c>
      <c r="C8" s="306">
        <v>13769.814664884238</v>
      </c>
      <c r="D8" s="306">
        <v>40221.143429579854</v>
      </c>
      <c r="E8" s="306">
        <v>45010.962047000532</v>
      </c>
      <c r="F8" s="306">
        <f t="shared" si="0"/>
        <v>86292.951563152601</v>
      </c>
    </row>
    <row r="9" spans="1:6" ht="15.6">
      <c r="A9" s="310" t="s">
        <v>75</v>
      </c>
      <c r="B9" s="311">
        <v>4042.7400000000198</v>
      </c>
      <c r="C9" s="311">
        <v>11071.709999999963</v>
      </c>
      <c r="D9" s="311">
        <v>-4264.1600000000908</v>
      </c>
      <c r="E9" s="311">
        <v>6340.9000000000233</v>
      </c>
      <c r="F9" s="311">
        <f t="shared" si="0"/>
        <v>17191.189999999915</v>
      </c>
    </row>
    <row r="10" spans="1:6" ht="15.6">
      <c r="A10" s="308" t="s">
        <v>76</v>
      </c>
      <c r="B10" s="306">
        <v>52542.239999999991</v>
      </c>
      <c r="C10" s="306">
        <v>58036.368984519504</v>
      </c>
      <c r="D10" s="306">
        <v>182668.73618061142</v>
      </c>
      <c r="E10" s="306">
        <v>6820.2200000002049</v>
      </c>
      <c r="F10" s="306">
        <f t="shared" si="0"/>
        <v>300067.56516513112</v>
      </c>
    </row>
    <row r="11" spans="1:6" ht="15.6">
      <c r="A11" s="310" t="s">
        <v>77</v>
      </c>
      <c r="B11" s="311">
        <v>-57409.91</v>
      </c>
      <c r="C11" s="311">
        <v>-77600.329999999929</v>
      </c>
      <c r="D11" s="311">
        <v>-54097.359999999986</v>
      </c>
      <c r="E11" s="311">
        <v>-45704.719999999914</v>
      </c>
      <c r="F11" s="311">
        <f t="shared" si="0"/>
        <v>-234812.31999999983</v>
      </c>
    </row>
    <row r="12" spans="1:6" ht="15.6">
      <c r="A12" s="308" t="s">
        <v>78</v>
      </c>
      <c r="B12" s="306">
        <v>129450.35999999999</v>
      </c>
      <c r="C12" s="306">
        <v>175072.92000000016</v>
      </c>
      <c r="D12" s="306">
        <v>412530.03999999992</v>
      </c>
      <c r="E12" s="306">
        <v>-66999.18339662056</v>
      </c>
      <c r="F12" s="306">
        <f t="shared" si="0"/>
        <v>650054.13660337951</v>
      </c>
    </row>
    <row r="13" spans="1:6" ht="15.6">
      <c r="A13" s="310" t="s">
        <v>79</v>
      </c>
      <c r="B13" s="311">
        <v>9250.3099999999977</v>
      </c>
      <c r="C13" s="311">
        <v>13511.299999999988</v>
      </c>
      <c r="D13" s="311">
        <v>48655.699999999837</v>
      </c>
      <c r="E13" s="311">
        <v>-77466.960000000021</v>
      </c>
      <c r="F13" s="311">
        <f t="shared" si="0"/>
        <v>-6049.6500000001979</v>
      </c>
    </row>
    <row r="14" spans="1:6" ht="15.6">
      <c r="A14" s="308" t="s">
        <v>80</v>
      </c>
      <c r="B14" s="306">
        <v>-193027.8200000003</v>
      </c>
      <c r="C14" s="306">
        <v>143705.38000000082</v>
      </c>
      <c r="D14" s="306">
        <v>590731.64999999944</v>
      </c>
      <c r="E14" s="306">
        <v>-725613.36000000034</v>
      </c>
      <c r="F14" s="306">
        <f t="shared" si="0"/>
        <v>-184204.15000000037</v>
      </c>
    </row>
    <row r="15" spans="1:6" ht="15.6">
      <c r="A15" s="310" t="s">
        <v>81</v>
      </c>
      <c r="B15" s="311">
        <v>4303.4699999999721</v>
      </c>
      <c r="C15" s="311">
        <v>6781.5899999999674</v>
      </c>
      <c r="D15" s="311">
        <v>88104.130000000237</v>
      </c>
      <c r="E15" s="311">
        <v>3403.4999999998836</v>
      </c>
      <c r="F15" s="311">
        <f t="shared" si="0"/>
        <v>102592.69000000006</v>
      </c>
    </row>
    <row r="16" spans="1:6" ht="15.6">
      <c r="A16" s="308" t="s">
        <v>82</v>
      </c>
      <c r="B16" s="306">
        <v>130703.99000000115</v>
      </c>
      <c r="C16" s="306">
        <v>372826.13999999966</v>
      </c>
      <c r="D16" s="306">
        <v>765839.40999999968</v>
      </c>
      <c r="E16" s="306">
        <v>-3473.0400000005029</v>
      </c>
      <c r="F16" s="306">
        <f t="shared" si="0"/>
        <v>1265896.5</v>
      </c>
    </row>
    <row r="17" spans="1:6" ht="15.6">
      <c r="A17" s="310" t="s">
        <v>83</v>
      </c>
      <c r="B17" s="311">
        <v>-8450.0366981352563</v>
      </c>
      <c r="C17" s="311">
        <v>-58453.152994074801</v>
      </c>
      <c r="D17" s="311">
        <v>95437.383639957116</v>
      </c>
      <c r="E17" s="311">
        <v>-5453.5432218403439</v>
      </c>
      <c r="F17" s="311">
        <f t="shared" si="0"/>
        <v>23080.650725906715</v>
      </c>
    </row>
    <row r="18" spans="1:6" ht="15.6">
      <c r="A18" s="308" t="s">
        <v>84</v>
      </c>
      <c r="B18" s="306">
        <v>8857.2899999998044</v>
      </c>
      <c r="C18" s="306">
        <v>13851.609999999986</v>
      </c>
      <c r="D18" s="306">
        <v>116149.13000000012</v>
      </c>
      <c r="E18" s="306">
        <v>-6261.7700000000186</v>
      </c>
      <c r="F18" s="306">
        <f t="shared" si="0"/>
        <v>132596.25999999989</v>
      </c>
    </row>
    <row r="19" spans="1:6" ht="15.6">
      <c r="A19" s="310" t="s">
        <v>85</v>
      </c>
      <c r="B19" s="311">
        <v>-987420.09999999683</v>
      </c>
      <c r="C19" s="311">
        <v>-241409.37000000197</v>
      </c>
      <c r="D19" s="311">
        <v>161227.75999999885</v>
      </c>
      <c r="E19" s="311">
        <v>-970918.89999999851</v>
      </c>
      <c r="F19" s="311">
        <f t="shared" si="0"/>
        <v>-2038520.6099999985</v>
      </c>
    </row>
    <row r="20" spans="1:6" ht="15.6">
      <c r="A20" s="308" t="s">
        <v>86</v>
      </c>
      <c r="B20" s="306">
        <v>8627.7399999999907</v>
      </c>
      <c r="C20" s="306">
        <v>14033.660000000382</v>
      </c>
      <c r="D20" s="306">
        <v>197681.09999999986</v>
      </c>
      <c r="E20" s="306">
        <v>-1257844.0199999996</v>
      </c>
      <c r="F20" s="306">
        <f t="shared" si="0"/>
        <v>-1037501.5199999993</v>
      </c>
    </row>
    <row r="21" spans="1:6" ht="15.6">
      <c r="A21" s="310" t="s">
        <v>87</v>
      </c>
      <c r="B21" s="311">
        <v>68532.189999999944</v>
      </c>
      <c r="C21" s="311">
        <v>80700.38</v>
      </c>
      <c r="D21" s="311">
        <v>190507.86000000045</v>
      </c>
      <c r="E21" s="311">
        <v>-215339.5</v>
      </c>
      <c r="F21" s="311">
        <f t="shared" si="0"/>
        <v>124400.9300000004</v>
      </c>
    </row>
    <row r="22" spans="1:6" ht="15.6">
      <c r="A22" s="308" t="s">
        <v>88</v>
      </c>
      <c r="B22" s="306">
        <v>2682.2532158706745</v>
      </c>
      <c r="C22" s="306">
        <v>25940.827003938641</v>
      </c>
      <c r="D22" s="306">
        <v>19128.653210484772</v>
      </c>
      <c r="E22" s="306">
        <v>-8394.1658467346278</v>
      </c>
      <c r="F22" s="306">
        <f t="shared" si="0"/>
        <v>39357.567583559459</v>
      </c>
    </row>
    <row r="23" spans="1:6" ht="15.6">
      <c r="A23" s="310" t="s">
        <v>89</v>
      </c>
      <c r="B23" s="311">
        <v>2854.9499999999825</v>
      </c>
      <c r="C23" s="311">
        <v>4249.2799999999988</v>
      </c>
      <c r="D23" s="311">
        <v>25278.95000000007</v>
      </c>
      <c r="E23" s="311">
        <v>-15883.310000000056</v>
      </c>
      <c r="F23" s="311">
        <f t="shared" si="0"/>
        <v>16499.869999999995</v>
      </c>
    </row>
    <row r="24" spans="1:6" ht="15.6">
      <c r="A24" s="308" t="s">
        <v>90</v>
      </c>
      <c r="B24" s="306">
        <v>-14390.694441150059</v>
      </c>
      <c r="C24" s="306">
        <v>-9378.0370660409681</v>
      </c>
      <c r="D24" s="306">
        <v>-11010.074811788741</v>
      </c>
      <c r="E24" s="306">
        <v>-4144.7058163316688</v>
      </c>
      <c r="F24" s="306">
        <f t="shared" si="0"/>
        <v>-38923.512135311437</v>
      </c>
    </row>
    <row r="25" spans="1:6" ht="15.6">
      <c r="A25" s="310" t="s">
        <v>91</v>
      </c>
      <c r="B25" s="311">
        <v>36376.330000000016</v>
      </c>
      <c r="C25" s="311">
        <v>58220.340000000084</v>
      </c>
      <c r="D25" s="311">
        <v>158671.10999999999</v>
      </c>
      <c r="E25" s="311">
        <v>107557.41363852652</v>
      </c>
      <c r="F25" s="311">
        <f t="shared" si="0"/>
        <v>360825.1936385266</v>
      </c>
    </row>
    <row r="26" spans="1:6" ht="15.6">
      <c r="A26" s="308" t="s">
        <v>92</v>
      </c>
      <c r="B26" s="306">
        <v>350.67999999993481</v>
      </c>
      <c r="C26" s="306">
        <v>-747.44999999995343</v>
      </c>
      <c r="D26" s="306">
        <v>90648.990000000107</v>
      </c>
      <c r="E26" s="306">
        <v>-13936.580000000075</v>
      </c>
      <c r="F26" s="306">
        <f t="shared" si="0"/>
        <v>76315.640000000014</v>
      </c>
    </row>
    <row r="27" spans="1:6" ht="15.6">
      <c r="A27" s="310" t="s">
        <v>93</v>
      </c>
      <c r="B27" s="311">
        <v>6903.1999999999825</v>
      </c>
      <c r="C27" s="311">
        <v>8107.179999999993</v>
      </c>
      <c r="D27" s="311">
        <v>65960.959999999963</v>
      </c>
      <c r="E27" s="311">
        <v>-3303.3500000000058</v>
      </c>
      <c r="F27" s="311">
        <f t="shared" si="0"/>
        <v>77667.989999999932</v>
      </c>
    </row>
    <row r="28" spans="1:6" ht="15.6">
      <c r="A28" s="308" t="s">
        <v>94</v>
      </c>
      <c r="B28" s="306">
        <v>-13913.499999999993</v>
      </c>
      <c r="C28" s="306">
        <v>3.1599999999889405</v>
      </c>
      <c r="D28" s="306">
        <v>8949.5599999999977</v>
      </c>
      <c r="E28" s="306">
        <v>0</v>
      </c>
      <c r="F28" s="306">
        <f t="shared" si="0"/>
        <v>-4960.7800000000061</v>
      </c>
    </row>
    <row r="29" spans="1:6" ht="15.6">
      <c r="A29" s="310" t="s">
        <v>95</v>
      </c>
      <c r="B29" s="311">
        <v>56594.76999999996</v>
      </c>
      <c r="C29" s="311">
        <v>78234.749999999884</v>
      </c>
      <c r="D29" s="311">
        <v>115874.82000000007</v>
      </c>
      <c r="E29" s="311">
        <v>-7894.7000000000698</v>
      </c>
      <c r="F29" s="311">
        <f t="shared" si="0"/>
        <v>242809.63999999984</v>
      </c>
    </row>
    <row r="30" spans="1:6" ht="15.6">
      <c r="A30" s="308" t="s">
        <v>96</v>
      </c>
      <c r="B30" s="306">
        <v>-54376.659867814509</v>
      </c>
      <c r="C30" s="306">
        <v>-58997.000097356271</v>
      </c>
      <c r="D30" s="306">
        <v>-21239.48785666225</v>
      </c>
      <c r="E30" s="306">
        <v>-40924.260000000126</v>
      </c>
      <c r="F30" s="306">
        <f t="shared" si="0"/>
        <v>-175537.40782183316</v>
      </c>
    </row>
    <row r="31" spans="1:6" ht="15.6">
      <c r="A31" s="310" t="s">
        <v>97</v>
      </c>
      <c r="B31" s="311">
        <v>-11594.7299404183</v>
      </c>
      <c r="C31" s="311">
        <v>-22283.1096952199</v>
      </c>
      <c r="D31" s="311">
        <v>6764.0299999999697</v>
      </c>
      <c r="E31" s="311">
        <v>-1898.5099999999511</v>
      </c>
      <c r="F31" s="311">
        <f t="shared" si="0"/>
        <v>-29012.319635638181</v>
      </c>
    </row>
    <row r="32" spans="1:6" ht="15.6">
      <c r="A32" s="308" t="s">
        <v>98</v>
      </c>
      <c r="B32" s="306">
        <v>19900.655057435739</v>
      </c>
      <c r="C32" s="306">
        <v>61171.388080208795</v>
      </c>
      <c r="D32" s="306">
        <v>-2285.5600000001141</v>
      </c>
      <c r="E32" s="306">
        <v>-15116.680000000051</v>
      </c>
      <c r="F32" s="306">
        <f t="shared" si="0"/>
        <v>63669.803137644369</v>
      </c>
    </row>
    <row r="33" spans="1:6" ht="15.6">
      <c r="A33" s="310" t="s">
        <v>99</v>
      </c>
      <c r="B33" s="311">
        <v>105911.33999999997</v>
      </c>
      <c r="C33" s="311">
        <v>257223.22999999986</v>
      </c>
      <c r="D33" s="311">
        <v>294492.11</v>
      </c>
      <c r="E33" s="311">
        <v>12805.679999999702</v>
      </c>
      <c r="F33" s="311">
        <f t="shared" si="0"/>
        <v>670432.35999999952</v>
      </c>
    </row>
    <row r="34" spans="1:6" ht="15.6">
      <c r="A34" s="308" t="s">
        <v>100</v>
      </c>
      <c r="B34" s="306">
        <v>8608.2399999999907</v>
      </c>
      <c r="C34" s="306">
        <v>25523.060000000114</v>
      </c>
      <c r="D34" s="306">
        <v>65281.495676065621</v>
      </c>
      <c r="E34" s="306">
        <v>-32433.819999999949</v>
      </c>
      <c r="F34" s="306">
        <f t="shared" si="0"/>
        <v>66978.975676065776</v>
      </c>
    </row>
    <row r="35" spans="1:6" ht="15.6">
      <c r="A35" s="310" t="s">
        <v>101</v>
      </c>
      <c r="B35" s="311">
        <v>226790.98000000045</v>
      </c>
      <c r="C35" s="311">
        <v>287163.67999999924</v>
      </c>
      <c r="D35" s="311">
        <v>-586617.49000000069</v>
      </c>
      <c r="E35" s="311">
        <v>-41320.580000000075</v>
      </c>
      <c r="F35" s="311">
        <f t="shared" si="0"/>
        <v>-113983.41000000108</v>
      </c>
    </row>
    <row r="36" spans="1:6" ht="15.6">
      <c r="A36" s="308" t="s">
        <v>102</v>
      </c>
      <c r="B36" s="306">
        <v>23763.40000000014</v>
      </c>
      <c r="C36" s="306">
        <v>157838.89938374748</v>
      </c>
      <c r="D36" s="306">
        <v>130624.49037200422</v>
      </c>
      <c r="E36" s="306">
        <v>-17447.403065089951</v>
      </c>
      <c r="F36" s="306">
        <f t="shared" ref="F36:F67" si="1">SUM(B36:E36)</f>
        <v>294779.38669066189</v>
      </c>
    </row>
    <row r="37" spans="1:6" ht="15.6">
      <c r="A37" s="310" t="s">
        <v>103</v>
      </c>
      <c r="B37" s="311">
        <v>23601.070000000182</v>
      </c>
      <c r="C37" s="311">
        <v>21524.530000000028</v>
      </c>
      <c r="D37" s="311">
        <v>99355.04999999993</v>
      </c>
      <c r="E37" s="311">
        <v>-57141.85999999987</v>
      </c>
      <c r="F37" s="311">
        <f t="shared" si="1"/>
        <v>87338.79000000027</v>
      </c>
    </row>
    <row r="38" spans="1:6" ht="15.6">
      <c r="A38" s="308" t="s">
        <v>104</v>
      </c>
      <c r="B38" s="306">
        <v>13857.430000000051</v>
      </c>
      <c r="C38" s="306">
        <v>33246.790000000037</v>
      </c>
      <c r="D38" s="306">
        <v>106369.97999999998</v>
      </c>
      <c r="E38" s="306">
        <v>-46623.410000000033</v>
      </c>
      <c r="F38" s="306">
        <f t="shared" si="1"/>
        <v>106850.79000000004</v>
      </c>
    </row>
    <row r="39" spans="1:6" ht="15.6">
      <c r="A39" s="310" t="s">
        <v>105</v>
      </c>
      <c r="B39" s="311">
        <v>93600.91000000108</v>
      </c>
      <c r="C39" s="311">
        <v>156092.45000000042</v>
      </c>
      <c r="D39" s="311">
        <v>433920.23</v>
      </c>
      <c r="E39" s="311">
        <v>-119475.17999999947</v>
      </c>
      <c r="F39" s="311">
        <f t="shared" si="1"/>
        <v>564138.41000000201</v>
      </c>
    </row>
    <row r="40" spans="1:6" ht="15.6">
      <c r="A40" s="308" t="s">
        <v>106</v>
      </c>
      <c r="B40" s="306">
        <v>7193.6399999999558</v>
      </c>
      <c r="C40" s="306">
        <v>1075.3699999999371</v>
      </c>
      <c r="D40" s="306">
        <v>46998.890000000014</v>
      </c>
      <c r="E40" s="306">
        <v>13156.27999999997</v>
      </c>
      <c r="F40" s="306">
        <f t="shared" si="1"/>
        <v>68424.179999999877</v>
      </c>
    </row>
    <row r="41" spans="1:6" ht="15.6">
      <c r="A41" s="310" t="s">
        <v>107</v>
      </c>
      <c r="B41" s="311">
        <v>2575.5200000000186</v>
      </c>
      <c r="C41" s="311">
        <v>9167.0000000001164</v>
      </c>
      <c r="D41" s="311">
        <v>161618.26000000013</v>
      </c>
      <c r="E41" s="311">
        <v>-122065.79999999993</v>
      </c>
      <c r="F41" s="311">
        <f t="shared" si="1"/>
        <v>51294.980000000331</v>
      </c>
    </row>
    <row r="42" spans="1:6" ht="15.6">
      <c r="A42" s="308" t="s">
        <v>108</v>
      </c>
      <c r="B42" s="306">
        <v>32048.510000000009</v>
      </c>
      <c r="C42" s="306">
        <v>47106.829999999958</v>
      </c>
      <c r="D42" s="306">
        <v>203610.82000000007</v>
      </c>
      <c r="E42" s="306">
        <v>-54651.809999999939</v>
      </c>
      <c r="F42" s="306">
        <f t="shared" si="1"/>
        <v>228114.35000000009</v>
      </c>
    </row>
    <row r="43" spans="1:6" ht="15.6">
      <c r="A43" s="310" t="s">
        <v>109</v>
      </c>
      <c r="B43" s="311">
        <v>9453.0500000003958</v>
      </c>
      <c r="C43" s="311">
        <v>-4235.1800000004005</v>
      </c>
      <c r="D43" s="311">
        <v>193141.10000000033</v>
      </c>
      <c r="E43" s="311">
        <v>-115143.54999999958</v>
      </c>
      <c r="F43" s="311">
        <f t="shared" si="1"/>
        <v>83215.42000000074</v>
      </c>
    </row>
    <row r="44" spans="1:6" ht="15.6">
      <c r="A44" s="308" t="s">
        <v>110</v>
      </c>
      <c r="B44" s="306">
        <v>14279.179999999993</v>
      </c>
      <c r="C44" s="306">
        <v>25994.950000000128</v>
      </c>
      <c r="D44" s="306">
        <v>81023.539999999921</v>
      </c>
      <c r="E44" s="306">
        <v>4028.5499999999884</v>
      </c>
      <c r="F44" s="306">
        <f t="shared" si="1"/>
        <v>125326.22000000003</v>
      </c>
    </row>
    <row r="45" spans="1:6" ht="15.6">
      <c r="A45" s="310" t="s">
        <v>111</v>
      </c>
      <c r="B45" s="311">
        <v>9749.9800000000396</v>
      </c>
      <c r="C45" s="311">
        <v>-35493.010000000009</v>
      </c>
      <c r="D45" s="311">
        <v>-10898.789999999979</v>
      </c>
      <c r="E45" s="311">
        <v>-26174.72000000003</v>
      </c>
      <c r="F45" s="311">
        <f t="shared" si="1"/>
        <v>-62816.539999999979</v>
      </c>
    </row>
    <row r="46" spans="1:6" ht="15.6">
      <c r="A46" s="308" t="s">
        <v>112</v>
      </c>
      <c r="B46" s="306">
        <v>-8303.7194961342757</v>
      </c>
      <c r="C46" s="306">
        <v>3680.3256713602023</v>
      </c>
      <c r="D46" s="306">
        <v>30.345894911006326</v>
      </c>
      <c r="E46" s="306">
        <v>6707.0882265406253</v>
      </c>
      <c r="F46" s="306">
        <f t="shared" si="1"/>
        <v>2114.0402966775582</v>
      </c>
    </row>
    <row r="47" spans="1:6" ht="15.6">
      <c r="A47" s="310" t="s">
        <v>113</v>
      </c>
      <c r="B47" s="311">
        <v>4134.3299999999581</v>
      </c>
      <c r="C47" s="311">
        <v>6911.5400000000373</v>
      </c>
      <c r="D47" s="311">
        <v>47609.272224927437</v>
      </c>
      <c r="E47" s="311">
        <v>-56838.099999999977</v>
      </c>
      <c r="F47" s="311">
        <f t="shared" si="1"/>
        <v>1817.0422249274561</v>
      </c>
    </row>
    <row r="48" spans="1:6" ht="15.6">
      <c r="A48" s="308" t="s">
        <v>114</v>
      </c>
      <c r="B48" s="306">
        <v>10090.219999999972</v>
      </c>
      <c r="C48" s="306">
        <v>13851.679999999964</v>
      </c>
      <c r="D48" s="306">
        <v>26897.719999999856</v>
      </c>
      <c r="E48" s="306">
        <v>6790.2599999999802</v>
      </c>
      <c r="F48" s="306">
        <f t="shared" si="1"/>
        <v>57629.879999999772</v>
      </c>
    </row>
    <row r="49" spans="1:6" ht="15.6">
      <c r="A49" s="310" t="s">
        <v>115</v>
      </c>
      <c r="B49" s="311">
        <v>-36240.479999999981</v>
      </c>
      <c r="C49" s="311">
        <v>-11669.329999999958</v>
      </c>
      <c r="D49" s="311">
        <v>1520.5499999999884</v>
      </c>
      <c r="E49" s="311">
        <v>-57675.349999999977</v>
      </c>
      <c r="F49" s="311">
        <f t="shared" si="1"/>
        <v>-104064.60999999993</v>
      </c>
    </row>
    <row r="50" spans="1:6" ht="15.6">
      <c r="A50" s="308" t="s">
        <v>116</v>
      </c>
      <c r="B50" s="306">
        <v>-62652.640585399349</v>
      </c>
      <c r="C50" s="306">
        <v>-1274.8200000000652</v>
      </c>
      <c r="D50" s="306">
        <v>142715.79999999981</v>
      </c>
      <c r="E50" s="306">
        <v>28816.540000000037</v>
      </c>
      <c r="F50" s="306">
        <f t="shared" si="1"/>
        <v>107604.87941460044</v>
      </c>
    </row>
    <row r="51" spans="1:6" ht="15.6">
      <c r="A51" s="310" t="s">
        <v>117</v>
      </c>
      <c r="B51" s="311">
        <v>856.69000000000233</v>
      </c>
      <c r="C51" s="311">
        <v>1348.6100000000006</v>
      </c>
      <c r="D51" s="311">
        <v>21320.520000000004</v>
      </c>
      <c r="E51" s="311">
        <v>7570.9400000000169</v>
      </c>
      <c r="F51" s="311">
        <f t="shared" si="1"/>
        <v>31096.760000000024</v>
      </c>
    </row>
    <row r="52" spans="1:6" ht="15.6">
      <c r="A52" s="308" t="s">
        <v>118</v>
      </c>
      <c r="B52" s="306">
        <v>226.47000000003027</v>
      </c>
      <c r="C52" s="306">
        <v>177.32000000000698</v>
      </c>
      <c r="D52" s="306">
        <v>51133.19</v>
      </c>
      <c r="E52" s="306">
        <v>7817.3199999999488</v>
      </c>
      <c r="F52" s="306">
        <f t="shared" si="1"/>
        <v>59354.299999999988</v>
      </c>
    </row>
    <row r="53" spans="1:6" ht="15.6">
      <c r="A53" s="310" t="s">
        <v>119</v>
      </c>
      <c r="B53" s="311">
        <v>57106.089999999851</v>
      </c>
      <c r="C53" s="311">
        <v>72156.479999999516</v>
      </c>
      <c r="D53" s="311">
        <v>672645.86999999918</v>
      </c>
      <c r="E53" s="311">
        <v>3555.9399999999441</v>
      </c>
      <c r="F53" s="311">
        <f t="shared" si="1"/>
        <v>805464.37999999849</v>
      </c>
    </row>
    <row r="54" spans="1:6" ht="15.6">
      <c r="A54" s="308" t="s">
        <v>120</v>
      </c>
      <c r="B54" s="306">
        <v>25762.025529909995</v>
      </c>
      <c r="C54" s="306">
        <v>198.77999999996973</v>
      </c>
      <c r="D54" s="306">
        <v>53404.090000000026</v>
      </c>
      <c r="E54" s="306">
        <v>-104429.60095068096</v>
      </c>
      <c r="F54" s="306">
        <f t="shared" si="1"/>
        <v>-25064.705420770973</v>
      </c>
    </row>
    <row r="55" spans="1:6" ht="15.6">
      <c r="A55" s="310" t="s">
        <v>121</v>
      </c>
      <c r="B55" s="311">
        <v>-21889.318706525839</v>
      </c>
      <c r="C55" s="311">
        <v>15618.77874605215</v>
      </c>
      <c r="D55" s="311">
        <v>-4378728.7220336413</v>
      </c>
      <c r="E55" s="311">
        <v>38429.938506096514</v>
      </c>
      <c r="F55" s="311">
        <f t="shared" si="1"/>
        <v>-4346569.3234880185</v>
      </c>
    </row>
    <row r="56" spans="1:6" ht="15.6">
      <c r="A56" s="308" t="s">
        <v>122</v>
      </c>
      <c r="B56" s="306">
        <v>321.19000000006054</v>
      </c>
      <c r="C56" s="306">
        <v>1079.109999999986</v>
      </c>
      <c r="D56" s="306">
        <v>144580.20000000001</v>
      </c>
      <c r="E56" s="306">
        <v>-226062.24000000011</v>
      </c>
      <c r="F56" s="306">
        <f t="shared" si="1"/>
        <v>-80081.740000000049</v>
      </c>
    </row>
    <row r="57" spans="1:6" ht="15.6">
      <c r="A57" s="310" t="s">
        <v>123</v>
      </c>
      <c r="B57" s="311">
        <v>22873.969999999972</v>
      </c>
      <c r="C57" s="311">
        <v>29653.600000000006</v>
      </c>
      <c r="D57" s="311">
        <v>64658.890000000014</v>
      </c>
      <c r="E57" s="311">
        <v>3751.8800000000338</v>
      </c>
      <c r="F57" s="311">
        <f t="shared" si="1"/>
        <v>120938.34000000003</v>
      </c>
    </row>
    <row r="58" spans="1:6" ht="15.6">
      <c r="A58" s="308" t="s">
        <v>124</v>
      </c>
      <c r="B58" s="306">
        <v>-10877.834397236933</v>
      </c>
      <c r="C58" s="306">
        <v>17909.789999999979</v>
      </c>
      <c r="D58" s="306">
        <v>31288.356275986007</v>
      </c>
      <c r="E58" s="306">
        <v>-21566.410000000033</v>
      </c>
      <c r="F58" s="306">
        <f t="shared" si="1"/>
        <v>16753.90187874902</v>
      </c>
    </row>
    <row r="59" spans="1:6" ht="15.6">
      <c r="A59" s="310" t="s">
        <v>125</v>
      </c>
      <c r="B59" s="311">
        <v>9910.2300000000396</v>
      </c>
      <c r="C59" s="311">
        <v>13648.410000000033</v>
      </c>
      <c r="D59" s="311">
        <v>36254.859999999957</v>
      </c>
      <c r="E59" s="311">
        <v>-9923.0099999999802</v>
      </c>
      <c r="F59" s="311">
        <f t="shared" si="1"/>
        <v>49890.490000000049</v>
      </c>
    </row>
    <row r="60" spans="1:6" ht="15.6">
      <c r="A60" s="308" t="s">
        <v>126</v>
      </c>
      <c r="B60" s="306">
        <v>8952.0299999999697</v>
      </c>
      <c r="C60" s="306">
        <v>8048.5299999999115</v>
      </c>
      <c r="D60" s="306">
        <v>20837.919999999984</v>
      </c>
      <c r="E60" s="306">
        <v>-1237.5600000000559</v>
      </c>
      <c r="F60" s="306">
        <f t="shared" si="1"/>
        <v>36600.919999999809</v>
      </c>
    </row>
    <row r="61" spans="1:6" ht="15.6">
      <c r="A61" s="310" t="s">
        <v>127</v>
      </c>
      <c r="B61" s="311">
        <v>67063.47999999905</v>
      </c>
      <c r="C61" s="311">
        <v>28677.139999999665</v>
      </c>
      <c r="D61" s="311">
        <v>809465.80000000028</v>
      </c>
      <c r="E61" s="311">
        <v>-1614478.3599999999</v>
      </c>
      <c r="F61" s="311">
        <f t="shared" si="1"/>
        <v>-709271.94000000088</v>
      </c>
    </row>
    <row r="62" spans="1:6" ht="15.6">
      <c r="A62" s="308" t="s">
        <v>128</v>
      </c>
      <c r="B62" s="306">
        <v>4</v>
      </c>
      <c r="C62" s="306">
        <v>1368.710000000021</v>
      </c>
      <c r="D62" s="306">
        <v>10145.460000000021</v>
      </c>
      <c r="E62" s="306">
        <v>-8378.8699999999662</v>
      </c>
      <c r="F62" s="306">
        <f t="shared" si="1"/>
        <v>3139.3000000000757</v>
      </c>
    </row>
    <row r="63" spans="1:6" ht="15.6">
      <c r="A63" s="310" t="s">
        <v>129</v>
      </c>
      <c r="B63" s="311">
        <v>2194.0699999999488</v>
      </c>
      <c r="C63" s="311">
        <v>4459.2699999999604</v>
      </c>
      <c r="D63" s="311">
        <v>47325.62999999983</v>
      </c>
      <c r="E63" s="311">
        <v>-4024.3099999999977</v>
      </c>
      <c r="F63" s="311">
        <f t="shared" si="1"/>
        <v>49954.659999999742</v>
      </c>
    </row>
    <row r="64" spans="1:6" ht="15.6">
      <c r="A64" s="308" t="s">
        <v>130</v>
      </c>
      <c r="B64" s="306">
        <v>3.8599999999860302</v>
      </c>
      <c r="C64" s="306">
        <v>2.9399999999441206</v>
      </c>
      <c r="D64" s="306">
        <v>74182.629999999946</v>
      </c>
      <c r="E64" s="306">
        <v>17941.859999999986</v>
      </c>
      <c r="F64" s="306">
        <f t="shared" si="1"/>
        <v>92131.289999999863</v>
      </c>
    </row>
    <row r="65" spans="1:6" ht="15.6">
      <c r="A65" s="310" t="s">
        <v>131</v>
      </c>
      <c r="B65" s="311">
        <v>36854.280000000086</v>
      </c>
      <c r="C65" s="311">
        <v>54568.10999999987</v>
      </c>
      <c r="D65" s="311">
        <v>-210869.55999999982</v>
      </c>
      <c r="E65" s="311">
        <v>-29934.289999999921</v>
      </c>
      <c r="F65" s="311">
        <f t="shared" si="1"/>
        <v>-149381.45999999979</v>
      </c>
    </row>
    <row r="66" spans="1:6" ht="15.6">
      <c r="A66" s="308" t="s">
        <v>132</v>
      </c>
      <c r="B66" s="306">
        <v>10752.649999999994</v>
      </c>
      <c r="C66" s="306">
        <v>14820.639999999956</v>
      </c>
      <c r="D66" s="306">
        <v>29143.189999999828</v>
      </c>
      <c r="E66" s="306">
        <v>-4670.6300000000047</v>
      </c>
      <c r="F66" s="306">
        <f t="shared" si="1"/>
        <v>50045.849999999773</v>
      </c>
    </row>
    <row r="67" spans="1:6" ht="15.6">
      <c r="A67" s="310" t="s">
        <v>133</v>
      </c>
      <c r="B67" s="311">
        <v>33222.689999999944</v>
      </c>
      <c r="C67" s="311">
        <v>35370.701844863128</v>
      </c>
      <c r="D67" s="311">
        <v>46927.47523767571</v>
      </c>
      <c r="E67" s="311">
        <v>110198.31700241764</v>
      </c>
      <c r="F67" s="311">
        <f t="shared" si="1"/>
        <v>225719.18408495642</v>
      </c>
    </row>
    <row r="68" spans="1:6" ht="15.6">
      <c r="A68" s="308" t="s">
        <v>134</v>
      </c>
      <c r="B68" s="306">
        <v>1041444.1699999962</v>
      </c>
      <c r="C68" s="306">
        <v>406815.83000000194</v>
      </c>
      <c r="D68" s="306">
        <v>1728051.0999999996</v>
      </c>
      <c r="E68" s="306">
        <v>-1478856.9400000013</v>
      </c>
      <c r="F68" s="306">
        <f t="shared" ref="F68:F81" si="2">SUM(B68:E68)</f>
        <v>1697454.1599999964</v>
      </c>
    </row>
    <row r="69" spans="1:6" ht="15.6">
      <c r="A69" s="310" t="s">
        <v>135</v>
      </c>
      <c r="B69" s="311">
        <v>4691.7699999999604</v>
      </c>
      <c r="C69" s="311">
        <v>188.94999999995343</v>
      </c>
      <c r="D69" s="311">
        <v>-9301.6600000000908</v>
      </c>
      <c r="E69" s="311">
        <v>2080.890000000014</v>
      </c>
      <c r="F69" s="311">
        <f t="shared" si="2"/>
        <v>-2340.050000000163</v>
      </c>
    </row>
    <row r="70" spans="1:6" ht="15.6">
      <c r="A70" s="308" t="s">
        <v>136</v>
      </c>
      <c r="B70" s="306">
        <v>22900.04999999993</v>
      </c>
      <c r="C70" s="306">
        <v>39891.260000000242</v>
      </c>
      <c r="D70" s="306">
        <v>148023.90999999992</v>
      </c>
      <c r="E70" s="306">
        <v>74225.859999999986</v>
      </c>
      <c r="F70" s="306">
        <f t="shared" si="2"/>
        <v>285041.08000000007</v>
      </c>
    </row>
    <row r="71" spans="1:6" ht="15.6">
      <c r="A71" s="310" t="s">
        <v>137</v>
      </c>
      <c r="B71" s="311">
        <v>39742.790000000037</v>
      </c>
      <c r="C71" s="311">
        <v>49091.969999999506</v>
      </c>
      <c r="D71" s="311">
        <v>77966.570000000007</v>
      </c>
      <c r="E71" s="311">
        <v>-18161.77999999997</v>
      </c>
      <c r="F71" s="311">
        <f t="shared" si="2"/>
        <v>148639.54999999958</v>
      </c>
    </row>
    <row r="72" spans="1:6" ht="15.6">
      <c r="A72" s="308" t="s">
        <v>138</v>
      </c>
      <c r="B72" s="306">
        <v>12327.640000000072</v>
      </c>
      <c r="C72" s="306">
        <v>17931.039999999979</v>
      </c>
      <c r="D72" s="306">
        <v>46998.150000000023</v>
      </c>
      <c r="E72" s="306">
        <v>3963.3800000000629</v>
      </c>
      <c r="F72" s="306">
        <f t="shared" si="2"/>
        <v>81220.210000000137</v>
      </c>
    </row>
    <row r="73" spans="1:6" ht="15.6">
      <c r="A73" s="310" t="s">
        <v>139</v>
      </c>
      <c r="B73" s="311">
        <v>31211.989999999874</v>
      </c>
      <c r="C73" s="311">
        <v>47260.400000000023</v>
      </c>
      <c r="D73" s="311">
        <v>23930.239999999874</v>
      </c>
      <c r="E73" s="311">
        <v>-201718.41000000003</v>
      </c>
      <c r="F73" s="311">
        <f t="shared" si="2"/>
        <v>-99315.780000000261</v>
      </c>
    </row>
    <row r="74" spans="1:6" ht="15.6">
      <c r="A74" s="308" t="s">
        <v>140</v>
      </c>
      <c r="B74" s="306">
        <v>662.19999999995343</v>
      </c>
      <c r="C74" s="306">
        <v>-9719.570000000298</v>
      </c>
      <c r="D74" s="306">
        <v>95453.189999999711</v>
      </c>
      <c r="E74" s="306">
        <v>9715.4000000000233</v>
      </c>
      <c r="F74" s="306">
        <f t="shared" si="2"/>
        <v>96111.21999999939</v>
      </c>
    </row>
    <row r="75" spans="1:6" ht="15.6">
      <c r="A75" s="310" t="s">
        <v>141</v>
      </c>
      <c r="B75" s="311">
        <v>15873.759999999951</v>
      </c>
      <c r="C75" s="311">
        <v>8377.593088058522</v>
      </c>
      <c r="D75" s="311">
        <v>-11421918.916042726</v>
      </c>
      <c r="E75" s="311">
        <v>-1310.429999999993</v>
      </c>
      <c r="F75" s="311">
        <f t="shared" si="2"/>
        <v>-11398977.992954668</v>
      </c>
    </row>
    <row r="76" spans="1:6" ht="15.6">
      <c r="A76" s="308" t="s">
        <v>142</v>
      </c>
      <c r="B76" s="306">
        <v>2666.4900000006892</v>
      </c>
      <c r="C76" s="306">
        <v>2624.520000000135</v>
      </c>
      <c r="D76" s="306">
        <v>55028.550000000047</v>
      </c>
      <c r="E76" s="306">
        <v>-22600.009999999951</v>
      </c>
      <c r="F76" s="306">
        <f t="shared" si="2"/>
        <v>37719.55000000092</v>
      </c>
    </row>
    <row r="77" spans="1:6" ht="15.6">
      <c r="A77" s="310" t="s">
        <v>143</v>
      </c>
      <c r="B77" s="311">
        <v>48293.289999999921</v>
      </c>
      <c r="C77" s="311">
        <v>47347.580000000075</v>
      </c>
      <c r="D77" s="311">
        <v>2766.0200000002515</v>
      </c>
      <c r="E77" s="311">
        <v>-73388.029999999795</v>
      </c>
      <c r="F77" s="311">
        <f t="shared" si="2"/>
        <v>25018.860000000452</v>
      </c>
    </row>
    <row r="78" spans="1:6" ht="15.6">
      <c r="A78" s="308" t="s">
        <v>144</v>
      </c>
      <c r="B78" s="306">
        <v>16197.809999999969</v>
      </c>
      <c r="C78" s="306">
        <v>33098.700000000041</v>
      </c>
      <c r="D78" s="306">
        <v>63367.690000000031</v>
      </c>
      <c r="E78" s="306">
        <v>2729.1199999999953</v>
      </c>
      <c r="F78" s="306">
        <f t="shared" si="2"/>
        <v>115393.32000000004</v>
      </c>
    </row>
    <row r="79" spans="1:6" ht="15.6">
      <c r="A79" s="310" t="s">
        <v>145</v>
      </c>
      <c r="B79" s="311">
        <v>13554.810000000027</v>
      </c>
      <c r="C79" s="311">
        <v>19141.189999999944</v>
      </c>
      <c r="D79" s="311">
        <v>61606.449999999953</v>
      </c>
      <c r="E79" s="311">
        <v>13815.440000000031</v>
      </c>
      <c r="F79" s="311">
        <f t="shared" si="2"/>
        <v>108117.88999999996</v>
      </c>
    </row>
    <row r="80" spans="1:6" ht="15.6">
      <c r="A80" s="308" t="s">
        <v>146</v>
      </c>
      <c r="B80" s="306">
        <v>-18121.799392345827</v>
      </c>
      <c r="C80" s="306">
        <v>-97263.234325141879</v>
      </c>
      <c r="D80" s="306">
        <v>119711.63028755842</v>
      </c>
      <c r="E80" s="306">
        <v>-27089.060000000056</v>
      </c>
      <c r="F80" s="306">
        <f t="shared" si="2"/>
        <v>-22762.463429929339</v>
      </c>
    </row>
    <row r="81" spans="1:9" ht="15.95" thickBot="1">
      <c r="A81" s="310" t="s">
        <v>147</v>
      </c>
      <c r="B81" s="315">
        <v>-9531.5079930238426</v>
      </c>
      <c r="C81" s="315">
        <v>31591.402334603423</v>
      </c>
      <c r="D81" s="315">
        <v>81578.004048961564</v>
      </c>
      <c r="E81" s="315">
        <v>32965.389146618894</v>
      </c>
      <c r="F81" s="315">
        <f t="shared" si="2"/>
        <v>136603.28753716004</v>
      </c>
    </row>
    <row r="82" spans="1:9" ht="15.6">
      <c r="A82" s="307" t="s">
        <v>69</v>
      </c>
      <c r="B82" s="312">
        <f t="shared" ref="B82:D82" si="3">SUM(B4:B81)</f>
        <v>1145897.1737067215</v>
      </c>
      <c r="C82" s="312">
        <f t="shared" si="3"/>
        <v>2567194.2747096233</v>
      </c>
      <c r="D82" s="312">
        <f t="shared" si="3"/>
        <v>-6554043.6399585949</v>
      </c>
      <c r="E82" s="312">
        <f>SUM(E4:E81)</f>
        <v>-7505580.342965873</v>
      </c>
      <c r="F82" s="312">
        <f>SUM(F4:F81)</f>
        <v>-10346532.534508122</v>
      </c>
    </row>
    <row r="83" spans="1:9" ht="15.6">
      <c r="E83" s="302"/>
      <c r="F83" s="302"/>
      <c r="G83" s="302"/>
      <c r="H83" s="302"/>
      <c r="I83" s="302"/>
    </row>
    <row r="84" spans="1:9" ht="15.6">
      <c r="B84" s="304"/>
      <c r="C84" s="304"/>
      <c r="D84" s="304"/>
    </row>
    <row r="94" spans="1:9" ht="15.6">
      <c r="A94" s="305"/>
      <c r="B94" s="305"/>
      <c r="C94" s="305"/>
      <c r="D94" s="305"/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B00-000000000000}">
  <sheetPr codeName="Sheet74">
    <pageSetUpPr fitToPage="1"/>
  </sheetPr>
  <dimension ref="A1:K187"/>
  <sheetViews>
    <sheetView zoomScaleNormal="100" zoomScaleSheetLayoutView="85" workbookViewId="0">
      <selection activeCell="C20" sqref="C20"/>
    </sheetView>
  </sheetViews>
  <sheetFormatPr defaultColWidth="9.140625" defaultRowHeight="14.45"/>
  <cols>
    <col min="1" max="1" width="43.28515625" style="66" customWidth="1"/>
    <col min="2" max="2" width="28.85546875" style="66" customWidth="1"/>
    <col min="3" max="7" width="9.140625" style="66"/>
    <col min="8" max="8" width="12.5703125" style="66" bestFit="1" customWidth="1"/>
    <col min="9" max="11" width="9.140625" style="66"/>
    <col min="12" max="16384" width="9.140625" style="33"/>
  </cols>
  <sheetData>
    <row r="1" spans="1:11" s="84" customFormat="1" ht="20.45">
      <c r="A1" s="381" t="s">
        <v>205</v>
      </c>
      <c r="B1" s="381"/>
      <c r="C1" s="381"/>
      <c r="D1" s="381"/>
      <c r="E1" s="63"/>
      <c r="F1" s="50"/>
      <c r="G1" s="50"/>
      <c r="H1" s="50"/>
      <c r="I1" s="50"/>
      <c r="J1" s="50"/>
      <c r="K1" s="50"/>
    </row>
    <row r="2" spans="1:11" s="84" customFormat="1" ht="20.45">
      <c r="A2" s="381" t="s">
        <v>247</v>
      </c>
      <c r="B2" s="381"/>
      <c r="C2" s="381"/>
      <c r="D2" s="381"/>
      <c r="E2" s="63"/>
      <c r="F2" s="50"/>
      <c r="G2" s="50"/>
      <c r="H2" s="50"/>
      <c r="I2" s="50"/>
      <c r="J2" s="50"/>
      <c r="K2" s="50"/>
    </row>
    <row r="3" spans="1:11" ht="15.75" customHeight="1">
      <c r="A3" s="394">
        <f ca="1">TODAY()</f>
        <v>45832</v>
      </c>
      <c r="B3" s="385"/>
      <c r="C3" s="385"/>
      <c r="D3" s="385"/>
      <c r="E3" s="36"/>
    </row>
    <row r="4" spans="1:11" s="34" customFormat="1" ht="16.5" customHeight="1">
      <c r="A4" s="367"/>
      <c r="B4" s="367"/>
      <c r="C4" s="37"/>
      <c r="D4" s="219"/>
      <c r="E4" s="219"/>
      <c r="F4" s="219"/>
      <c r="G4" s="219"/>
      <c r="H4" s="219"/>
      <c r="I4" s="219"/>
      <c r="J4" s="219"/>
      <c r="K4" s="219"/>
    </row>
    <row r="5" spans="1:11" s="34" customFormat="1" ht="16.5" customHeight="1">
      <c r="A5" s="219"/>
      <c r="B5" s="219"/>
      <c r="C5" s="39"/>
      <c r="D5" s="219"/>
      <c r="E5" s="219"/>
      <c r="F5" s="219"/>
      <c r="G5" s="219"/>
      <c r="H5" s="219"/>
      <c r="I5" s="219"/>
      <c r="J5" s="219"/>
      <c r="K5" s="219"/>
    </row>
    <row r="6" spans="1:11" s="34" customFormat="1" ht="15" customHeight="1">
      <c r="A6" s="36" t="s">
        <v>207</v>
      </c>
      <c r="B6" s="40" t="e">
        <f>#REF!</f>
        <v>#REF!</v>
      </c>
      <c r="C6" s="39"/>
      <c r="D6" s="219"/>
      <c r="E6" s="219"/>
      <c r="F6" s="219"/>
      <c r="G6" s="219"/>
      <c r="H6" s="219"/>
      <c r="I6" s="219"/>
      <c r="J6" s="219"/>
      <c r="K6" s="219"/>
    </row>
    <row r="7" spans="1:11" s="34" customFormat="1" ht="15.95" hidden="1">
      <c r="A7" s="219" t="s">
        <v>208</v>
      </c>
      <c r="B7" s="41">
        <v>40793</v>
      </c>
      <c r="C7" s="39" t="s">
        <v>209</v>
      </c>
      <c r="D7" s="219"/>
      <c r="E7" s="219"/>
      <c r="F7" s="219"/>
      <c r="G7" s="219"/>
      <c r="H7" s="219"/>
      <c r="I7" s="219"/>
      <c r="J7" s="219"/>
      <c r="K7" s="219"/>
    </row>
    <row r="8" spans="1:11" s="34" customFormat="1" ht="15.95">
      <c r="A8" s="219" t="s">
        <v>210</v>
      </c>
      <c r="B8" s="86" t="e">
        <f>#REF!</f>
        <v>#REF!</v>
      </c>
      <c r="C8" s="39" t="s">
        <v>211</v>
      </c>
      <c r="D8" s="219"/>
      <c r="E8" s="219"/>
      <c r="F8" s="219"/>
      <c r="G8" s="219"/>
      <c r="H8" s="219"/>
      <c r="I8" s="219"/>
      <c r="J8" s="219"/>
      <c r="K8" s="219"/>
    </row>
    <row r="9" spans="1:11" s="34" customFormat="1" ht="15.95">
      <c r="A9" s="219" t="s">
        <v>212</v>
      </c>
      <c r="B9" s="43">
        <v>30</v>
      </c>
      <c r="C9" s="39" t="s">
        <v>211</v>
      </c>
      <c r="D9" s="219"/>
      <c r="E9" s="219"/>
      <c r="F9" s="219"/>
      <c r="G9" s="219"/>
      <c r="H9" s="219"/>
      <c r="I9" s="219"/>
      <c r="J9" s="219"/>
      <c r="K9" s="219"/>
    </row>
    <row r="10" spans="1:11" s="34" customFormat="1" ht="15.95" hidden="1">
      <c r="A10" s="219" t="s">
        <v>213</v>
      </c>
      <c r="B10" s="220"/>
      <c r="C10" s="39" t="s">
        <v>211</v>
      </c>
      <c r="D10" s="219"/>
      <c r="E10" s="219"/>
      <c r="F10" s="219"/>
      <c r="G10" s="219"/>
      <c r="H10" s="219"/>
      <c r="I10" s="219"/>
      <c r="J10" s="219"/>
      <c r="K10" s="219"/>
    </row>
    <row r="11" spans="1:11" s="34" customFormat="1" ht="16.5" customHeight="1">
      <c r="A11" s="219"/>
      <c r="B11" s="219"/>
      <c r="C11" s="39"/>
      <c r="D11" s="219"/>
      <c r="E11" s="219"/>
      <c r="F11" s="219"/>
      <c r="G11" s="219"/>
      <c r="H11" s="219"/>
      <c r="I11" s="219"/>
      <c r="J11" s="219"/>
      <c r="K11" s="219"/>
    </row>
    <row r="12" spans="1:11" s="34" customFormat="1" ht="16.5" customHeight="1">
      <c r="A12" s="219"/>
      <c r="B12" s="221"/>
      <c r="C12" s="39"/>
      <c r="D12" s="219"/>
      <c r="E12" s="219"/>
      <c r="F12" s="219"/>
      <c r="G12" s="219"/>
      <c r="H12" s="219"/>
      <c r="I12" s="219"/>
      <c r="J12" s="219"/>
      <c r="K12" s="219"/>
    </row>
    <row r="13" spans="1:11" s="89" customFormat="1" ht="21" customHeight="1">
      <c r="A13" s="87" t="s">
        <v>214</v>
      </c>
      <c r="B13" s="240"/>
      <c r="C13" s="88"/>
      <c r="D13" s="241"/>
      <c r="E13" s="241"/>
      <c r="F13" s="241"/>
      <c r="G13" s="241"/>
      <c r="H13" s="241"/>
      <c r="I13" s="241"/>
      <c r="J13" s="241"/>
      <c r="K13" s="241"/>
    </row>
    <row r="14" spans="1:11" s="34" customFormat="1" ht="15.95">
      <c r="A14" s="222" t="s">
        <v>215</v>
      </c>
      <c r="B14" s="223" t="e">
        <f>#REF!</f>
        <v>#REF!</v>
      </c>
      <c r="C14" s="39" t="s">
        <v>209</v>
      </c>
      <c r="D14" s="219"/>
      <c r="E14" s="219"/>
      <c r="F14" s="219"/>
      <c r="G14" s="219"/>
      <c r="H14" s="219"/>
      <c r="I14" s="219"/>
      <c r="J14" s="219"/>
      <c r="K14" s="219"/>
    </row>
    <row r="15" spans="1:11" s="34" customFormat="1" ht="15.95">
      <c r="A15" s="222" t="s">
        <v>216</v>
      </c>
      <c r="B15" s="233" t="e">
        <f>#REF!</f>
        <v>#REF!</v>
      </c>
      <c r="C15" s="39" t="s">
        <v>209</v>
      </c>
      <c r="D15" s="219"/>
      <c r="E15" s="219"/>
      <c r="F15" s="219"/>
      <c r="G15" s="219"/>
      <c r="H15" s="219"/>
      <c r="I15" s="225"/>
      <c r="J15" s="225"/>
      <c r="K15" s="219"/>
    </row>
    <row r="16" spans="1:11" s="34" customFormat="1" ht="15.95">
      <c r="A16" s="222" t="s">
        <v>217</v>
      </c>
      <c r="B16" s="225" t="e">
        <f>B15*B14</f>
        <v>#REF!</v>
      </c>
      <c r="C16" s="39"/>
      <c r="D16" s="219"/>
      <c r="E16" s="219"/>
      <c r="F16" s="219"/>
      <c r="G16" s="219"/>
      <c r="H16" s="219"/>
      <c r="I16" s="221"/>
      <c r="J16" s="225"/>
      <c r="K16" s="219"/>
    </row>
    <row r="17" spans="1:11" s="34" customFormat="1" ht="16.5" customHeight="1">
      <c r="A17" s="227"/>
      <c r="B17" s="225"/>
      <c r="C17" s="45"/>
      <c r="D17" s="219"/>
      <c r="E17" s="219"/>
      <c r="F17" s="219"/>
      <c r="G17" s="219"/>
      <c r="H17" s="219"/>
      <c r="I17" s="219"/>
      <c r="J17" s="225"/>
      <c r="K17" s="219"/>
    </row>
    <row r="18" spans="1:11" s="34" customFormat="1" ht="16.5" hidden="1" customHeight="1">
      <c r="A18" s="46" t="s">
        <v>218</v>
      </c>
      <c r="B18" s="221"/>
      <c r="C18" s="39"/>
      <c r="D18" s="219"/>
      <c r="E18" s="219"/>
      <c r="F18" s="219"/>
      <c r="G18" s="219"/>
      <c r="H18" s="219"/>
      <c r="I18" s="219"/>
      <c r="J18" s="225"/>
      <c r="K18" s="219"/>
    </row>
    <row r="19" spans="1:11" s="34" customFormat="1" ht="16.5" hidden="1" customHeight="1">
      <c r="A19" s="222" t="s">
        <v>219</v>
      </c>
      <c r="B19" s="228" t="e">
        <f>B14</f>
        <v>#REF!</v>
      </c>
      <c r="C19" s="39" t="s">
        <v>220</v>
      </c>
      <c r="D19" s="219"/>
      <c r="E19" s="219"/>
      <c r="F19" s="219"/>
      <c r="G19" s="219"/>
      <c r="H19" s="219"/>
      <c r="I19" s="219"/>
      <c r="J19" s="225"/>
      <c r="K19" s="219"/>
    </row>
    <row r="20" spans="1:11" s="34" customFormat="1" ht="16.5" hidden="1" customHeight="1">
      <c r="A20" s="222" t="s">
        <v>221</v>
      </c>
      <c r="B20" s="225">
        <v>3.5000000000000003E-2</v>
      </c>
      <c r="C20" s="39"/>
      <c r="D20" s="219"/>
      <c r="E20" s="219"/>
      <c r="F20" s="219"/>
      <c r="G20" s="219"/>
      <c r="H20" s="219"/>
      <c r="I20" s="219"/>
      <c r="J20" s="225"/>
      <c r="K20" s="219"/>
    </row>
    <row r="21" spans="1:11" s="34" customFormat="1" ht="16.5" hidden="1" customHeight="1">
      <c r="A21" s="222" t="s">
        <v>222</v>
      </c>
      <c r="B21" s="229" t="e">
        <f>B19*B20</f>
        <v>#REF!</v>
      </c>
      <c r="C21" s="39"/>
      <c r="D21" s="219"/>
      <c r="E21" s="219"/>
      <c r="F21" s="219"/>
      <c r="G21" s="219"/>
      <c r="H21" s="219"/>
      <c r="I21" s="219"/>
      <c r="J21" s="225"/>
      <c r="K21" s="219"/>
    </row>
    <row r="22" spans="1:11" s="34" customFormat="1" ht="16.5" customHeight="1">
      <c r="A22" s="219"/>
      <c r="B22" s="47"/>
      <c r="C22" s="39"/>
      <c r="D22" s="219"/>
      <c r="E22" s="219"/>
      <c r="F22" s="219"/>
      <c r="G22" s="219"/>
      <c r="H22" s="219"/>
      <c r="I22" s="219"/>
      <c r="J22" s="219"/>
      <c r="K22" s="219"/>
    </row>
    <row r="23" spans="1:11" s="34" customFormat="1" ht="15.95">
      <c r="A23" s="48" t="s">
        <v>223</v>
      </c>
      <c r="B23" s="47" t="e">
        <f>B16</f>
        <v>#REF!</v>
      </c>
      <c r="C23" s="39"/>
      <c r="D23" s="219"/>
      <c r="E23" s="219"/>
      <c r="F23" s="219"/>
      <c r="G23" s="219"/>
      <c r="H23" s="219"/>
      <c r="I23" s="225"/>
      <c r="J23" s="219"/>
      <c r="K23" s="219"/>
    </row>
    <row r="24" spans="1:11" s="34" customFormat="1" ht="16.5" customHeight="1">
      <c r="A24" s="49"/>
      <c r="B24" s="230"/>
      <c r="C24" s="39"/>
      <c r="D24" s="219"/>
      <c r="E24" s="219"/>
      <c r="F24" s="219"/>
      <c r="G24" s="219"/>
      <c r="H24" s="219"/>
      <c r="I24" s="219"/>
      <c r="J24" s="219"/>
      <c r="K24" s="219"/>
    </row>
    <row r="25" spans="1:11" s="34" customFormat="1" ht="15.95">
      <c r="A25" s="49" t="s">
        <v>224</v>
      </c>
      <c r="B25" s="230" t="e">
        <f>B6+47</f>
        <v>#REF!</v>
      </c>
      <c r="C25" s="39"/>
      <c r="D25" s="219"/>
      <c r="E25" s="219"/>
      <c r="F25" s="219"/>
      <c r="G25" s="219"/>
      <c r="H25" s="219"/>
      <c r="I25" s="219"/>
      <c r="J25" s="219"/>
      <c r="K25" s="219"/>
    </row>
    <row r="26" spans="1:11" s="34" customFormat="1" ht="16.5" customHeight="1">
      <c r="A26" s="219"/>
      <c r="B26" s="225"/>
      <c r="C26" s="39"/>
      <c r="D26" s="219"/>
      <c r="E26" s="219"/>
      <c r="F26" s="219"/>
      <c r="G26" s="219"/>
      <c r="H26" s="219"/>
      <c r="I26" s="219"/>
      <c r="J26" s="219"/>
      <c r="K26" s="219"/>
    </row>
    <row r="27" spans="1:11" s="34" customFormat="1" ht="16.5" customHeight="1">
      <c r="A27" s="219"/>
      <c r="B27" s="225"/>
      <c r="C27" s="39"/>
      <c r="D27" s="219"/>
      <c r="E27" s="219"/>
      <c r="F27" s="219"/>
      <c r="G27" s="219"/>
      <c r="H27" s="219"/>
      <c r="I27" s="219"/>
      <c r="J27" s="219"/>
      <c r="K27" s="219"/>
    </row>
    <row r="28" spans="1:11" s="34" customFormat="1" ht="16.5" customHeight="1">
      <c r="A28" s="219"/>
      <c r="B28" s="225"/>
      <c r="C28" s="39"/>
      <c r="D28" s="219"/>
      <c r="E28" s="219"/>
      <c r="F28" s="219"/>
      <c r="G28" s="219"/>
      <c r="H28" s="219"/>
      <c r="I28" s="219"/>
      <c r="J28" s="219"/>
      <c r="K28" s="219"/>
    </row>
    <row r="29" spans="1:11" s="34" customFormat="1" ht="16.5" customHeight="1">
      <c r="A29" s="219"/>
      <c r="B29" s="54" t="s">
        <v>225</v>
      </c>
      <c r="C29" s="39"/>
      <c r="D29" s="219"/>
      <c r="E29" s="219"/>
      <c r="F29" s="219"/>
      <c r="G29" s="219"/>
      <c r="H29" s="219"/>
      <c r="I29" s="219"/>
      <c r="J29" s="219"/>
      <c r="K29" s="219"/>
    </row>
    <row r="30" spans="1:11" s="34" customFormat="1" ht="16.5" customHeight="1">
      <c r="A30" s="219"/>
      <c r="C30" s="39"/>
      <c r="D30" s="219"/>
      <c r="E30" s="219"/>
      <c r="F30" s="219"/>
      <c r="G30" s="219"/>
      <c r="H30" s="219"/>
      <c r="I30" s="219"/>
      <c r="J30" s="219"/>
      <c r="K30" s="219"/>
    </row>
    <row r="31" spans="1:11" s="34" customFormat="1" ht="16.5" customHeight="1">
      <c r="A31" s="219"/>
      <c r="B31" s="54"/>
      <c r="C31" s="39"/>
      <c r="D31" s="219"/>
      <c r="E31" s="219"/>
      <c r="F31" s="219"/>
      <c r="G31" s="219"/>
      <c r="H31" s="219"/>
      <c r="I31" s="219"/>
      <c r="J31" s="219"/>
      <c r="K31" s="219"/>
    </row>
    <row r="32" spans="1:11" s="34" customFormat="1" ht="16.5" customHeight="1">
      <c r="A32" s="48"/>
      <c r="B32" s="54"/>
      <c r="C32" s="39"/>
      <c r="D32" s="231"/>
      <c r="E32" s="219"/>
      <c r="F32" s="219"/>
      <c r="G32" s="219"/>
      <c r="H32" s="219"/>
      <c r="I32" s="219"/>
      <c r="J32" s="219"/>
      <c r="K32" s="219"/>
    </row>
    <row r="33" spans="1:11" s="34" customFormat="1" ht="15.95">
      <c r="A33" s="219"/>
      <c r="B33" s="219" t="s">
        <v>240</v>
      </c>
      <c r="C33" s="39"/>
      <c r="D33" s="219"/>
      <c r="E33" s="219"/>
      <c r="F33" s="219"/>
      <c r="G33" s="219"/>
      <c r="H33" s="219"/>
      <c r="I33" s="219"/>
      <c r="J33" s="219"/>
      <c r="K33" s="219"/>
    </row>
    <row r="34" spans="1:11" s="34" customFormat="1" ht="15.95">
      <c r="A34" s="219"/>
      <c r="B34" s="219" t="s">
        <v>249</v>
      </c>
      <c r="C34" s="39"/>
      <c r="D34" s="219"/>
      <c r="E34" s="219"/>
      <c r="F34" s="219"/>
      <c r="G34" s="219"/>
      <c r="H34" s="219"/>
      <c r="I34" s="219"/>
      <c r="J34" s="219"/>
      <c r="K34" s="219"/>
    </row>
    <row r="35" spans="1:11" s="34" customFormat="1" ht="17.25" customHeight="1">
      <c r="A35" s="219"/>
      <c r="B35" s="219" t="s">
        <v>227</v>
      </c>
      <c r="C35" s="39"/>
      <c r="D35" s="219"/>
      <c r="E35" s="219"/>
      <c r="F35" s="219"/>
      <c r="G35" s="219"/>
      <c r="H35" s="219"/>
      <c r="I35" s="219"/>
      <c r="J35" s="219"/>
      <c r="K35" s="219"/>
    </row>
    <row r="36" spans="1:11" s="34" customFormat="1" ht="17.25" customHeight="1">
      <c r="A36" s="219"/>
      <c r="B36" s="219"/>
      <c r="C36" s="39"/>
      <c r="D36" s="219"/>
      <c r="E36" s="219"/>
      <c r="F36" s="219"/>
      <c r="G36" s="219"/>
      <c r="H36" s="219"/>
      <c r="I36" s="219"/>
      <c r="J36" s="219"/>
      <c r="K36" s="219"/>
    </row>
    <row r="37" spans="1:11" s="34" customFormat="1" ht="15.95">
      <c r="A37" s="219"/>
      <c r="B37" s="219"/>
      <c r="C37" s="39"/>
      <c r="D37" s="219"/>
      <c r="E37" s="219"/>
      <c r="F37" s="219"/>
      <c r="G37" s="219"/>
      <c r="H37" s="219"/>
      <c r="I37" s="219"/>
      <c r="J37" s="219"/>
      <c r="K37" s="219"/>
    </row>
    <row r="38" spans="1:11" s="34" customFormat="1" ht="17.25" customHeight="1">
      <c r="A38" s="219"/>
      <c r="B38" s="219"/>
      <c r="C38" s="39"/>
      <c r="D38" s="219"/>
      <c r="E38" s="219"/>
      <c r="F38" s="219"/>
      <c r="G38" s="219"/>
      <c r="H38" s="219"/>
      <c r="I38" s="219"/>
      <c r="J38" s="219"/>
      <c r="K38" s="219"/>
    </row>
    <row r="39" spans="1:11" s="34" customFormat="1" ht="17.25" customHeight="1">
      <c r="A39" s="219"/>
      <c r="B39" s="55" t="s">
        <v>228</v>
      </c>
      <c r="C39" s="39"/>
      <c r="D39" s="219"/>
      <c r="E39" s="219"/>
      <c r="F39" s="219"/>
      <c r="G39" s="219"/>
      <c r="H39" s="219"/>
      <c r="I39" s="219"/>
      <c r="J39" s="219"/>
      <c r="K39" s="219"/>
    </row>
    <row r="40" spans="1:11" s="34" customFormat="1" ht="17.25" customHeight="1">
      <c r="A40" s="219"/>
      <c r="B40" s="219"/>
      <c r="C40" s="39"/>
      <c r="D40" s="219"/>
      <c r="E40" s="219"/>
      <c r="F40" s="219"/>
      <c r="G40" s="219"/>
      <c r="H40" s="219"/>
      <c r="I40" s="219"/>
      <c r="J40" s="219"/>
      <c r="K40" s="219"/>
    </row>
    <row r="41" spans="1:11" s="34" customFormat="1" ht="17.25" customHeight="1">
      <c r="A41" s="219"/>
      <c r="B41" s="219"/>
      <c r="C41" s="39"/>
      <c r="D41" s="219"/>
      <c r="E41" s="219"/>
      <c r="F41" s="219"/>
      <c r="G41" s="219"/>
      <c r="H41" s="219"/>
      <c r="I41" s="219"/>
      <c r="J41" s="219"/>
      <c r="K41" s="219"/>
    </row>
    <row r="42" spans="1:11" s="34" customFormat="1" ht="17.25" customHeight="1">
      <c r="A42" s="219"/>
      <c r="B42" s="219"/>
      <c r="C42" s="39"/>
      <c r="D42" s="219"/>
      <c r="E42" s="219"/>
      <c r="F42" s="219"/>
      <c r="G42" s="219"/>
      <c r="H42" s="219"/>
      <c r="I42" s="219"/>
      <c r="J42" s="219"/>
      <c r="K42" s="219"/>
    </row>
    <row r="43" spans="1:11" s="34" customFormat="1" ht="15.95">
      <c r="A43" s="219"/>
      <c r="B43" s="219" t="s">
        <v>245</v>
      </c>
      <c r="C43" s="39"/>
      <c r="D43" s="219"/>
      <c r="E43" s="219"/>
      <c r="F43" s="219"/>
      <c r="G43" s="219"/>
      <c r="H43" s="219"/>
      <c r="I43" s="219"/>
      <c r="J43" s="219"/>
      <c r="K43" s="219"/>
    </row>
    <row r="44" spans="1:11" s="34" customFormat="1" ht="17.25" customHeight="1">
      <c r="A44" s="219"/>
      <c r="B44" s="219" t="s">
        <v>246</v>
      </c>
      <c r="C44" s="39"/>
      <c r="D44" s="219"/>
      <c r="E44" s="219"/>
      <c r="F44" s="219"/>
      <c r="G44" s="219"/>
      <c r="H44" s="219"/>
      <c r="I44" s="219"/>
      <c r="J44" s="219"/>
      <c r="K44" s="219"/>
    </row>
    <row r="45" spans="1:11" ht="15.6">
      <c r="A45" s="219"/>
      <c r="B45" s="219" t="s">
        <v>230</v>
      </c>
      <c r="C45" s="39"/>
    </row>
    <row r="46" spans="1:11">
      <c r="A46" s="57"/>
      <c r="C46" s="90"/>
    </row>
    <row r="47" spans="1:11">
      <c r="C47" s="90"/>
    </row>
    <row r="48" spans="1:11">
      <c r="C48" s="90"/>
    </row>
    <row r="49" spans="2:3">
      <c r="B49" s="59"/>
      <c r="C49" s="90"/>
    </row>
    <row r="50" spans="2:3">
      <c r="B50" s="91"/>
      <c r="C50" s="90"/>
    </row>
    <row r="51" spans="2:3">
      <c r="B51" s="91"/>
      <c r="C51" s="90"/>
    </row>
    <row r="52" spans="2:3">
      <c r="B52" s="91"/>
      <c r="C52" s="90"/>
    </row>
    <row r="53" spans="2:3" s="66" customFormat="1" ht="14.1">
      <c r="C53" s="90"/>
    </row>
    <row r="54" spans="2:3" s="66" customFormat="1" ht="14.1">
      <c r="C54" s="90"/>
    </row>
    <row r="55" spans="2:3" s="66" customFormat="1" ht="14.1">
      <c r="C55" s="90"/>
    </row>
    <row r="56" spans="2:3" s="66" customFormat="1" ht="14.1">
      <c r="C56" s="90"/>
    </row>
    <row r="57" spans="2:3" s="66" customFormat="1" ht="14.1">
      <c r="C57" s="90"/>
    </row>
    <row r="58" spans="2:3" s="66" customFormat="1" ht="14.1">
      <c r="C58" s="90"/>
    </row>
    <row r="59" spans="2:3" s="66" customFormat="1" ht="14.1">
      <c r="C59" s="90"/>
    </row>
    <row r="60" spans="2:3" s="66" customFormat="1" ht="14.1">
      <c r="C60" s="90"/>
    </row>
    <row r="61" spans="2:3" s="66" customFormat="1" ht="14.1">
      <c r="C61" s="90"/>
    </row>
    <row r="62" spans="2:3" s="66" customFormat="1" ht="14.1">
      <c r="C62" s="90"/>
    </row>
    <row r="63" spans="2:3" s="66" customFormat="1" ht="14.1">
      <c r="C63" s="90"/>
    </row>
    <row r="64" spans="2:3" s="66" customFormat="1" ht="14.1">
      <c r="C64" s="90"/>
    </row>
    <row r="65" spans="3:3" s="66" customFormat="1" ht="14.1">
      <c r="C65" s="90"/>
    </row>
    <row r="66" spans="3:3" s="66" customFormat="1" ht="14.1">
      <c r="C66" s="90"/>
    </row>
    <row r="67" spans="3:3" s="66" customFormat="1" ht="14.1">
      <c r="C67" s="90"/>
    </row>
    <row r="68" spans="3:3" s="66" customFormat="1" ht="14.1">
      <c r="C68" s="90"/>
    </row>
    <row r="69" spans="3:3" s="66" customFormat="1" ht="14.1">
      <c r="C69" s="90"/>
    </row>
    <row r="70" spans="3:3" s="66" customFormat="1" ht="14.1">
      <c r="C70" s="90"/>
    </row>
    <row r="71" spans="3:3" s="66" customFormat="1" ht="14.1">
      <c r="C71" s="90"/>
    </row>
    <row r="72" spans="3:3" s="66" customFormat="1" ht="14.1">
      <c r="C72" s="90"/>
    </row>
    <row r="73" spans="3:3" s="66" customFormat="1" ht="14.1">
      <c r="C73" s="90"/>
    </row>
    <row r="74" spans="3:3" s="66" customFormat="1" ht="14.1">
      <c r="C74" s="90"/>
    </row>
    <row r="75" spans="3:3" s="66" customFormat="1" ht="14.1">
      <c r="C75" s="90"/>
    </row>
    <row r="76" spans="3:3" s="66" customFormat="1" ht="14.1">
      <c r="C76" s="90"/>
    </row>
    <row r="77" spans="3:3" s="66" customFormat="1" ht="14.1">
      <c r="C77" s="90"/>
    </row>
    <row r="78" spans="3:3" s="66" customFormat="1" ht="14.1">
      <c r="C78" s="90"/>
    </row>
    <row r="79" spans="3:3" s="66" customFormat="1" ht="14.1">
      <c r="C79" s="90"/>
    </row>
    <row r="80" spans="3:3" s="66" customFormat="1" ht="14.1">
      <c r="C80" s="90"/>
    </row>
    <row r="81" spans="3:3" s="66" customFormat="1" ht="14.1">
      <c r="C81" s="90"/>
    </row>
    <row r="82" spans="3:3" s="66" customFormat="1" ht="14.1">
      <c r="C82" s="90"/>
    </row>
    <row r="83" spans="3:3" s="66" customFormat="1" ht="14.1">
      <c r="C83" s="90"/>
    </row>
    <row r="84" spans="3:3" s="66" customFormat="1" ht="14.1">
      <c r="C84" s="90"/>
    </row>
    <row r="85" spans="3:3" s="66" customFormat="1" ht="14.1">
      <c r="C85" s="90"/>
    </row>
    <row r="86" spans="3:3" s="66" customFormat="1" ht="14.1">
      <c r="C86" s="90"/>
    </row>
    <row r="87" spans="3:3" s="66" customFormat="1" ht="14.1">
      <c r="C87" s="90"/>
    </row>
    <row r="88" spans="3:3" s="66" customFormat="1" ht="14.1">
      <c r="C88" s="90"/>
    </row>
    <row r="89" spans="3:3" s="66" customFormat="1" ht="14.1">
      <c r="C89" s="90"/>
    </row>
    <row r="90" spans="3:3" s="66" customFormat="1" ht="14.1">
      <c r="C90" s="90"/>
    </row>
    <row r="91" spans="3:3" s="66" customFormat="1" ht="14.1">
      <c r="C91" s="90"/>
    </row>
    <row r="92" spans="3:3" s="66" customFormat="1" ht="14.1">
      <c r="C92" s="90"/>
    </row>
    <row r="93" spans="3:3" s="66" customFormat="1" ht="14.1">
      <c r="C93" s="90"/>
    </row>
    <row r="94" spans="3:3" s="66" customFormat="1" ht="14.1">
      <c r="C94" s="90"/>
    </row>
    <row r="95" spans="3:3" s="66" customFormat="1" ht="14.1">
      <c r="C95" s="90"/>
    </row>
    <row r="96" spans="3:3" s="66" customFormat="1" ht="14.1">
      <c r="C96" s="90"/>
    </row>
    <row r="97" spans="3:3" s="66" customFormat="1" ht="14.1">
      <c r="C97" s="90"/>
    </row>
    <row r="98" spans="3:3" s="66" customFormat="1" ht="14.1">
      <c r="C98" s="90"/>
    </row>
    <row r="99" spans="3:3" s="66" customFormat="1" ht="14.1">
      <c r="C99" s="90"/>
    </row>
    <row r="100" spans="3:3" s="66" customFormat="1" ht="14.1">
      <c r="C100" s="90"/>
    </row>
    <row r="101" spans="3:3" s="66" customFormat="1" ht="14.1">
      <c r="C101" s="90"/>
    </row>
    <row r="102" spans="3:3" s="66" customFormat="1" ht="14.1">
      <c r="C102" s="90"/>
    </row>
    <row r="103" spans="3:3" s="66" customFormat="1" ht="14.1">
      <c r="C103" s="90"/>
    </row>
    <row r="104" spans="3:3" s="66" customFormat="1" ht="14.1">
      <c r="C104" s="90"/>
    </row>
    <row r="105" spans="3:3" s="66" customFormat="1" ht="14.1">
      <c r="C105" s="90"/>
    </row>
    <row r="106" spans="3:3" s="66" customFormat="1" ht="14.1">
      <c r="C106" s="90"/>
    </row>
    <row r="107" spans="3:3" s="66" customFormat="1" ht="14.1">
      <c r="C107" s="90"/>
    </row>
    <row r="108" spans="3:3" s="66" customFormat="1" ht="14.1">
      <c r="C108" s="90"/>
    </row>
    <row r="109" spans="3:3" s="66" customFormat="1" ht="14.1">
      <c r="C109" s="90"/>
    </row>
    <row r="110" spans="3:3" s="66" customFormat="1" ht="14.1">
      <c r="C110" s="90"/>
    </row>
    <row r="111" spans="3:3" s="66" customFormat="1" ht="14.1">
      <c r="C111" s="90"/>
    </row>
    <row r="112" spans="3:3" s="66" customFormat="1" ht="14.1">
      <c r="C112" s="90"/>
    </row>
    <row r="113" spans="3:3" s="66" customFormat="1" ht="14.1">
      <c r="C113" s="90"/>
    </row>
    <row r="114" spans="3:3" s="66" customFormat="1" ht="14.1">
      <c r="C114" s="90"/>
    </row>
    <row r="115" spans="3:3" s="66" customFormat="1" ht="14.1">
      <c r="C115" s="90"/>
    </row>
    <row r="116" spans="3:3" s="66" customFormat="1" ht="14.1">
      <c r="C116" s="90"/>
    </row>
    <row r="117" spans="3:3" s="66" customFormat="1" ht="14.1">
      <c r="C117" s="90"/>
    </row>
    <row r="118" spans="3:3" s="66" customFormat="1" ht="14.1">
      <c r="C118" s="90"/>
    </row>
    <row r="119" spans="3:3" s="66" customFormat="1" ht="14.1">
      <c r="C119" s="90"/>
    </row>
    <row r="120" spans="3:3" s="66" customFormat="1" ht="14.1">
      <c r="C120" s="90"/>
    </row>
    <row r="121" spans="3:3" s="66" customFormat="1" ht="14.1">
      <c r="C121" s="90"/>
    </row>
    <row r="122" spans="3:3" s="66" customFormat="1" ht="14.1">
      <c r="C122" s="90"/>
    </row>
    <row r="123" spans="3:3" s="66" customFormat="1" ht="14.1">
      <c r="C123" s="90"/>
    </row>
    <row r="124" spans="3:3" s="66" customFormat="1" ht="14.1">
      <c r="C124" s="90"/>
    </row>
    <row r="125" spans="3:3" s="66" customFormat="1" ht="14.1">
      <c r="C125" s="90"/>
    </row>
    <row r="126" spans="3:3" s="66" customFormat="1" ht="14.1">
      <c r="C126" s="90"/>
    </row>
    <row r="127" spans="3:3" s="66" customFormat="1" ht="14.1">
      <c r="C127" s="90"/>
    </row>
    <row r="128" spans="3:3" s="66" customFormat="1" ht="14.1">
      <c r="C128" s="90"/>
    </row>
    <row r="129" spans="3:3" s="66" customFormat="1" ht="14.1">
      <c r="C129" s="90"/>
    </row>
    <row r="130" spans="3:3" s="66" customFormat="1" ht="14.1">
      <c r="C130" s="90"/>
    </row>
    <row r="131" spans="3:3" s="66" customFormat="1" ht="14.1">
      <c r="C131" s="90"/>
    </row>
    <row r="132" spans="3:3" s="66" customFormat="1" ht="14.1">
      <c r="C132" s="90"/>
    </row>
    <row r="133" spans="3:3" s="66" customFormat="1" ht="14.1">
      <c r="C133" s="90"/>
    </row>
    <row r="134" spans="3:3" s="66" customFormat="1" ht="14.1">
      <c r="C134" s="90"/>
    </row>
    <row r="135" spans="3:3" s="66" customFormat="1" ht="14.1">
      <c r="C135" s="90"/>
    </row>
    <row r="136" spans="3:3" s="66" customFormat="1" ht="14.1">
      <c r="C136" s="90"/>
    </row>
    <row r="137" spans="3:3" s="66" customFormat="1" ht="14.1">
      <c r="C137" s="90"/>
    </row>
    <row r="138" spans="3:3" s="66" customFormat="1" ht="14.1">
      <c r="C138" s="90"/>
    </row>
    <row r="139" spans="3:3" s="66" customFormat="1" ht="14.1">
      <c r="C139" s="90"/>
    </row>
    <row r="140" spans="3:3" s="66" customFormat="1" ht="14.1">
      <c r="C140" s="90"/>
    </row>
    <row r="141" spans="3:3" s="66" customFormat="1" ht="14.1">
      <c r="C141" s="90"/>
    </row>
    <row r="142" spans="3:3" s="66" customFormat="1" ht="14.1">
      <c r="C142" s="90"/>
    </row>
    <row r="143" spans="3:3" s="66" customFormat="1" ht="14.1">
      <c r="C143" s="90"/>
    </row>
    <row r="144" spans="3:3" s="66" customFormat="1" ht="14.1">
      <c r="C144" s="90"/>
    </row>
    <row r="145" spans="3:3" s="66" customFormat="1" ht="14.1">
      <c r="C145" s="90"/>
    </row>
    <row r="146" spans="3:3" s="66" customFormat="1" ht="14.1">
      <c r="C146" s="90"/>
    </row>
    <row r="147" spans="3:3" s="66" customFormat="1" ht="14.1">
      <c r="C147" s="90"/>
    </row>
    <row r="148" spans="3:3" s="66" customFormat="1" ht="14.1">
      <c r="C148" s="90"/>
    </row>
    <row r="149" spans="3:3" s="66" customFormat="1" ht="14.1">
      <c r="C149" s="90"/>
    </row>
    <row r="150" spans="3:3" s="66" customFormat="1" ht="14.1">
      <c r="C150" s="90"/>
    </row>
    <row r="151" spans="3:3" s="66" customFormat="1" ht="14.1">
      <c r="C151" s="90"/>
    </row>
    <row r="152" spans="3:3" s="66" customFormat="1" ht="14.1">
      <c r="C152" s="90"/>
    </row>
    <row r="153" spans="3:3" s="66" customFormat="1" ht="14.1">
      <c r="C153" s="90"/>
    </row>
    <row r="154" spans="3:3" s="66" customFormat="1" ht="14.1">
      <c r="C154" s="90"/>
    </row>
    <row r="155" spans="3:3" s="66" customFormat="1" ht="14.1">
      <c r="C155" s="90"/>
    </row>
    <row r="156" spans="3:3" s="66" customFormat="1" ht="14.1">
      <c r="C156" s="90"/>
    </row>
    <row r="157" spans="3:3" s="66" customFormat="1" ht="14.1">
      <c r="C157" s="90"/>
    </row>
    <row r="158" spans="3:3" s="66" customFormat="1" ht="14.1">
      <c r="C158" s="90"/>
    </row>
    <row r="159" spans="3:3" s="66" customFormat="1" ht="14.1">
      <c r="C159" s="90"/>
    </row>
    <row r="160" spans="3:3" s="66" customFormat="1" ht="14.1">
      <c r="C160" s="90"/>
    </row>
    <row r="161" spans="3:3" s="66" customFormat="1" ht="14.1">
      <c r="C161" s="90"/>
    </row>
    <row r="162" spans="3:3" s="66" customFormat="1" ht="14.1">
      <c r="C162" s="90"/>
    </row>
    <row r="163" spans="3:3" s="66" customFormat="1" ht="14.1">
      <c r="C163" s="90"/>
    </row>
    <row r="164" spans="3:3" s="66" customFormat="1" ht="14.1">
      <c r="C164" s="90"/>
    </row>
    <row r="165" spans="3:3" s="66" customFormat="1" ht="14.1">
      <c r="C165" s="90"/>
    </row>
    <row r="166" spans="3:3" s="66" customFormat="1" ht="14.1">
      <c r="C166" s="90"/>
    </row>
    <row r="167" spans="3:3" s="66" customFormat="1" ht="14.1">
      <c r="C167" s="90"/>
    </row>
    <row r="168" spans="3:3" s="66" customFormat="1" ht="14.1">
      <c r="C168" s="90"/>
    </row>
    <row r="169" spans="3:3" s="66" customFormat="1" ht="14.1">
      <c r="C169" s="90"/>
    </row>
    <row r="170" spans="3:3" s="66" customFormat="1" ht="14.1">
      <c r="C170" s="90"/>
    </row>
    <row r="171" spans="3:3" s="66" customFormat="1" ht="14.1">
      <c r="C171" s="90"/>
    </row>
    <row r="172" spans="3:3" s="66" customFormat="1" ht="14.1">
      <c r="C172" s="90"/>
    </row>
    <row r="173" spans="3:3" s="66" customFormat="1" ht="14.1">
      <c r="C173" s="90"/>
    </row>
    <row r="174" spans="3:3" s="66" customFormat="1" ht="14.1">
      <c r="C174" s="90"/>
    </row>
    <row r="175" spans="3:3" s="66" customFormat="1" ht="14.1">
      <c r="C175" s="90"/>
    </row>
    <row r="176" spans="3:3" s="66" customFormat="1" ht="14.1">
      <c r="C176" s="90"/>
    </row>
    <row r="177" spans="3:3" s="66" customFormat="1" ht="14.1">
      <c r="C177" s="90"/>
    </row>
    <row r="178" spans="3:3" s="66" customFormat="1" ht="14.1">
      <c r="C178" s="90"/>
    </row>
    <row r="179" spans="3:3" s="66" customFormat="1" ht="14.1">
      <c r="C179" s="90"/>
    </row>
    <row r="180" spans="3:3" s="66" customFormat="1" ht="14.1">
      <c r="C180" s="90"/>
    </row>
    <row r="181" spans="3:3" s="66" customFormat="1" ht="14.1">
      <c r="C181" s="90"/>
    </row>
    <row r="182" spans="3:3" s="66" customFormat="1" ht="14.1">
      <c r="C182" s="90"/>
    </row>
    <row r="183" spans="3:3" s="66" customFormat="1" ht="14.1">
      <c r="C183" s="90"/>
    </row>
    <row r="184" spans="3:3" s="66" customFormat="1" ht="14.1">
      <c r="C184" s="90"/>
    </row>
    <row r="185" spans="3:3" s="66" customFormat="1" ht="14.1">
      <c r="C185" s="90"/>
    </row>
    <row r="186" spans="3:3" s="66" customFormat="1" ht="14.1">
      <c r="C186" s="90"/>
    </row>
    <row r="187" spans="3:3" s="66" customFormat="1" ht="14.1">
      <c r="C187" s="90"/>
    </row>
  </sheetData>
  <mergeCells count="3">
    <mergeCell ref="A1:D1"/>
    <mergeCell ref="A2:D2"/>
    <mergeCell ref="A3:D3"/>
  </mergeCells>
  <printOptions horizontalCentered="1" verticalCentered="1"/>
  <pageMargins left="0.25" right="0.25" top="0.75" bottom="0.75" header="0.3" footer="0.3"/>
  <pageSetup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C00-000000000000}">
  <sheetPr codeName="Sheet75">
    <pageSetUpPr fitToPage="1"/>
  </sheetPr>
  <dimension ref="A1:Q64"/>
  <sheetViews>
    <sheetView zoomScaleNormal="100" zoomScaleSheetLayoutView="75" workbookViewId="0">
      <selection activeCell="C20" sqref="C20"/>
    </sheetView>
  </sheetViews>
  <sheetFormatPr defaultColWidth="9.140625" defaultRowHeight="14.45"/>
  <cols>
    <col min="1" max="1" width="46.7109375" style="66" customWidth="1"/>
    <col min="2" max="2" width="29.28515625" style="66" customWidth="1"/>
    <col min="3" max="4" width="9.140625" style="66" customWidth="1"/>
    <col min="5" max="5" width="11.7109375" style="92" bestFit="1" customWidth="1"/>
    <col min="6" max="12" width="9.140625" style="92"/>
    <col min="13" max="17" width="9.140625" style="66"/>
    <col min="18" max="16384" width="9.140625" style="33"/>
  </cols>
  <sheetData>
    <row r="1" spans="1:17" ht="20.100000000000001">
      <c r="A1" s="381" t="s">
        <v>231</v>
      </c>
      <c r="B1" s="381"/>
      <c r="C1" s="381"/>
      <c r="D1" s="381"/>
      <c r="E1" s="369"/>
    </row>
    <row r="2" spans="1:17" ht="20.100000000000001">
      <c r="A2" s="381" t="s">
        <v>247</v>
      </c>
      <c r="B2" s="381"/>
      <c r="C2" s="381"/>
      <c r="D2" s="381"/>
      <c r="E2" s="369"/>
    </row>
    <row r="3" spans="1:17" ht="15.6">
      <c r="A3" s="394">
        <f ca="1">TODAY()</f>
        <v>45832</v>
      </c>
      <c r="B3" s="385"/>
      <c r="C3" s="385"/>
      <c r="D3" s="385"/>
      <c r="E3" s="369"/>
    </row>
    <row r="4" spans="1:17" s="34" customFormat="1" ht="15.95">
      <c r="A4" s="367"/>
      <c r="B4" s="367"/>
      <c r="C4" s="367"/>
      <c r="D4" s="219"/>
      <c r="E4" s="92"/>
      <c r="F4" s="92"/>
      <c r="G4" s="92"/>
      <c r="H4" s="92"/>
      <c r="I4" s="92"/>
      <c r="J4" s="92"/>
      <c r="K4" s="92"/>
      <c r="L4" s="92"/>
      <c r="M4" s="219"/>
      <c r="N4" s="219"/>
      <c r="O4" s="219"/>
      <c r="P4" s="219"/>
      <c r="Q4" s="219"/>
    </row>
    <row r="5" spans="1:17" s="34" customFormat="1" ht="15.95">
      <c r="A5" s="219"/>
      <c r="B5" s="219"/>
      <c r="C5" s="219"/>
      <c r="D5" s="219"/>
      <c r="E5" s="92"/>
      <c r="F5" s="92"/>
      <c r="G5" s="92"/>
      <c r="H5" s="92"/>
      <c r="I5" s="92"/>
      <c r="J5" s="92"/>
      <c r="K5" s="92"/>
      <c r="L5" s="92"/>
      <c r="M5" s="219"/>
      <c r="N5" s="219"/>
      <c r="O5" s="219"/>
      <c r="P5" s="219"/>
      <c r="Q5" s="219"/>
    </row>
    <row r="6" spans="1:17" s="34" customFormat="1" ht="15.95">
      <c r="A6" s="36" t="s">
        <v>232</v>
      </c>
      <c r="B6" s="40" t="e">
        <f>#REF!</f>
        <v>#REF!</v>
      </c>
      <c r="C6" s="219"/>
      <c r="D6" s="219"/>
      <c r="E6" s="92"/>
      <c r="F6" s="92"/>
      <c r="G6" s="92"/>
      <c r="H6" s="92"/>
      <c r="I6" s="92"/>
      <c r="J6" s="92"/>
      <c r="K6" s="92"/>
      <c r="L6" s="92"/>
      <c r="M6" s="219"/>
      <c r="N6" s="219"/>
      <c r="O6" s="219"/>
      <c r="P6" s="219"/>
      <c r="Q6" s="219"/>
    </row>
    <row r="7" spans="1:17" s="34" customFormat="1" ht="15.95" hidden="1">
      <c r="A7" s="219" t="s">
        <v>208</v>
      </c>
      <c r="B7" s="41" t="e">
        <f>#REF!</f>
        <v>#REF!</v>
      </c>
      <c r="C7" s="219"/>
      <c r="D7" s="219"/>
      <c r="E7" s="92"/>
      <c r="F7" s="92"/>
      <c r="G7" s="92"/>
      <c r="H7" s="92"/>
      <c r="I7" s="92"/>
      <c r="J7" s="92"/>
      <c r="K7" s="92"/>
      <c r="L7" s="92"/>
      <c r="M7" s="219"/>
      <c r="N7" s="219"/>
      <c r="O7" s="219"/>
      <c r="P7" s="219"/>
      <c r="Q7" s="219"/>
    </row>
    <row r="8" spans="1:17" s="34" customFormat="1" ht="15.95">
      <c r="A8" s="219" t="s">
        <v>210</v>
      </c>
      <c r="B8" s="86" t="e">
        <f>#REF!</f>
        <v>#REF!</v>
      </c>
      <c r="C8" s="219"/>
      <c r="D8" s="219"/>
      <c r="E8" s="92"/>
      <c r="F8" s="92"/>
      <c r="G8" s="92"/>
      <c r="H8" s="92"/>
      <c r="I8" s="92"/>
      <c r="J8" s="92"/>
      <c r="K8" s="92"/>
      <c r="L8" s="92"/>
      <c r="M8" s="219"/>
      <c r="N8" s="219"/>
      <c r="O8" s="219"/>
      <c r="P8" s="219"/>
      <c r="Q8" s="219"/>
    </row>
    <row r="9" spans="1:17" s="34" customFormat="1" ht="15.95">
      <c r="A9" s="219" t="s">
        <v>212</v>
      </c>
      <c r="B9" s="43">
        <v>30</v>
      </c>
      <c r="C9" s="219"/>
      <c r="D9" s="219"/>
      <c r="E9" s="92"/>
      <c r="F9" s="92"/>
      <c r="G9" s="92"/>
      <c r="H9" s="92"/>
      <c r="I9" s="92"/>
      <c r="J9" s="92"/>
      <c r="K9" s="92"/>
      <c r="L9" s="92"/>
      <c r="M9" s="219"/>
      <c r="N9" s="219"/>
      <c r="O9" s="219"/>
      <c r="P9" s="219"/>
      <c r="Q9" s="219"/>
    </row>
    <row r="10" spans="1:17" s="34" customFormat="1" ht="15.95" hidden="1">
      <c r="A10" s="219" t="s">
        <v>213</v>
      </c>
      <c r="B10" s="220"/>
      <c r="C10" s="219" t="s">
        <v>211</v>
      </c>
      <c r="D10" s="219"/>
      <c r="E10" s="92"/>
      <c r="F10" s="92"/>
      <c r="G10" s="92"/>
      <c r="H10" s="92"/>
      <c r="I10" s="92"/>
      <c r="J10" s="92"/>
      <c r="K10" s="92"/>
      <c r="L10" s="92"/>
      <c r="M10" s="219"/>
      <c r="N10" s="219"/>
      <c r="O10" s="219"/>
      <c r="P10" s="219"/>
      <c r="Q10" s="219"/>
    </row>
    <row r="11" spans="1:17" s="34" customFormat="1" ht="15.95" hidden="1">
      <c r="A11" s="219"/>
      <c r="B11" s="219"/>
      <c r="C11" s="219"/>
      <c r="D11" s="219"/>
      <c r="E11" s="92"/>
      <c r="F11" s="92"/>
      <c r="G11" s="92"/>
      <c r="H11" s="92"/>
      <c r="I11" s="92"/>
      <c r="J11" s="92"/>
      <c r="K11" s="92"/>
      <c r="L11" s="92"/>
      <c r="M11" s="219"/>
      <c r="N11" s="219"/>
      <c r="O11" s="219"/>
      <c r="P11" s="219"/>
      <c r="Q11" s="219"/>
    </row>
    <row r="12" spans="1:17" s="34" customFormat="1" ht="15.95" hidden="1">
      <c r="A12" s="46" t="s">
        <v>214</v>
      </c>
      <c r="B12" s="221"/>
      <c r="C12" s="219"/>
      <c r="D12" s="219"/>
      <c r="E12" s="92"/>
      <c r="F12" s="92"/>
      <c r="G12" s="92"/>
      <c r="H12" s="92"/>
      <c r="I12" s="92"/>
      <c r="J12" s="92"/>
      <c r="K12" s="92"/>
      <c r="L12" s="92"/>
      <c r="M12" s="219"/>
      <c r="N12" s="219"/>
      <c r="O12" s="219"/>
      <c r="P12" s="219"/>
      <c r="Q12" s="219"/>
    </row>
    <row r="13" spans="1:17" s="34" customFormat="1" ht="15.95" hidden="1">
      <c r="A13" s="222" t="s">
        <v>215</v>
      </c>
      <c r="B13" s="232" t="e">
        <f>#REF!</f>
        <v>#REF!</v>
      </c>
      <c r="C13" s="219" t="s">
        <v>209</v>
      </c>
      <c r="D13" s="219"/>
      <c r="E13" s="92"/>
      <c r="F13" s="92"/>
      <c r="G13" s="92"/>
      <c r="H13" s="92"/>
      <c r="I13" s="92"/>
      <c r="J13" s="92"/>
      <c r="K13" s="92"/>
      <c r="L13" s="92"/>
      <c r="M13" s="219"/>
      <c r="N13" s="219"/>
      <c r="O13" s="219"/>
      <c r="P13" s="219"/>
      <c r="Q13" s="219"/>
    </row>
    <row r="14" spans="1:17" s="34" customFormat="1" ht="15.95" hidden="1">
      <c r="A14" s="222" t="s">
        <v>216</v>
      </c>
      <c r="B14" s="233" t="e">
        <f>#REF!</f>
        <v>#REF!</v>
      </c>
      <c r="C14" s="219" t="s">
        <v>209</v>
      </c>
      <c r="D14" s="219"/>
      <c r="E14" s="92"/>
      <c r="F14" s="92"/>
      <c r="G14" s="92"/>
      <c r="H14" s="92"/>
      <c r="I14" s="93"/>
      <c r="J14" s="93"/>
      <c r="K14" s="92"/>
      <c r="L14" s="92"/>
      <c r="M14" s="219"/>
      <c r="N14" s="219"/>
      <c r="O14" s="219"/>
      <c r="P14" s="219"/>
      <c r="Q14" s="219"/>
    </row>
    <row r="15" spans="1:17" s="34" customFormat="1" ht="15.95" hidden="1">
      <c r="A15" s="222" t="s">
        <v>217</v>
      </c>
      <c r="B15" s="225" t="e">
        <f>B14*B13</f>
        <v>#REF!</v>
      </c>
      <c r="C15" s="219"/>
      <c r="D15" s="219"/>
      <c r="E15" s="92"/>
      <c r="F15" s="92"/>
      <c r="G15" s="92"/>
      <c r="H15" s="92"/>
      <c r="I15" s="94"/>
      <c r="J15" s="93"/>
      <c r="K15" s="92"/>
      <c r="L15" s="92"/>
      <c r="M15" s="219"/>
      <c r="N15" s="219"/>
      <c r="O15" s="219"/>
      <c r="P15" s="219"/>
      <c r="Q15" s="219"/>
    </row>
    <row r="16" spans="1:17" s="34" customFormat="1" ht="15.95" hidden="1">
      <c r="A16" s="222"/>
      <c r="B16" s="225"/>
      <c r="C16" s="219"/>
      <c r="D16" s="219"/>
      <c r="E16" s="92"/>
      <c r="F16" s="92"/>
      <c r="G16" s="92"/>
      <c r="H16" s="92"/>
      <c r="I16" s="94"/>
      <c r="J16" s="93"/>
      <c r="K16" s="92"/>
      <c r="L16" s="92"/>
      <c r="M16" s="219"/>
      <c r="N16" s="219"/>
      <c r="O16" s="219"/>
      <c r="P16" s="219"/>
      <c r="Q16" s="219"/>
    </row>
    <row r="17" spans="1:17" s="34" customFormat="1" ht="15.95" hidden="1">
      <c r="A17" s="222" t="s">
        <v>215</v>
      </c>
      <c r="B17" s="232" t="e">
        <f>#REF!</f>
        <v>#REF!</v>
      </c>
      <c r="C17" s="219"/>
      <c r="D17" s="219"/>
      <c r="E17" s="92"/>
      <c r="F17" s="92"/>
      <c r="G17" s="92"/>
      <c r="H17" s="92"/>
      <c r="I17" s="94"/>
      <c r="J17" s="93"/>
      <c r="K17" s="92"/>
      <c r="L17" s="92"/>
      <c r="M17" s="219"/>
      <c r="N17" s="219"/>
      <c r="O17" s="219"/>
      <c r="P17" s="219"/>
      <c r="Q17" s="219"/>
    </row>
    <row r="18" spans="1:17" s="34" customFormat="1" ht="15.95" hidden="1">
      <c r="A18" s="222" t="s">
        <v>216</v>
      </c>
      <c r="B18" s="233" t="e">
        <f>#REF!</f>
        <v>#REF!</v>
      </c>
      <c r="C18" s="219"/>
      <c r="D18" s="219"/>
      <c r="E18" s="92"/>
      <c r="F18" s="92"/>
      <c r="G18" s="92"/>
      <c r="H18" s="92"/>
      <c r="I18" s="94"/>
      <c r="J18" s="93"/>
      <c r="K18" s="92"/>
      <c r="L18" s="92"/>
      <c r="M18" s="219"/>
      <c r="N18" s="219"/>
      <c r="O18" s="219"/>
      <c r="P18" s="219"/>
      <c r="Q18" s="219"/>
    </row>
    <row r="19" spans="1:17" s="34" customFormat="1" ht="15.95" hidden="1">
      <c r="A19" s="222" t="s">
        <v>217</v>
      </c>
      <c r="B19" s="225" t="e">
        <f>B18*B17</f>
        <v>#REF!</v>
      </c>
      <c r="C19" s="219"/>
      <c r="D19" s="219"/>
      <c r="E19" s="92"/>
      <c r="F19" s="92"/>
      <c r="G19" s="92"/>
      <c r="H19" s="92"/>
      <c r="I19" s="94"/>
      <c r="J19" s="93"/>
      <c r="K19" s="92"/>
      <c r="L19" s="92"/>
      <c r="M19" s="219"/>
      <c r="N19" s="219"/>
      <c r="O19" s="219"/>
      <c r="P19" s="219"/>
      <c r="Q19" s="219"/>
    </row>
    <row r="20" spans="1:17" s="34" customFormat="1" ht="15.95" hidden="1">
      <c r="A20" s="222"/>
      <c r="B20" s="47"/>
      <c r="C20" s="219"/>
      <c r="D20" s="219"/>
      <c r="E20" s="92"/>
      <c r="F20" s="92"/>
      <c r="G20" s="92"/>
      <c r="H20" s="92"/>
      <c r="I20" s="94"/>
      <c r="J20" s="93"/>
      <c r="K20" s="92"/>
      <c r="L20" s="92"/>
      <c r="M20" s="219"/>
      <c r="N20" s="219"/>
      <c r="O20" s="219"/>
      <c r="P20" s="219"/>
      <c r="Q20" s="219"/>
    </row>
    <row r="21" spans="1:17" s="34" customFormat="1" ht="15.95">
      <c r="A21" s="222"/>
      <c r="B21" s="47"/>
      <c r="C21" s="219"/>
      <c r="D21" s="219"/>
      <c r="E21" s="92"/>
      <c r="F21" s="92"/>
      <c r="G21" s="92"/>
      <c r="H21" s="92"/>
      <c r="I21" s="94"/>
      <c r="J21" s="93"/>
      <c r="K21" s="92"/>
      <c r="L21" s="92"/>
      <c r="M21" s="219"/>
      <c r="N21" s="219"/>
      <c r="O21" s="219"/>
      <c r="P21" s="219"/>
      <c r="Q21" s="219"/>
    </row>
    <row r="22" spans="1:17" s="34" customFormat="1" ht="15.95">
      <c r="A22" s="227"/>
      <c r="B22" s="225"/>
      <c r="C22" s="225"/>
      <c r="D22" s="219"/>
      <c r="E22" s="92"/>
      <c r="F22" s="92"/>
      <c r="G22" s="92"/>
      <c r="H22" s="92"/>
      <c r="I22" s="92"/>
      <c r="J22" s="93"/>
      <c r="K22" s="92"/>
      <c r="L22" s="92"/>
      <c r="M22" s="219"/>
      <c r="N22" s="219"/>
      <c r="O22" s="219"/>
      <c r="P22" s="219"/>
      <c r="Q22" s="219"/>
    </row>
    <row r="23" spans="1:17" s="34" customFormat="1" ht="21" customHeight="1">
      <c r="A23" s="87" t="s">
        <v>233</v>
      </c>
      <c r="B23" s="225"/>
      <c r="C23" s="219"/>
      <c r="D23" s="219"/>
      <c r="E23" s="92"/>
      <c r="F23" s="92"/>
      <c r="G23" s="92"/>
      <c r="H23" s="92"/>
      <c r="I23" s="92"/>
      <c r="J23" s="93"/>
      <c r="K23" s="92"/>
      <c r="L23" s="92"/>
      <c r="M23" s="219"/>
      <c r="N23" s="219"/>
      <c r="O23" s="219"/>
      <c r="P23" s="219"/>
      <c r="Q23" s="219"/>
    </row>
    <row r="24" spans="1:17" s="34" customFormat="1" ht="15.95">
      <c r="A24" s="222" t="s">
        <v>234</v>
      </c>
      <c r="B24" s="234" t="e">
        <f>#REF!</f>
        <v>#REF!</v>
      </c>
      <c r="C24" s="219"/>
      <c r="D24" s="219"/>
      <c r="E24" s="95"/>
      <c r="F24" s="92"/>
      <c r="G24" s="92"/>
      <c r="H24" s="92"/>
      <c r="I24" s="92"/>
      <c r="J24" s="93"/>
      <c r="K24" s="92"/>
      <c r="L24" s="92"/>
      <c r="M24" s="219"/>
      <c r="N24" s="219"/>
      <c r="O24" s="219"/>
      <c r="P24" s="219"/>
      <c r="Q24" s="219"/>
    </row>
    <row r="25" spans="1:17" s="34" customFormat="1" ht="15.95">
      <c r="A25" s="222" t="s">
        <v>235</v>
      </c>
      <c r="B25" s="234">
        <v>35</v>
      </c>
      <c r="C25" s="219"/>
      <c r="D25" s="219"/>
      <c r="E25" s="96"/>
      <c r="F25" s="92"/>
      <c r="G25" s="92"/>
      <c r="H25" s="92"/>
      <c r="I25" s="92"/>
      <c r="J25" s="93"/>
      <c r="K25" s="92"/>
      <c r="L25" s="92"/>
      <c r="M25" s="219"/>
      <c r="N25" s="219"/>
      <c r="O25" s="219"/>
      <c r="P25" s="219"/>
      <c r="Q25" s="219"/>
    </row>
    <row r="26" spans="1:17" s="34" customFormat="1" ht="15.95">
      <c r="A26" s="222" t="s">
        <v>222</v>
      </c>
      <c r="B26" s="225" t="e">
        <f>B24*B25</f>
        <v>#REF!</v>
      </c>
      <c r="C26" s="219"/>
      <c r="D26" s="219"/>
      <c r="E26" s="95"/>
      <c r="F26" s="92"/>
      <c r="G26" s="92"/>
      <c r="H26" s="92"/>
      <c r="I26" s="92"/>
      <c r="J26" s="93"/>
      <c r="K26" s="92"/>
      <c r="L26" s="92"/>
      <c r="M26" s="219"/>
      <c r="N26" s="219"/>
      <c r="O26" s="219"/>
      <c r="P26" s="219"/>
      <c r="Q26" s="219"/>
    </row>
    <row r="27" spans="1:17" s="34" customFormat="1" ht="15.95">
      <c r="A27" s="222" t="s">
        <v>236</v>
      </c>
      <c r="B27" s="235">
        <v>0.01</v>
      </c>
      <c r="C27" s="219"/>
      <c r="D27" s="219"/>
      <c r="E27" s="92"/>
      <c r="F27" s="92"/>
      <c r="G27" s="92"/>
      <c r="H27" s="92"/>
      <c r="I27" s="92"/>
      <c r="J27" s="93"/>
      <c r="K27" s="92"/>
      <c r="L27" s="92"/>
      <c r="M27" s="219"/>
      <c r="N27" s="219"/>
      <c r="O27" s="219"/>
      <c r="P27" s="219"/>
      <c r="Q27" s="219"/>
    </row>
    <row r="28" spans="1:17" s="34" customFormat="1" ht="15.95">
      <c r="A28" s="222" t="s">
        <v>237</v>
      </c>
      <c r="B28" s="235" t="e">
        <f>B27*B24</f>
        <v>#REF!</v>
      </c>
      <c r="C28" s="219"/>
      <c r="D28" s="219"/>
      <c r="E28" s="92"/>
      <c r="F28" s="92"/>
      <c r="G28" s="92"/>
      <c r="H28" s="92"/>
      <c r="I28" s="92"/>
      <c r="J28" s="93"/>
      <c r="K28" s="92"/>
      <c r="L28" s="92"/>
      <c r="M28" s="219"/>
      <c r="N28" s="219"/>
      <c r="O28" s="219"/>
      <c r="P28" s="219"/>
      <c r="Q28" s="219"/>
    </row>
    <row r="29" spans="1:17" s="34" customFormat="1" ht="15.95">
      <c r="A29" s="48"/>
      <c r="B29" s="229"/>
      <c r="C29" s="219"/>
      <c r="D29" s="219"/>
      <c r="E29" s="96"/>
      <c r="F29" s="92"/>
      <c r="G29" s="92"/>
      <c r="H29" s="92"/>
      <c r="I29" s="92"/>
      <c r="J29" s="92"/>
      <c r="K29" s="92"/>
      <c r="L29" s="92"/>
      <c r="M29" s="219"/>
      <c r="N29" s="219"/>
      <c r="O29" s="219"/>
      <c r="P29" s="219"/>
      <c r="Q29" s="219"/>
    </row>
    <row r="30" spans="1:17" s="34" customFormat="1" ht="15.95">
      <c r="A30" s="219"/>
      <c r="B30" s="225"/>
      <c r="C30" s="219"/>
      <c r="D30" s="219"/>
      <c r="E30" s="92"/>
      <c r="F30" s="92"/>
      <c r="G30" s="92"/>
      <c r="H30" s="92"/>
      <c r="I30" s="92"/>
      <c r="J30" s="92"/>
      <c r="K30" s="92"/>
      <c r="L30" s="92"/>
      <c r="M30" s="219"/>
      <c r="N30" s="219"/>
      <c r="O30" s="219"/>
      <c r="P30" s="219"/>
      <c r="Q30" s="219"/>
    </row>
    <row r="31" spans="1:17" s="34" customFormat="1" ht="15.95">
      <c r="A31" s="48" t="s">
        <v>223</v>
      </c>
      <c r="B31" s="47" t="e">
        <f>(+B26-B28)</f>
        <v>#REF!</v>
      </c>
      <c r="C31" s="219"/>
      <c r="D31" s="219"/>
      <c r="E31" s="92"/>
      <c r="F31" s="92"/>
      <c r="G31" s="92"/>
      <c r="H31" s="92"/>
      <c r="I31" s="93"/>
      <c r="J31" s="92"/>
      <c r="K31" s="92"/>
      <c r="L31" s="92"/>
      <c r="M31" s="219"/>
      <c r="N31" s="219"/>
      <c r="O31" s="219"/>
      <c r="P31" s="219"/>
      <c r="Q31" s="219"/>
    </row>
    <row r="32" spans="1:17" s="34" customFormat="1" ht="15.95">
      <c r="A32" s="49"/>
      <c r="B32" s="236"/>
      <c r="C32" s="225"/>
      <c r="D32" s="219"/>
      <c r="E32" s="92"/>
      <c r="F32" s="92"/>
      <c r="G32" s="92"/>
      <c r="H32" s="92"/>
      <c r="I32" s="93"/>
      <c r="J32" s="92"/>
      <c r="K32" s="92"/>
      <c r="L32" s="92"/>
      <c r="M32" s="219"/>
      <c r="N32" s="219"/>
      <c r="O32" s="219"/>
      <c r="P32" s="219"/>
      <c r="Q32" s="219"/>
    </row>
    <row r="33" spans="1:17" s="34" customFormat="1" ht="15.95">
      <c r="A33" s="49" t="s">
        <v>224</v>
      </c>
      <c r="B33" s="230" t="e">
        <f>B6+47</f>
        <v>#REF!</v>
      </c>
      <c r="C33" s="219"/>
      <c r="D33" s="219"/>
      <c r="E33" s="92"/>
      <c r="F33" s="92"/>
      <c r="G33" s="92"/>
      <c r="H33" s="92"/>
      <c r="I33" s="92"/>
      <c r="J33" s="92"/>
      <c r="K33" s="92"/>
      <c r="L33" s="92"/>
      <c r="M33" s="219"/>
      <c r="N33" s="219"/>
      <c r="O33" s="219"/>
      <c r="P33" s="219"/>
      <c r="Q33" s="219"/>
    </row>
    <row r="34" spans="1:17" s="34" customFormat="1" ht="15.95">
      <c r="A34" s="49"/>
      <c r="B34" s="230"/>
      <c r="C34" s="219"/>
      <c r="D34" s="219"/>
      <c r="E34" s="92"/>
      <c r="F34" s="92"/>
      <c r="G34" s="92"/>
      <c r="H34" s="92"/>
      <c r="I34" s="92"/>
      <c r="J34" s="92"/>
      <c r="K34" s="92"/>
      <c r="L34" s="92"/>
      <c r="M34" s="219"/>
      <c r="N34" s="219"/>
      <c r="O34" s="219"/>
      <c r="P34" s="219"/>
      <c r="Q34" s="219"/>
    </row>
    <row r="35" spans="1:17" s="34" customFormat="1" ht="15.95">
      <c r="A35" s="49"/>
      <c r="B35" s="230"/>
      <c r="C35" s="219"/>
      <c r="D35" s="219"/>
      <c r="E35" s="92"/>
      <c r="F35" s="92"/>
      <c r="G35" s="92"/>
      <c r="H35" s="92"/>
      <c r="I35" s="92"/>
      <c r="J35" s="92"/>
      <c r="K35" s="92"/>
      <c r="L35" s="92"/>
      <c r="M35" s="219"/>
      <c r="N35" s="219"/>
      <c r="O35" s="219"/>
      <c r="P35" s="219"/>
      <c r="Q35" s="219"/>
    </row>
    <row r="36" spans="1:17" s="34" customFormat="1" ht="15.95">
      <c r="A36" s="219"/>
      <c r="B36" s="225"/>
      <c r="C36" s="219"/>
      <c r="D36" s="219"/>
      <c r="E36" s="92"/>
      <c r="F36" s="92"/>
      <c r="G36" s="92"/>
      <c r="H36" s="92"/>
      <c r="I36" s="92"/>
      <c r="J36" s="92"/>
      <c r="K36" s="92"/>
      <c r="L36" s="92"/>
      <c r="M36" s="219"/>
      <c r="N36" s="219"/>
      <c r="O36" s="219"/>
      <c r="P36" s="219"/>
      <c r="Q36" s="219"/>
    </row>
    <row r="37" spans="1:17" s="34" customFormat="1" ht="15.95">
      <c r="A37" s="48"/>
      <c r="B37" s="54" t="s">
        <v>225</v>
      </c>
      <c r="C37" s="219"/>
      <c r="D37" s="231"/>
      <c r="E37" s="92"/>
      <c r="F37" s="92"/>
      <c r="G37" s="92"/>
      <c r="H37" s="92"/>
      <c r="I37" s="92"/>
      <c r="J37" s="92"/>
      <c r="K37" s="92"/>
      <c r="L37" s="92"/>
      <c r="M37" s="219"/>
      <c r="N37" s="219"/>
      <c r="O37" s="219"/>
      <c r="P37" s="219"/>
      <c r="Q37" s="219"/>
    </row>
    <row r="38" spans="1:17" s="34" customFormat="1" ht="15.95">
      <c r="A38" s="219"/>
      <c r="C38" s="219"/>
      <c r="D38" s="219"/>
      <c r="E38" s="92"/>
      <c r="F38" s="92"/>
      <c r="G38" s="92"/>
      <c r="H38" s="92"/>
      <c r="I38" s="92"/>
      <c r="J38" s="92"/>
      <c r="K38" s="92"/>
      <c r="L38" s="92"/>
      <c r="M38" s="219"/>
      <c r="N38" s="219"/>
      <c r="O38" s="219"/>
      <c r="P38" s="219"/>
      <c r="Q38" s="219"/>
    </row>
    <row r="39" spans="1:17" s="34" customFormat="1" ht="15.95">
      <c r="A39" s="219"/>
      <c r="B39" s="54"/>
      <c r="C39" s="219"/>
      <c r="D39" s="219"/>
      <c r="E39" s="92"/>
      <c r="F39" s="92"/>
      <c r="G39" s="92"/>
      <c r="H39" s="92"/>
      <c r="I39" s="92"/>
      <c r="J39" s="92"/>
      <c r="K39" s="92"/>
      <c r="L39" s="92"/>
      <c r="M39" s="219"/>
      <c r="N39" s="219"/>
      <c r="O39" s="219"/>
      <c r="P39" s="219"/>
      <c r="Q39" s="219"/>
    </row>
    <row r="40" spans="1:17" s="34" customFormat="1" ht="15.95">
      <c r="A40" s="219"/>
      <c r="B40" s="54"/>
      <c r="C40" s="219"/>
      <c r="D40" s="219"/>
      <c r="E40" s="92"/>
      <c r="F40" s="92"/>
      <c r="G40" s="92"/>
      <c r="H40" s="92"/>
      <c r="I40" s="92"/>
      <c r="J40" s="92"/>
      <c r="K40" s="92"/>
      <c r="L40" s="92"/>
      <c r="M40" s="219"/>
      <c r="N40" s="219"/>
      <c r="O40" s="219"/>
      <c r="P40" s="219"/>
      <c r="Q40" s="219"/>
    </row>
    <row r="41" spans="1:17" s="34" customFormat="1" ht="15.95">
      <c r="A41" s="219"/>
      <c r="B41" s="219" t="s">
        <v>240</v>
      </c>
      <c r="C41" s="219"/>
      <c r="D41" s="219"/>
      <c r="E41" s="92"/>
      <c r="F41" s="92"/>
      <c r="G41" s="92"/>
      <c r="H41" s="92"/>
      <c r="I41" s="92"/>
      <c r="J41" s="92"/>
      <c r="K41" s="92"/>
      <c r="L41" s="92"/>
      <c r="M41" s="219"/>
      <c r="N41" s="219"/>
      <c r="O41" s="219"/>
      <c r="P41" s="219"/>
      <c r="Q41" s="219"/>
    </row>
    <row r="42" spans="1:17" s="34" customFormat="1" ht="15.95">
      <c r="A42" s="219"/>
      <c r="B42" s="219" t="s">
        <v>249</v>
      </c>
      <c r="C42" s="39"/>
      <c r="D42" s="219"/>
      <c r="E42" s="92"/>
      <c r="F42" s="92"/>
      <c r="G42" s="92"/>
      <c r="H42" s="92"/>
      <c r="I42" s="92"/>
      <c r="J42" s="92"/>
      <c r="K42" s="92"/>
      <c r="L42" s="92"/>
      <c r="M42" s="219"/>
      <c r="N42" s="219"/>
      <c r="O42" s="219"/>
      <c r="P42" s="219"/>
      <c r="Q42" s="219"/>
    </row>
    <row r="43" spans="1:17" s="34" customFormat="1" ht="15.95">
      <c r="A43" s="219"/>
      <c r="B43" s="219" t="s">
        <v>227</v>
      </c>
      <c r="C43" s="39"/>
      <c r="D43" s="219"/>
      <c r="E43" s="92"/>
      <c r="F43" s="92"/>
      <c r="G43" s="92"/>
      <c r="H43" s="92"/>
      <c r="I43" s="92"/>
      <c r="J43" s="92"/>
      <c r="K43" s="92"/>
      <c r="L43" s="92"/>
      <c r="M43" s="219"/>
      <c r="N43" s="219"/>
      <c r="O43" s="219"/>
      <c r="P43" s="219"/>
      <c r="Q43" s="219"/>
    </row>
    <row r="44" spans="1:17" s="34" customFormat="1" ht="15.95">
      <c r="A44" s="219"/>
      <c r="B44" s="219"/>
      <c r="C44" s="39"/>
      <c r="D44" s="219"/>
      <c r="E44" s="92"/>
      <c r="F44" s="92"/>
      <c r="G44" s="92"/>
      <c r="H44" s="92"/>
      <c r="I44" s="92"/>
      <c r="J44" s="92"/>
      <c r="K44" s="92"/>
      <c r="L44" s="92"/>
      <c r="M44" s="219"/>
      <c r="N44" s="219"/>
      <c r="O44" s="219"/>
      <c r="P44" s="219"/>
      <c r="Q44" s="219"/>
    </row>
    <row r="45" spans="1:17" s="34" customFormat="1" ht="15.95">
      <c r="A45" s="219"/>
      <c r="B45" s="219"/>
      <c r="C45" s="39"/>
      <c r="D45" s="219"/>
      <c r="E45" s="92"/>
      <c r="F45" s="92"/>
      <c r="G45" s="92"/>
      <c r="H45" s="92"/>
      <c r="I45" s="92"/>
      <c r="J45" s="92"/>
      <c r="K45" s="92"/>
      <c r="L45" s="92"/>
      <c r="M45" s="219"/>
      <c r="N45" s="219"/>
      <c r="O45" s="219"/>
      <c r="P45" s="219"/>
      <c r="Q45" s="219"/>
    </row>
    <row r="46" spans="1:17" s="34" customFormat="1" ht="15.95">
      <c r="A46" s="219"/>
      <c r="B46" s="219"/>
      <c r="C46" s="39"/>
      <c r="D46" s="219"/>
      <c r="E46" s="92"/>
      <c r="F46" s="92"/>
      <c r="G46" s="92"/>
      <c r="H46" s="92"/>
      <c r="I46" s="92"/>
      <c r="J46" s="92"/>
      <c r="K46" s="92"/>
      <c r="L46" s="92"/>
      <c r="M46" s="219"/>
      <c r="N46" s="219"/>
      <c r="O46" s="219"/>
      <c r="P46" s="219"/>
      <c r="Q46" s="219"/>
    </row>
    <row r="47" spans="1:17" s="34" customFormat="1" ht="15.95">
      <c r="A47" s="219"/>
      <c r="B47" s="55" t="s">
        <v>228</v>
      </c>
      <c r="C47" s="39"/>
      <c r="D47" s="219"/>
      <c r="E47" s="92"/>
      <c r="F47" s="92"/>
      <c r="G47" s="92"/>
      <c r="H47" s="92"/>
      <c r="I47" s="92"/>
      <c r="J47" s="92"/>
      <c r="K47" s="92"/>
      <c r="L47" s="92"/>
      <c r="M47" s="219"/>
      <c r="N47" s="219"/>
      <c r="O47" s="219"/>
      <c r="P47" s="219"/>
      <c r="Q47" s="219"/>
    </row>
    <row r="48" spans="1:17" s="34" customFormat="1" ht="15.95">
      <c r="A48" s="219"/>
      <c r="B48" s="219"/>
      <c r="C48" s="39"/>
      <c r="D48" s="219"/>
      <c r="E48" s="92"/>
      <c r="F48" s="92"/>
      <c r="G48" s="92"/>
      <c r="H48" s="92"/>
      <c r="I48" s="92"/>
      <c r="J48" s="92"/>
      <c r="K48" s="92"/>
      <c r="L48" s="92"/>
      <c r="M48" s="219"/>
      <c r="N48" s="219"/>
      <c r="O48" s="219"/>
      <c r="P48" s="219"/>
      <c r="Q48" s="219"/>
    </row>
    <row r="49" spans="1:17" s="34" customFormat="1" ht="15.95">
      <c r="A49" s="219"/>
      <c r="B49" s="219"/>
      <c r="C49" s="39"/>
      <c r="D49" s="219"/>
      <c r="E49" s="92"/>
      <c r="F49" s="92"/>
      <c r="G49" s="92"/>
      <c r="H49" s="92"/>
      <c r="I49" s="92"/>
      <c r="J49" s="92"/>
      <c r="K49" s="92"/>
      <c r="L49" s="92"/>
      <c r="M49" s="219"/>
      <c r="N49" s="219"/>
      <c r="O49" s="219"/>
      <c r="P49" s="219"/>
      <c r="Q49" s="219"/>
    </row>
    <row r="50" spans="1:17" s="34" customFormat="1" ht="15.95">
      <c r="A50" s="219"/>
      <c r="B50" s="219"/>
      <c r="C50" s="39"/>
      <c r="D50" s="219"/>
      <c r="E50" s="92"/>
      <c r="F50" s="92"/>
      <c r="G50" s="92"/>
      <c r="H50" s="92"/>
      <c r="I50" s="92"/>
      <c r="J50" s="92"/>
      <c r="K50" s="92"/>
      <c r="L50" s="92"/>
      <c r="M50" s="219"/>
      <c r="N50" s="219"/>
      <c r="O50" s="219"/>
      <c r="P50" s="219"/>
      <c r="Q50" s="219"/>
    </row>
    <row r="51" spans="1:17" s="34" customFormat="1" ht="15.95">
      <c r="A51" s="219"/>
      <c r="B51" s="219" t="s">
        <v>245</v>
      </c>
      <c r="C51" s="39"/>
      <c r="D51" s="219"/>
      <c r="E51" s="92"/>
      <c r="F51" s="92"/>
      <c r="G51" s="92"/>
      <c r="H51" s="92"/>
      <c r="I51" s="92"/>
      <c r="J51" s="92"/>
      <c r="K51" s="92"/>
      <c r="L51" s="92"/>
      <c r="M51" s="219"/>
      <c r="N51" s="219"/>
      <c r="O51" s="219"/>
      <c r="P51" s="219"/>
      <c r="Q51" s="219"/>
    </row>
    <row r="52" spans="1:17" s="34" customFormat="1" ht="15.95">
      <c r="A52" s="219"/>
      <c r="B52" s="219" t="s">
        <v>246</v>
      </c>
      <c r="C52" s="39"/>
      <c r="D52" s="219"/>
      <c r="E52" s="92"/>
      <c r="F52" s="92"/>
      <c r="G52" s="92"/>
      <c r="H52" s="92"/>
      <c r="I52" s="92"/>
      <c r="J52" s="92"/>
      <c r="K52" s="92"/>
      <c r="L52" s="92"/>
      <c r="M52" s="219"/>
      <c r="N52" s="219"/>
      <c r="O52" s="219"/>
      <c r="P52" s="219"/>
      <c r="Q52" s="219"/>
    </row>
    <row r="53" spans="1:17" s="92" customFormat="1" ht="15.6">
      <c r="A53" s="66"/>
      <c r="B53" s="219" t="s">
        <v>230</v>
      </c>
      <c r="C53" s="90"/>
      <c r="D53" s="66"/>
      <c r="M53" s="66"/>
      <c r="N53" s="66"/>
      <c r="O53" s="66"/>
      <c r="P53" s="66"/>
      <c r="Q53" s="66"/>
    </row>
    <row r="54" spans="1:17" s="92" customFormat="1" ht="14.1">
      <c r="A54" s="57"/>
      <c r="B54" s="66"/>
      <c r="C54" s="66"/>
      <c r="D54" s="66"/>
      <c r="M54" s="66"/>
      <c r="N54" s="66"/>
      <c r="O54" s="66"/>
      <c r="P54" s="66"/>
      <c r="Q54" s="66"/>
    </row>
    <row r="55" spans="1:17" s="92" customFormat="1" ht="14.1">
      <c r="A55" s="66"/>
      <c r="B55" s="66"/>
      <c r="C55" s="66"/>
      <c r="D55" s="66"/>
      <c r="M55" s="66"/>
      <c r="N55" s="66"/>
      <c r="O55" s="66"/>
      <c r="P55" s="66"/>
      <c r="Q55" s="66"/>
    </row>
    <row r="56" spans="1:17" s="92" customFormat="1" ht="14.1">
      <c r="A56" s="66"/>
      <c r="B56" s="66"/>
      <c r="C56" s="66"/>
      <c r="D56" s="66"/>
      <c r="M56" s="66"/>
      <c r="N56" s="66"/>
      <c r="O56" s="66"/>
      <c r="P56" s="66"/>
      <c r="Q56" s="66"/>
    </row>
    <row r="57" spans="1:17" s="92" customFormat="1" ht="14.1">
      <c r="A57" s="66"/>
      <c r="B57" s="59"/>
      <c r="C57" s="66"/>
      <c r="D57" s="66"/>
      <c r="M57" s="66"/>
      <c r="N57" s="66"/>
      <c r="O57" s="66"/>
      <c r="P57" s="66"/>
      <c r="Q57" s="66"/>
    </row>
    <row r="58" spans="1:17" s="92" customFormat="1" ht="14.1">
      <c r="A58" s="66"/>
      <c r="B58" s="91"/>
      <c r="C58" s="66"/>
      <c r="D58" s="66"/>
      <c r="M58" s="66"/>
      <c r="N58" s="66"/>
      <c r="O58" s="66"/>
      <c r="P58" s="66"/>
      <c r="Q58" s="66"/>
    </row>
    <row r="59" spans="1:17" s="92" customFormat="1" ht="14.1">
      <c r="A59" s="66"/>
      <c r="B59" s="91"/>
      <c r="C59" s="66"/>
      <c r="D59" s="66"/>
      <c r="M59" s="66"/>
      <c r="N59" s="66"/>
      <c r="O59" s="66"/>
      <c r="P59" s="66"/>
      <c r="Q59" s="66"/>
    </row>
    <row r="60" spans="1:17" s="92" customFormat="1" ht="14.1">
      <c r="A60" s="66"/>
      <c r="B60" s="91"/>
      <c r="C60" s="66"/>
      <c r="D60" s="66"/>
      <c r="M60" s="66"/>
      <c r="N60" s="66"/>
      <c r="O60" s="66"/>
      <c r="P60" s="66"/>
      <c r="Q60" s="66"/>
    </row>
    <row r="61" spans="1:17" s="92" customFormat="1" ht="14.1">
      <c r="A61" s="66"/>
      <c r="B61" s="66"/>
      <c r="C61" s="66"/>
      <c r="D61" s="66"/>
      <c r="M61" s="66"/>
      <c r="N61" s="66"/>
      <c r="O61" s="66"/>
      <c r="P61" s="66"/>
      <c r="Q61" s="66"/>
    </row>
    <row r="62" spans="1:17" s="92" customFormat="1" ht="14.1">
      <c r="A62" s="66"/>
      <c r="B62" s="66"/>
      <c r="C62" s="66"/>
      <c r="D62" s="66"/>
      <c r="M62" s="66"/>
      <c r="N62" s="66"/>
      <c r="O62" s="66"/>
      <c r="P62" s="66"/>
      <c r="Q62" s="66"/>
    </row>
    <row r="63" spans="1:17" s="92" customFormat="1" ht="14.1">
      <c r="A63" s="66"/>
      <c r="B63" s="66"/>
      <c r="C63" s="66"/>
      <c r="D63" s="66"/>
      <c r="M63" s="66"/>
      <c r="N63" s="66"/>
      <c r="O63" s="66"/>
      <c r="P63" s="66"/>
      <c r="Q63" s="66"/>
    </row>
    <row r="64" spans="1:17" s="92" customFormat="1" ht="14.1">
      <c r="A64" s="66"/>
      <c r="B64" s="66"/>
      <c r="C64" s="66"/>
      <c r="D64" s="66"/>
      <c r="M64" s="66"/>
      <c r="N64" s="66"/>
      <c r="O64" s="66"/>
      <c r="P64" s="66"/>
      <c r="Q64" s="66"/>
    </row>
  </sheetData>
  <mergeCells count="3">
    <mergeCell ref="A1:D1"/>
    <mergeCell ref="A2:D2"/>
    <mergeCell ref="A3:D3"/>
  </mergeCells>
  <printOptions horizontalCentered="1" verticalCentered="1"/>
  <pageMargins left="0.25" right="0.25" top="0.75" bottom="0.75" header="0.3" footer="0.3"/>
  <pageSetup scale="98" orientation="portrait" r:id="rId1"/>
  <rowBreaks count="1" manualBreakCount="1">
    <brk id="52" max="3" man="1"/>
  </rowBreaks>
  <colBreaks count="1" manualBreakCount="1">
    <brk id="4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D00-000000000000}">
  <sheetPr codeName="Sheet76">
    <pageSetUpPr fitToPage="1"/>
  </sheetPr>
  <dimension ref="A1:K187"/>
  <sheetViews>
    <sheetView zoomScaleNormal="100" zoomScaleSheetLayoutView="85" workbookViewId="0">
      <selection activeCell="C20" sqref="C20"/>
    </sheetView>
  </sheetViews>
  <sheetFormatPr defaultColWidth="9.140625" defaultRowHeight="14.45"/>
  <cols>
    <col min="1" max="1" width="43.28515625" style="66" customWidth="1"/>
    <col min="2" max="2" width="28.85546875" style="66" customWidth="1"/>
    <col min="3" max="7" width="9.140625" style="66"/>
    <col min="8" max="8" width="12.5703125" style="66" bestFit="1" customWidth="1"/>
    <col min="9" max="11" width="9.140625" style="66"/>
    <col min="12" max="16384" width="9.140625" style="33"/>
  </cols>
  <sheetData>
    <row r="1" spans="1:11" s="84" customFormat="1" ht="20.45">
      <c r="A1" s="381" t="s">
        <v>205</v>
      </c>
      <c r="B1" s="381"/>
      <c r="C1" s="381"/>
      <c r="D1" s="381"/>
      <c r="E1" s="63"/>
      <c r="F1" s="50"/>
      <c r="G1" s="50"/>
      <c r="H1" s="50"/>
      <c r="I1" s="50"/>
      <c r="J1" s="50"/>
      <c r="K1" s="50"/>
    </row>
    <row r="2" spans="1:11" s="84" customFormat="1" ht="20.45">
      <c r="A2" s="381" t="s">
        <v>247</v>
      </c>
      <c r="B2" s="381"/>
      <c r="C2" s="381"/>
      <c r="D2" s="381"/>
      <c r="E2" s="63"/>
      <c r="F2" s="50"/>
      <c r="G2" s="50"/>
      <c r="H2" s="50"/>
      <c r="I2" s="50"/>
      <c r="J2" s="50"/>
      <c r="K2" s="50"/>
    </row>
    <row r="3" spans="1:11" ht="15.75" customHeight="1">
      <c r="A3" s="394">
        <f ca="1">TODAY()</f>
        <v>45832</v>
      </c>
      <c r="B3" s="385"/>
      <c r="C3" s="385"/>
      <c r="D3" s="385"/>
      <c r="E3" s="36"/>
    </row>
    <row r="4" spans="1:11" s="34" customFormat="1" ht="16.5" customHeight="1">
      <c r="A4" s="367"/>
      <c r="B4" s="367"/>
      <c r="C4" s="37"/>
      <c r="D4" s="219"/>
      <c r="E4" s="219"/>
      <c r="F4" s="219"/>
      <c r="G4" s="219"/>
      <c r="H4" s="219"/>
      <c r="I4" s="219"/>
      <c r="J4" s="219"/>
      <c r="K4" s="219"/>
    </row>
    <row r="5" spans="1:11" s="34" customFormat="1" ht="16.5" customHeight="1">
      <c r="A5" s="219"/>
      <c r="B5" s="219"/>
      <c r="C5" s="39"/>
      <c r="D5" s="219"/>
      <c r="E5" s="219"/>
      <c r="F5" s="219"/>
      <c r="G5" s="219"/>
      <c r="H5" s="219"/>
      <c r="I5" s="219"/>
      <c r="J5" s="219"/>
      <c r="K5" s="219"/>
    </row>
    <row r="6" spans="1:11" s="34" customFormat="1" ht="15" customHeight="1">
      <c r="A6" s="36" t="s">
        <v>207</v>
      </c>
      <c r="B6" s="40" t="e">
        <f>#REF!</f>
        <v>#REF!</v>
      </c>
      <c r="C6" s="39"/>
      <c r="D6" s="219"/>
      <c r="E6" s="219"/>
      <c r="F6" s="219"/>
      <c r="G6" s="219"/>
      <c r="H6" s="219"/>
      <c r="I6" s="219"/>
      <c r="J6" s="219"/>
      <c r="K6" s="219"/>
    </row>
    <row r="7" spans="1:11" s="34" customFormat="1" ht="15.95" hidden="1">
      <c r="A7" s="219" t="s">
        <v>208</v>
      </c>
      <c r="B7" s="41">
        <v>40793</v>
      </c>
      <c r="C7" s="39" t="s">
        <v>209</v>
      </c>
      <c r="D7" s="219"/>
      <c r="E7" s="219"/>
      <c r="F7" s="219"/>
      <c r="G7" s="219"/>
      <c r="H7" s="219"/>
      <c r="I7" s="219"/>
      <c r="J7" s="219"/>
      <c r="K7" s="219"/>
    </row>
    <row r="8" spans="1:11" s="34" customFormat="1" ht="15.95">
      <c r="A8" s="219" t="s">
        <v>210</v>
      </c>
      <c r="B8" s="86" t="e">
        <f>#REF!</f>
        <v>#REF!</v>
      </c>
      <c r="C8" s="39" t="s">
        <v>211</v>
      </c>
      <c r="D8" s="219"/>
      <c r="E8" s="219"/>
      <c r="F8" s="219"/>
      <c r="G8" s="219"/>
      <c r="H8" s="219"/>
      <c r="I8" s="219"/>
      <c r="J8" s="219"/>
      <c r="K8" s="219"/>
    </row>
    <row r="9" spans="1:11" s="34" customFormat="1" ht="15.95">
      <c r="A9" s="219" t="s">
        <v>212</v>
      </c>
      <c r="B9" s="43">
        <v>31</v>
      </c>
      <c r="C9" s="39" t="s">
        <v>211</v>
      </c>
      <c r="D9" s="219"/>
      <c r="E9" s="219"/>
      <c r="F9" s="219"/>
      <c r="G9" s="219"/>
      <c r="H9" s="219"/>
      <c r="I9" s="219"/>
      <c r="J9" s="219"/>
      <c r="K9" s="219"/>
    </row>
    <row r="10" spans="1:11" s="34" customFormat="1" ht="15.95" hidden="1">
      <c r="A10" s="219" t="s">
        <v>213</v>
      </c>
      <c r="B10" s="220"/>
      <c r="C10" s="39" t="s">
        <v>211</v>
      </c>
      <c r="D10" s="219"/>
      <c r="E10" s="219"/>
      <c r="F10" s="219"/>
      <c r="G10" s="219"/>
      <c r="H10" s="219"/>
      <c r="I10" s="219"/>
      <c r="J10" s="219"/>
      <c r="K10" s="219"/>
    </row>
    <row r="11" spans="1:11" s="34" customFormat="1" ht="16.5" customHeight="1">
      <c r="A11" s="219"/>
      <c r="B11" s="219"/>
      <c r="C11" s="39"/>
      <c r="D11" s="219"/>
      <c r="E11" s="219"/>
      <c r="F11" s="219"/>
      <c r="G11" s="219"/>
      <c r="H11" s="219"/>
      <c r="I11" s="219"/>
      <c r="J11" s="219"/>
      <c r="K11" s="219"/>
    </row>
    <row r="12" spans="1:11" s="34" customFormat="1" ht="16.5" customHeight="1">
      <c r="A12" s="219"/>
      <c r="B12" s="221"/>
      <c r="C12" s="39"/>
      <c r="D12" s="219"/>
      <c r="E12" s="219"/>
      <c r="F12" s="219"/>
      <c r="G12" s="219"/>
      <c r="H12" s="219"/>
      <c r="I12" s="219"/>
      <c r="J12" s="219"/>
      <c r="K12" s="219"/>
    </row>
    <row r="13" spans="1:11" s="89" customFormat="1" ht="21" customHeight="1">
      <c r="A13" s="87" t="s">
        <v>214</v>
      </c>
      <c r="B13" s="240"/>
      <c r="C13" s="88"/>
      <c r="D13" s="241"/>
      <c r="E13" s="241"/>
      <c r="F13" s="241"/>
      <c r="G13" s="241"/>
      <c r="H13" s="241"/>
      <c r="I13" s="241"/>
      <c r="J13" s="241"/>
      <c r="K13" s="241"/>
    </row>
    <row r="14" spans="1:11" s="34" customFormat="1" ht="15.95">
      <c r="A14" s="222" t="s">
        <v>215</v>
      </c>
      <c r="B14" s="223" t="e">
        <f>#REF!</f>
        <v>#REF!</v>
      </c>
      <c r="C14" s="39" t="s">
        <v>209</v>
      </c>
      <c r="D14" s="219"/>
      <c r="E14" s="219"/>
      <c r="F14" s="219"/>
      <c r="G14" s="219"/>
      <c r="H14" s="219"/>
      <c r="I14" s="219"/>
      <c r="J14" s="219"/>
      <c r="K14" s="219"/>
    </row>
    <row r="15" spans="1:11" s="34" customFormat="1" ht="15.95">
      <c r="A15" s="222" t="s">
        <v>216</v>
      </c>
      <c r="B15" s="233" t="e">
        <f>#REF!</f>
        <v>#REF!</v>
      </c>
      <c r="C15" s="39" t="s">
        <v>209</v>
      </c>
      <c r="D15" s="219"/>
      <c r="E15" s="219"/>
      <c r="F15" s="219"/>
      <c r="G15" s="219"/>
      <c r="H15" s="219"/>
      <c r="I15" s="225"/>
      <c r="J15" s="225"/>
      <c r="K15" s="219"/>
    </row>
    <row r="16" spans="1:11" s="34" customFormat="1" ht="15.95">
      <c r="A16" s="222" t="s">
        <v>217</v>
      </c>
      <c r="B16" s="225" t="e">
        <f>B15*B14</f>
        <v>#REF!</v>
      </c>
      <c r="C16" s="39"/>
      <c r="D16" s="219"/>
      <c r="E16" s="219"/>
      <c r="F16" s="219"/>
      <c r="G16" s="219"/>
      <c r="H16" s="219"/>
      <c r="I16" s="221"/>
      <c r="J16" s="225"/>
      <c r="K16" s="219"/>
    </row>
    <row r="17" spans="1:11" s="34" customFormat="1" ht="16.5" customHeight="1">
      <c r="A17" s="227"/>
      <c r="B17" s="225"/>
      <c r="C17" s="45"/>
      <c r="D17" s="219"/>
      <c r="E17" s="219"/>
      <c r="F17" s="219"/>
      <c r="G17" s="219"/>
      <c r="H17" s="219"/>
      <c r="I17" s="219"/>
      <c r="J17" s="225"/>
      <c r="K17" s="219"/>
    </row>
    <row r="18" spans="1:11" s="34" customFormat="1" ht="16.5" hidden="1" customHeight="1">
      <c r="A18" s="46" t="s">
        <v>218</v>
      </c>
      <c r="B18" s="221"/>
      <c r="C18" s="39"/>
      <c r="D18" s="219"/>
      <c r="E18" s="219"/>
      <c r="F18" s="219"/>
      <c r="G18" s="219"/>
      <c r="H18" s="219"/>
      <c r="I18" s="219"/>
      <c r="J18" s="225"/>
      <c r="K18" s="219"/>
    </row>
    <row r="19" spans="1:11" s="34" customFormat="1" ht="16.5" hidden="1" customHeight="1">
      <c r="A19" s="222" t="s">
        <v>219</v>
      </c>
      <c r="B19" s="228" t="e">
        <f>B14</f>
        <v>#REF!</v>
      </c>
      <c r="C19" s="39" t="s">
        <v>220</v>
      </c>
      <c r="D19" s="219"/>
      <c r="E19" s="219"/>
      <c r="F19" s="219"/>
      <c r="G19" s="219"/>
      <c r="H19" s="219"/>
      <c r="I19" s="219"/>
      <c r="J19" s="225"/>
      <c r="K19" s="219"/>
    </row>
    <row r="20" spans="1:11" s="34" customFormat="1" ht="16.5" hidden="1" customHeight="1">
      <c r="A20" s="222" t="s">
        <v>221</v>
      </c>
      <c r="B20" s="225">
        <v>3.5000000000000003E-2</v>
      </c>
      <c r="C20" s="39"/>
      <c r="D20" s="219"/>
      <c r="E20" s="219"/>
      <c r="F20" s="219"/>
      <c r="G20" s="219"/>
      <c r="H20" s="219"/>
      <c r="I20" s="219"/>
      <c r="J20" s="225"/>
      <c r="K20" s="219"/>
    </row>
    <row r="21" spans="1:11" s="34" customFormat="1" ht="16.5" hidden="1" customHeight="1">
      <c r="A21" s="222" t="s">
        <v>222</v>
      </c>
      <c r="B21" s="229" t="e">
        <f>B19*B20</f>
        <v>#REF!</v>
      </c>
      <c r="C21" s="39"/>
      <c r="D21" s="219"/>
      <c r="E21" s="219"/>
      <c r="F21" s="219"/>
      <c r="G21" s="219"/>
      <c r="H21" s="219"/>
      <c r="I21" s="219"/>
      <c r="J21" s="225"/>
      <c r="K21" s="219"/>
    </row>
    <row r="22" spans="1:11" s="34" customFormat="1" ht="16.5" customHeight="1">
      <c r="A22" s="219"/>
      <c r="B22" s="47"/>
      <c r="C22" s="39"/>
      <c r="D22" s="219"/>
      <c r="E22" s="219"/>
      <c r="F22" s="219"/>
      <c r="G22" s="219"/>
      <c r="H22" s="219"/>
      <c r="I22" s="219"/>
      <c r="J22" s="219"/>
      <c r="K22" s="219"/>
    </row>
    <row r="23" spans="1:11" s="34" customFormat="1" ht="15.95">
      <c r="A23" s="48" t="s">
        <v>223</v>
      </c>
      <c r="B23" s="47" t="e">
        <f>B16</f>
        <v>#REF!</v>
      </c>
      <c r="C23" s="39"/>
      <c r="D23" s="219"/>
      <c r="E23" s="219"/>
      <c r="F23" s="219"/>
      <c r="G23" s="219"/>
      <c r="H23" s="219"/>
      <c r="I23" s="225"/>
      <c r="J23" s="219"/>
      <c r="K23" s="219"/>
    </row>
    <row r="24" spans="1:11" s="34" customFormat="1" ht="16.5" customHeight="1">
      <c r="A24" s="49"/>
      <c r="B24" s="230"/>
      <c r="C24" s="39"/>
      <c r="D24" s="219"/>
      <c r="E24" s="219"/>
      <c r="F24" s="219"/>
      <c r="G24" s="219"/>
      <c r="H24" s="219"/>
      <c r="I24" s="219"/>
      <c r="J24" s="219"/>
      <c r="K24" s="219"/>
    </row>
    <row r="25" spans="1:11" s="34" customFormat="1" ht="15.95">
      <c r="A25" s="49" t="s">
        <v>224</v>
      </c>
      <c r="B25" s="230" t="e">
        <f>B6+47</f>
        <v>#REF!</v>
      </c>
      <c r="C25" s="39"/>
      <c r="D25" s="219"/>
      <c r="E25" s="219"/>
      <c r="F25" s="219"/>
      <c r="G25" s="219"/>
      <c r="H25" s="219"/>
      <c r="I25" s="219"/>
      <c r="J25" s="219"/>
      <c r="K25" s="219"/>
    </row>
    <row r="26" spans="1:11" s="34" customFormat="1" ht="16.5" customHeight="1">
      <c r="A26" s="219"/>
      <c r="B26" s="225"/>
      <c r="C26" s="39"/>
      <c r="D26" s="219"/>
      <c r="E26" s="219"/>
      <c r="F26" s="219"/>
      <c r="G26" s="219"/>
      <c r="H26" s="219"/>
      <c r="I26" s="219"/>
      <c r="J26" s="219"/>
      <c r="K26" s="219"/>
    </row>
    <row r="27" spans="1:11" s="34" customFormat="1" ht="16.5" customHeight="1">
      <c r="A27" s="219"/>
      <c r="B27" s="225"/>
      <c r="C27" s="39"/>
      <c r="D27" s="219"/>
      <c r="E27" s="219"/>
      <c r="F27" s="219"/>
      <c r="G27" s="219"/>
      <c r="H27" s="219"/>
      <c r="I27" s="219"/>
      <c r="J27" s="219"/>
      <c r="K27" s="219"/>
    </row>
    <row r="28" spans="1:11" s="34" customFormat="1" ht="16.5" customHeight="1">
      <c r="A28" s="219"/>
      <c r="B28" s="225"/>
      <c r="C28" s="39"/>
      <c r="D28" s="219"/>
      <c r="E28" s="219"/>
      <c r="F28" s="219"/>
      <c r="G28" s="219"/>
      <c r="H28" s="219"/>
      <c r="I28" s="219"/>
      <c r="J28" s="219"/>
      <c r="K28" s="219"/>
    </row>
    <row r="29" spans="1:11" s="34" customFormat="1" ht="16.5" customHeight="1">
      <c r="A29" s="219"/>
      <c r="B29" s="54" t="s">
        <v>225</v>
      </c>
      <c r="C29" s="39"/>
      <c r="D29" s="219"/>
      <c r="E29" s="219"/>
      <c r="F29" s="219"/>
      <c r="G29" s="219"/>
      <c r="H29" s="219"/>
      <c r="I29" s="219"/>
      <c r="J29" s="219"/>
      <c r="K29" s="219"/>
    </row>
    <row r="30" spans="1:11" s="34" customFormat="1" ht="16.5" customHeight="1">
      <c r="A30" s="219"/>
      <c r="C30" s="39"/>
      <c r="D30" s="219"/>
      <c r="E30" s="219"/>
      <c r="F30" s="219"/>
      <c r="G30" s="219"/>
      <c r="H30" s="219"/>
      <c r="I30" s="219"/>
      <c r="J30" s="219"/>
      <c r="K30" s="219"/>
    </row>
    <row r="31" spans="1:11" s="34" customFormat="1" ht="16.5" customHeight="1">
      <c r="A31" s="219"/>
      <c r="B31" s="54"/>
      <c r="C31" s="39"/>
      <c r="D31" s="219"/>
      <c r="E31" s="219"/>
      <c r="F31" s="219"/>
      <c r="G31" s="219"/>
      <c r="H31" s="219"/>
      <c r="I31" s="219"/>
      <c r="J31" s="219"/>
      <c r="K31" s="219"/>
    </row>
    <row r="32" spans="1:11" s="34" customFormat="1" ht="16.5" customHeight="1">
      <c r="A32" s="48"/>
      <c r="B32" s="54"/>
      <c r="C32" s="39"/>
      <c r="D32" s="231"/>
      <c r="E32" s="219"/>
      <c r="F32" s="219"/>
      <c r="G32" s="219"/>
      <c r="H32" s="219"/>
      <c r="I32" s="219"/>
      <c r="J32" s="219"/>
      <c r="K32" s="219"/>
    </row>
    <row r="33" spans="1:11" s="34" customFormat="1" ht="15.95">
      <c r="A33" s="219"/>
      <c r="B33" s="219" t="s">
        <v>240</v>
      </c>
      <c r="C33" s="39"/>
      <c r="D33" s="219"/>
      <c r="E33" s="219"/>
      <c r="F33" s="219"/>
      <c r="G33" s="219"/>
      <c r="H33" s="219"/>
      <c r="I33" s="219"/>
      <c r="J33" s="219"/>
      <c r="K33" s="219"/>
    </row>
    <row r="34" spans="1:11" s="34" customFormat="1" ht="15.95">
      <c r="A34" s="219"/>
      <c r="B34" s="219" t="s">
        <v>249</v>
      </c>
      <c r="C34" s="39"/>
      <c r="D34" s="219"/>
      <c r="E34" s="219"/>
      <c r="F34" s="219"/>
      <c r="G34" s="219"/>
      <c r="H34" s="219"/>
      <c r="I34" s="219"/>
      <c r="J34" s="219"/>
      <c r="K34" s="219"/>
    </row>
    <row r="35" spans="1:11" s="34" customFormat="1" ht="17.25" customHeight="1">
      <c r="A35" s="219"/>
      <c r="B35" s="219" t="s">
        <v>227</v>
      </c>
      <c r="C35" s="39"/>
      <c r="D35" s="219"/>
      <c r="E35" s="219"/>
      <c r="F35" s="219"/>
      <c r="G35" s="219"/>
      <c r="H35" s="219"/>
      <c r="I35" s="219"/>
      <c r="J35" s="219"/>
      <c r="K35" s="219"/>
    </row>
    <row r="36" spans="1:11" s="34" customFormat="1" ht="17.25" customHeight="1">
      <c r="A36" s="219"/>
      <c r="B36" s="219"/>
      <c r="C36" s="39"/>
      <c r="D36" s="219"/>
      <c r="E36" s="219"/>
      <c r="F36" s="219"/>
      <c r="G36" s="219"/>
      <c r="H36" s="219"/>
      <c r="I36" s="219"/>
      <c r="J36" s="219"/>
      <c r="K36" s="219"/>
    </row>
    <row r="37" spans="1:11" s="34" customFormat="1" ht="15.95">
      <c r="A37" s="219"/>
      <c r="B37" s="219"/>
      <c r="C37" s="39"/>
      <c r="D37" s="219"/>
      <c r="E37" s="219"/>
      <c r="F37" s="219"/>
      <c r="G37" s="219"/>
      <c r="H37" s="219"/>
      <c r="I37" s="219"/>
      <c r="J37" s="219"/>
      <c r="K37" s="219"/>
    </row>
    <row r="38" spans="1:11" s="34" customFormat="1" ht="17.25" customHeight="1">
      <c r="A38" s="219"/>
      <c r="B38" s="219"/>
      <c r="C38" s="39"/>
      <c r="D38" s="219"/>
      <c r="E38" s="219"/>
      <c r="F38" s="219"/>
      <c r="G38" s="219"/>
      <c r="H38" s="219"/>
      <c r="I38" s="219"/>
      <c r="J38" s="219"/>
      <c r="K38" s="219"/>
    </row>
    <row r="39" spans="1:11" s="34" customFormat="1" ht="17.25" customHeight="1">
      <c r="A39" s="219"/>
      <c r="B39" s="55" t="s">
        <v>228</v>
      </c>
      <c r="C39" s="39"/>
      <c r="D39" s="219"/>
      <c r="E39" s="219"/>
      <c r="F39" s="219"/>
      <c r="G39" s="219"/>
      <c r="H39" s="219"/>
      <c r="I39" s="219"/>
      <c r="J39" s="219"/>
      <c r="K39" s="219"/>
    </row>
    <row r="40" spans="1:11" s="34" customFormat="1" ht="17.25" customHeight="1">
      <c r="A40" s="219"/>
      <c r="B40" s="219"/>
      <c r="C40" s="39"/>
      <c r="D40" s="219"/>
      <c r="E40" s="219"/>
      <c r="F40" s="219"/>
      <c r="G40" s="219"/>
      <c r="H40" s="219"/>
      <c r="I40" s="219"/>
      <c r="J40" s="219"/>
      <c r="K40" s="219"/>
    </row>
    <row r="41" spans="1:11" s="34" customFormat="1" ht="17.25" customHeight="1">
      <c r="A41" s="219"/>
      <c r="B41" s="219"/>
      <c r="C41" s="39"/>
      <c r="D41" s="219"/>
      <c r="E41" s="219"/>
      <c r="F41" s="219"/>
      <c r="G41" s="219"/>
      <c r="H41" s="219"/>
      <c r="I41" s="219"/>
      <c r="J41" s="219"/>
      <c r="K41" s="219"/>
    </row>
    <row r="42" spans="1:11" s="34" customFormat="1" ht="17.25" customHeight="1">
      <c r="A42" s="219"/>
      <c r="B42" s="219"/>
      <c r="C42" s="39"/>
      <c r="D42" s="219"/>
      <c r="E42" s="219"/>
      <c r="F42" s="219"/>
      <c r="G42" s="219"/>
      <c r="H42" s="219"/>
      <c r="I42" s="219"/>
      <c r="J42" s="219"/>
      <c r="K42" s="219"/>
    </row>
    <row r="43" spans="1:11" s="34" customFormat="1" ht="15.95">
      <c r="A43" s="219"/>
      <c r="B43" s="219" t="s">
        <v>245</v>
      </c>
      <c r="C43" s="39"/>
      <c r="D43" s="219"/>
      <c r="E43" s="219"/>
      <c r="F43" s="219"/>
      <c r="G43" s="219"/>
      <c r="H43" s="219"/>
      <c r="I43" s="219"/>
      <c r="J43" s="219"/>
      <c r="K43" s="219"/>
    </row>
    <row r="44" spans="1:11" s="34" customFormat="1" ht="17.25" customHeight="1">
      <c r="A44" s="219"/>
      <c r="B44" s="219" t="s">
        <v>246</v>
      </c>
      <c r="C44" s="39"/>
      <c r="D44" s="219"/>
      <c r="E44" s="219"/>
      <c r="F44" s="219"/>
      <c r="G44" s="219"/>
      <c r="H44" s="219"/>
      <c r="I44" s="219"/>
      <c r="J44" s="219"/>
      <c r="K44" s="219"/>
    </row>
    <row r="45" spans="1:11" ht="15.6">
      <c r="A45" s="219"/>
      <c r="B45" s="219" t="s">
        <v>230</v>
      </c>
      <c r="C45" s="39"/>
    </row>
    <row r="46" spans="1:11">
      <c r="A46" s="57"/>
      <c r="C46" s="90"/>
    </row>
    <row r="47" spans="1:11">
      <c r="C47" s="90"/>
    </row>
    <row r="48" spans="1:11">
      <c r="C48" s="90"/>
    </row>
    <row r="49" spans="2:3">
      <c r="B49" s="59"/>
      <c r="C49" s="90"/>
    </row>
    <row r="50" spans="2:3">
      <c r="B50" s="91"/>
      <c r="C50" s="90"/>
    </row>
    <row r="51" spans="2:3">
      <c r="B51" s="91"/>
      <c r="C51" s="90"/>
    </row>
    <row r="52" spans="2:3">
      <c r="B52" s="91"/>
      <c r="C52" s="90"/>
    </row>
    <row r="53" spans="2:3" s="66" customFormat="1" ht="14.1">
      <c r="C53" s="90"/>
    </row>
    <row r="54" spans="2:3" s="66" customFormat="1" ht="14.1">
      <c r="C54" s="90"/>
    </row>
    <row r="55" spans="2:3" s="66" customFormat="1" ht="14.1">
      <c r="C55" s="90"/>
    </row>
    <row r="56" spans="2:3" s="66" customFormat="1" ht="14.1">
      <c r="C56" s="90"/>
    </row>
    <row r="57" spans="2:3" s="66" customFormat="1" ht="14.1">
      <c r="C57" s="90"/>
    </row>
    <row r="58" spans="2:3" s="66" customFormat="1" ht="14.1">
      <c r="C58" s="90"/>
    </row>
    <row r="59" spans="2:3" s="66" customFormat="1" ht="14.1">
      <c r="C59" s="90"/>
    </row>
    <row r="60" spans="2:3" s="66" customFormat="1" ht="14.1">
      <c r="C60" s="90"/>
    </row>
    <row r="61" spans="2:3" s="66" customFormat="1" ht="14.1">
      <c r="C61" s="90"/>
    </row>
    <row r="62" spans="2:3" s="66" customFormat="1" ht="14.1">
      <c r="C62" s="90"/>
    </row>
    <row r="63" spans="2:3" s="66" customFormat="1" ht="14.1">
      <c r="C63" s="90"/>
    </row>
    <row r="64" spans="2:3" s="66" customFormat="1" ht="14.1">
      <c r="C64" s="90"/>
    </row>
    <row r="65" spans="3:3" s="66" customFormat="1" ht="14.1">
      <c r="C65" s="90"/>
    </row>
    <row r="66" spans="3:3" s="66" customFormat="1" ht="14.1">
      <c r="C66" s="90"/>
    </row>
    <row r="67" spans="3:3" s="66" customFormat="1" ht="14.1">
      <c r="C67" s="90"/>
    </row>
    <row r="68" spans="3:3" s="66" customFormat="1" ht="14.1">
      <c r="C68" s="90"/>
    </row>
    <row r="69" spans="3:3" s="66" customFormat="1" ht="14.1">
      <c r="C69" s="90"/>
    </row>
    <row r="70" spans="3:3" s="66" customFormat="1" ht="14.1">
      <c r="C70" s="90"/>
    </row>
    <row r="71" spans="3:3" s="66" customFormat="1" ht="14.1">
      <c r="C71" s="90"/>
    </row>
    <row r="72" spans="3:3" s="66" customFormat="1" ht="14.1">
      <c r="C72" s="90"/>
    </row>
    <row r="73" spans="3:3" s="66" customFormat="1" ht="14.1">
      <c r="C73" s="90"/>
    </row>
    <row r="74" spans="3:3" s="66" customFormat="1" ht="14.1">
      <c r="C74" s="90"/>
    </row>
    <row r="75" spans="3:3" s="66" customFormat="1" ht="14.1">
      <c r="C75" s="90"/>
    </row>
    <row r="76" spans="3:3" s="66" customFormat="1" ht="14.1">
      <c r="C76" s="90"/>
    </row>
    <row r="77" spans="3:3" s="66" customFormat="1" ht="14.1">
      <c r="C77" s="90"/>
    </row>
    <row r="78" spans="3:3" s="66" customFormat="1" ht="14.1">
      <c r="C78" s="90"/>
    </row>
    <row r="79" spans="3:3" s="66" customFormat="1" ht="14.1">
      <c r="C79" s="90"/>
    </row>
    <row r="80" spans="3:3" s="66" customFormat="1" ht="14.1">
      <c r="C80" s="90"/>
    </row>
    <row r="81" spans="3:3" s="66" customFormat="1" ht="14.1">
      <c r="C81" s="90"/>
    </row>
    <row r="82" spans="3:3" s="66" customFormat="1" ht="14.1">
      <c r="C82" s="90"/>
    </row>
    <row r="83" spans="3:3" s="66" customFormat="1" ht="14.1">
      <c r="C83" s="90"/>
    </row>
    <row r="84" spans="3:3" s="66" customFormat="1" ht="14.1">
      <c r="C84" s="90"/>
    </row>
    <row r="85" spans="3:3" s="66" customFormat="1" ht="14.1">
      <c r="C85" s="90"/>
    </row>
    <row r="86" spans="3:3" s="66" customFormat="1" ht="14.1">
      <c r="C86" s="90"/>
    </row>
    <row r="87" spans="3:3" s="66" customFormat="1" ht="14.1">
      <c r="C87" s="90"/>
    </row>
    <row r="88" spans="3:3" s="66" customFormat="1" ht="14.1">
      <c r="C88" s="90"/>
    </row>
    <row r="89" spans="3:3" s="66" customFormat="1" ht="14.1">
      <c r="C89" s="90"/>
    </row>
    <row r="90" spans="3:3" s="66" customFormat="1" ht="14.1">
      <c r="C90" s="90"/>
    </row>
    <row r="91" spans="3:3" s="66" customFormat="1" ht="14.1">
      <c r="C91" s="90"/>
    </row>
    <row r="92" spans="3:3" s="66" customFormat="1" ht="14.1">
      <c r="C92" s="90"/>
    </row>
    <row r="93" spans="3:3" s="66" customFormat="1" ht="14.1">
      <c r="C93" s="90"/>
    </row>
    <row r="94" spans="3:3" s="66" customFormat="1" ht="14.1">
      <c r="C94" s="90"/>
    </row>
    <row r="95" spans="3:3" s="66" customFormat="1" ht="14.1">
      <c r="C95" s="90"/>
    </row>
    <row r="96" spans="3:3" s="66" customFormat="1" ht="14.1">
      <c r="C96" s="90"/>
    </row>
    <row r="97" spans="3:3" s="66" customFormat="1" ht="14.1">
      <c r="C97" s="90"/>
    </row>
    <row r="98" spans="3:3" s="66" customFormat="1" ht="14.1">
      <c r="C98" s="90"/>
    </row>
    <row r="99" spans="3:3" s="66" customFormat="1" ht="14.1">
      <c r="C99" s="90"/>
    </row>
    <row r="100" spans="3:3" s="66" customFormat="1" ht="14.1">
      <c r="C100" s="90"/>
    </row>
    <row r="101" spans="3:3" s="66" customFormat="1" ht="14.1">
      <c r="C101" s="90"/>
    </row>
    <row r="102" spans="3:3" s="66" customFormat="1" ht="14.1">
      <c r="C102" s="90"/>
    </row>
    <row r="103" spans="3:3" s="66" customFormat="1" ht="14.1">
      <c r="C103" s="90"/>
    </row>
    <row r="104" spans="3:3" s="66" customFormat="1" ht="14.1">
      <c r="C104" s="90"/>
    </row>
    <row r="105" spans="3:3" s="66" customFormat="1" ht="14.1">
      <c r="C105" s="90"/>
    </row>
    <row r="106" spans="3:3" s="66" customFormat="1" ht="14.1">
      <c r="C106" s="90"/>
    </row>
    <row r="107" spans="3:3" s="66" customFormat="1" ht="14.1">
      <c r="C107" s="90"/>
    </row>
    <row r="108" spans="3:3" s="66" customFormat="1" ht="14.1">
      <c r="C108" s="90"/>
    </row>
    <row r="109" spans="3:3" s="66" customFormat="1" ht="14.1">
      <c r="C109" s="90"/>
    </row>
    <row r="110" spans="3:3" s="66" customFormat="1" ht="14.1">
      <c r="C110" s="90"/>
    </row>
    <row r="111" spans="3:3" s="66" customFormat="1" ht="14.1">
      <c r="C111" s="90"/>
    </row>
    <row r="112" spans="3:3" s="66" customFormat="1" ht="14.1">
      <c r="C112" s="90"/>
    </row>
    <row r="113" spans="3:3" s="66" customFormat="1" ht="14.1">
      <c r="C113" s="90"/>
    </row>
    <row r="114" spans="3:3" s="66" customFormat="1" ht="14.1">
      <c r="C114" s="90"/>
    </row>
    <row r="115" spans="3:3" s="66" customFormat="1" ht="14.1">
      <c r="C115" s="90"/>
    </row>
    <row r="116" spans="3:3" s="66" customFormat="1" ht="14.1">
      <c r="C116" s="90"/>
    </row>
    <row r="117" spans="3:3" s="66" customFormat="1" ht="14.1">
      <c r="C117" s="90"/>
    </row>
    <row r="118" spans="3:3" s="66" customFormat="1" ht="14.1">
      <c r="C118" s="90"/>
    </row>
    <row r="119" spans="3:3" s="66" customFormat="1" ht="14.1">
      <c r="C119" s="90"/>
    </row>
    <row r="120" spans="3:3" s="66" customFormat="1" ht="14.1">
      <c r="C120" s="90"/>
    </row>
    <row r="121" spans="3:3" s="66" customFormat="1" ht="14.1">
      <c r="C121" s="90"/>
    </row>
    <row r="122" spans="3:3" s="66" customFormat="1" ht="14.1">
      <c r="C122" s="90"/>
    </row>
    <row r="123" spans="3:3" s="66" customFormat="1" ht="14.1">
      <c r="C123" s="90"/>
    </row>
    <row r="124" spans="3:3" s="66" customFormat="1" ht="14.1">
      <c r="C124" s="90"/>
    </row>
    <row r="125" spans="3:3" s="66" customFormat="1" ht="14.1">
      <c r="C125" s="90"/>
    </row>
    <row r="126" spans="3:3" s="66" customFormat="1" ht="14.1">
      <c r="C126" s="90"/>
    </row>
    <row r="127" spans="3:3" s="66" customFormat="1" ht="14.1">
      <c r="C127" s="90"/>
    </row>
    <row r="128" spans="3:3" s="66" customFormat="1" ht="14.1">
      <c r="C128" s="90"/>
    </row>
    <row r="129" spans="3:3" s="66" customFormat="1" ht="14.1">
      <c r="C129" s="90"/>
    </row>
    <row r="130" spans="3:3" s="66" customFormat="1" ht="14.1">
      <c r="C130" s="90"/>
    </row>
    <row r="131" spans="3:3" s="66" customFormat="1" ht="14.1">
      <c r="C131" s="90"/>
    </row>
    <row r="132" spans="3:3" s="66" customFormat="1" ht="14.1">
      <c r="C132" s="90"/>
    </row>
    <row r="133" spans="3:3" s="66" customFormat="1" ht="14.1">
      <c r="C133" s="90"/>
    </row>
    <row r="134" spans="3:3" s="66" customFormat="1" ht="14.1">
      <c r="C134" s="90"/>
    </row>
    <row r="135" spans="3:3" s="66" customFormat="1" ht="14.1">
      <c r="C135" s="90"/>
    </row>
    <row r="136" spans="3:3" s="66" customFormat="1" ht="14.1">
      <c r="C136" s="90"/>
    </row>
    <row r="137" spans="3:3" s="66" customFormat="1" ht="14.1">
      <c r="C137" s="90"/>
    </row>
    <row r="138" spans="3:3" s="66" customFormat="1" ht="14.1">
      <c r="C138" s="90"/>
    </row>
    <row r="139" spans="3:3" s="66" customFormat="1" ht="14.1">
      <c r="C139" s="90"/>
    </row>
    <row r="140" spans="3:3" s="66" customFormat="1" ht="14.1">
      <c r="C140" s="90"/>
    </row>
    <row r="141" spans="3:3" s="66" customFormat="1" ht="14.1">
      <c r="C141" s="90"/>
    </row>
    <row r="142" spans="3:3" s="66" customFormat="1" ht="14.1">
      <c r="C142" s="90"/>
    </row>
    <row r="143" spans="3:3" s="66" customFormat="1" ht="14.1">
      <c r="C143" s="90"/>
    </row>
    <row r="144" spans="3:3" s="66" customFormat="1" ht="14.1">
      <c r="C144" s="90"/>
    </row>
    <row r="145" spans="3:3" s="66" customFormat="1" ht="14.1">
      <c r="C145" s="90"/>
    </row>
    <row r="146" spans="3:3" s="66" customFormat="1" ht="14.1">
      <c r="C146" s="90"/>
    </row>
    <row r="147" spans="3:3" s="66" customFormat="1" ht="14.1">
      <c r="C147" s="90"/>
    </row>
    <row r="148" spans="3:3" s="66" customFormat="1" ht="14.1">
      <c r="C148" s="90"/>
    </row>
    <row r="149" spans="3:3" s="66" customFormat="1" ht="14.1">
      <c r="C149" s="90"/>
    </row>
    <row r="150" spans="3:3" s="66" customFormat="1" ht="14.1">
      <c r="C150" s="90"/>
    </row>
    <row r="151" spans="3:3" s="66" customFormat="1" ht="14.1">
      <c r="C151" s="90"/>
    </row>
    <row r="152" spans="3:3" s="66" customFormat="1" ht="14.1">
      <c r="C152" s="90"/>
    </row>
    <row r="153" spans="3:3" s="66" customFormat="1" ht="14.1">
      <c r="C153" s="90"/>
    </row>
    <row r="154" spans="3:3" s="66" customFormat="1" ht="14.1">
      <c r="C154" s="90"/>
    </row>
    <row r="155" spans="3:3" s="66" customFormat="1" ht="14.1">
      <c r="C155" s="90"/>
    </row>
    <row r="156" spans="3:3" s="66" customFormat="1" ht="14.1">
      <c r="C156" s="90"/>
    </row>
    <row r="157" spans="3:3" s="66" customFormat="1" ht="14.1">
      <c r="C157" s="90"/>
    </row>
    <row r="158" spans="3:3" s="66" customFormat="1" ht="14.1">
      <c r="C158" s="90"/>
    </row>
    <row r="159" spans="3:3" s="66" customFormat="1" ht="14.1">
      <c r="C159" s="90"/>
    </row>
    <row r="160" spans="3:3" s="66" customFormat="1" ht="14.1">
      <c r="C160" s="90"/>
    </row>
    <row r="161" spans="3:3" s="66" customFormat="1" ht="14.1">
      <c r="C161" s="90"/>
    </row>
    <row r="162" spans="3:3" s="66" customFormat="1" ht="14.1">
      <c r="C162" s="90"/>
    </row>
    <row r="163" spans="3:3" s="66" customFormat="1" ht="14.1">
      <c r="C163" s="90"/>
    </row>
    <row r="164" spans="3:3" s="66" customFormat="1" ht="14.1">
      <c r="C164" s="90"/>
    </row>
    <row r="165" spans="3:3" s="66" customFormat="1" ht="14.1">
      <c r="C165" s="90"/>
    </row>
    <row r="166" spans="3:3" s="66" customFormat="1" ht="14.1">
      <c r="C166" s="90"/>
    </row>
    <row r="167" spans="3:3" s="66" customFormat="1" ht="14.1">
      <c r="C167" s="90"/>
    </row>
    <row r="168" spans="3:3" s="66" customFormat="1" ht="14.1">
      <c r="C168" s="90"/>
    </row>
    <row r="169" spans="3:3" s="66" customFormat="1" ht="14.1">
      <c r="C169" s="90"/>
    </row>
    <row r="170" spans="3:3" s="66" customFormat="1" ht="14.1">
      <c r="C170" s="90"/>
    </row>
    <row r="171" spans="3:3" s="66" customFormat="1" ht="14.1">
      <c r="C171" s="90"/>
    </row>
    <row r="172" spans="3:3" s="66" customFormat="1" ht="14.1">
      <c r="C172" s="90"/>
    </row>
    <row r="173" spans="3:3" s="66" customFormat="1" ht="14.1">
      <c r="C173" s="90"/>
    </row>
    <row r="174" spans="3:3" s="66" customFormat="1" ht="14.1">
      <c r="C174" s="90"/>
    </row>
    <row r="175" spans="3:3" s="66" customFormat="1" ht="14.1">
      <c r="C175" s="90"/>
    </row>
    <row r="176" spans="3:3" s="66" customFormat="1" ht="14.1">
      <c r="C176" s="90"/>
    </row>
    <row r="177" spans="3:3" s="66" customFormat="1" ht="14.1">
      <c r="C177" s="90"/>
    </row>
    <row r="178" spans="3:3" s="66" customFormat="1" ht="14.1">
      <c r="C178" s="90"/>
    </row>
    <row r="179" spans="3:3" s="66" customFormat="1" ht="14.1">
      <c r="C179" s="90"/>
    </row>
    <row r="180" spans="3:3" s="66" customFormat="1" ht="14.1">
      <c r="C180" s="90"/>
    </row>
    <row r="181" spans="3:3" s="66" customFormat="1" ht="14.1">
      <c r="C181" s="90"/>
    </row>
    <row r="182" spans="3:3" s="66" customFormat="1" ht="14.1">
      <c r="C182" s="90"/>
    </row>
    <row r="183" spans="3:3" s="66" customFormat="1" ht="14.1">
      <c r="C183" s="90"/>
    </row>
    <row r="184" spans="3:3" s="66" customFormat="1" ht="14.1">
      <c r="C184" s="90"/>
    </row>
    <row r="185" spans="3:3" s="66" customFormat="1" ht="14.1">
      <c r="C185" s="90"/>
    </row>
    <row r="186" spans="3:3" s="66" customFormat="1" ht="14.1">
      <c r="C186" s="90"/>
    </row>
    <row r="187" spans="3:3" s="66" customFormat="1" ht="14.1">
      <c r="C187" s="90"/>
    </row>
  </sheetData>
  <mergeCells count="3">
    <mergeCell ref="A1:D1"/>
    <mergeCell ref="A2:D2"/>
    <mergeCell ref="A3:D3"/>
  </mergeCells>
  <printOptions horizontalCentered="1" verticalCentered="1"/>
  <pageMargins left="0.25" right="0.25" top="0.75" bottom="0.75" header="0.3" footer="0.3"/>
  <pageSetup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sheetPr codeName="Sheet77">
    <pageSetUpPr fitToPage="1"/>
  </sheetPr>
  <dimension ref="A1:Q64"/>
  <sheetViews>
    <sheetView zoomScaleNormal="100" zoomScaleSheetLayoutView="75" workbookViewId="0">
      <selection activeCell="C20" sqref="C20"/>
    </sheetView>
  </sheetViews>
  <sheetFormatPr defaultColWidth="9.140625" defaultRowHeight="14.45"/>
  <cols>
    <col min="1" max="1" width="46.7109375" style="66" customWidth="1"/>
    <col min="2" max="2" width="29.28515625" style="66" customWidth="1"/>
    <col min="3" max="4" width="9.140625" style="66" customWidth="1"/>
    <col min="5" max="5" width="11.7109375" style="92" bestFit="1" customWidth="1"/>
    <col min="6" max="12" width="9.140625" style="92"/>
    <col min="13" max="17" width="9.140625" style="66"/>
    <col min="18" max="16384" width="9.140625" style="33"/>
  </cols>
  <sheetData>
    <row r="1" spans="1:17" ht="20.100000000000001">
      <c r="A1" s="381" t="s">
        <v>231</v>
      </c>
      <c r="B1" s="381"/>
      <c r="C1" s="381"/>
      <c r="D1" s="381"/>
      <c r="E1" s="369"/>
    </row>
    <row r="2" spans="1:17" ht="20.100000000000001">
      <c r="A2" s="381" t="s">
        <v>247</v>
      </c>
      <c r="B2" s="381"/>
      <c r="C2" s="381"/>
      <c r="D2" s="381"/>
      <c r="E2" s="369"/>
    </row>
    <row r="3" spans="1:17" ht="15.6">
      <c r="A3" s="394">
        <f ca="1">TODAY()</f>
        <v>45832</v>
      </c>
      <c r="B3" s="385"/>
      <c r="C3" s="385"/>
      <c r="D3" s="385"/>
      <c r="E3" s="369"/>
    </row>
    <row r="4" spans="1:17" s="34" customFormat="1" ht="15.95">
      <c r="A4" s="367"/>
      <c r="B4" s="367"/>
      <c r="C4" s="367"/>
      <c r="D4" s="219"/>
      <c r="E4" s="92"/>
      <c r="F4" s="92"/>
      <c r="G4" s="92"/>
      <c r="H4" s="92"/>
      <c r="I4" s="92"/>
      <c r="J4" s="92"/>
      <c r="K4" s="92"/>
      <c r="L4" s="92"/>
      <c r="M4" s="219"/>
      <c r="N4" s="219"/>
      <c r="O4" s="219"/>
      <c r="P4" s="219"/>
      <c r="Q4" s="219"/>
    </row>
    <row r="5" spans="1:17" s="34" customFormat="1" ht="15.95">
      <c r="A5" s="219"/>
      <c r="B5" s="219"/>
      <c r="C5" s="219"/>
      <c r="D5" s="219"/>
      <c r="E5" s="92"/>
      <c r="F5" s="92"/>
      <c r="G5" s="92"/>
      <c r="H5" s="92"/>
      <c r="I5" s="92"/>
      <c r="J5" s="92"/>
      <c r="K5" s="92"/>
      <c r="L5" s="92"/>
      <c r="M5" s="219"/>
      <c r="N5" s="219"/>
      <c r="O5" s="219"/>
      <c r="P5" s="219"/>
      <c r="Q5" s="219"/>
    </row>
    <row r="6" spans="1:17" s="34" customFormat="1" ht="15.95">
      <c r="A6" s="36" t="s">
        <v>232</v>
      </c>
      <c r="B6" s="40" t="e">
        <f>#REF!</f>
        <v>#REF!</v>
      </c>
      <c r="C6" s="219"/>
      <c r="D6" s="219"/>
      <c r="E6" s="92"/>
      <c r="F6" s="92"/>
      <c r="G6" s="92"/>
      <c r="H6" s="92"/>
      <c r="I6" s="92"/>
      <c r="J6" s="92"/>
      <c r="K6" s="92"/>
      <c r="L6" s="92"/>
      <c r="M6" s="219"/>
      <c r="N6" s="219"/>
      <c r="O6" s="219"/>
      <c r="P6" s="219"/>
      <c r="Q6" s="219"/>
    </row>
    <row r="7" spans="1:17" s="34" customFormat="1" ht="15.95" hidden="1">
      <c r="A7" s="219" t="s">
        <v>208</v>
      </c>
      <c r="B7" s="41" t="e">
        <f>#REF!</f>
        <v>#REF!</v>
      </c>
      <c r="C7" s="219"/>
      <c r="D7" s="219"/>
      <c r="E7" s="92"/>
      <c r="F7" s="92"/>
      <c r="G7" s="92"/>
      <c r="H7" s="92"/>
      <c r="I7" s="92"/>
      <c r="J7" s="92"/>
      <c r="K7" s="92"/>
      <c r="L7" s="92"/>
      <c r="M7" s="219"/>
      <c r="N7" s="219"/>
      <c r="O7" s="219"/>
      <c r="P7" s="219"/>
      <c r="Q7" s="219"/>
    </row>
    <row r="8" spans="1:17" s="34" customFormat="1" ht="15.95">
      <c r="A8" s="219" t="s">
        <v>210</v>
      </c>
      <c r="B8" s="86" t="e">
        <f>#REF!</f>
        <v>#REF!</v>
      </c>
      <c r="C8" s="219"/>
      <c r="D8" s="219"/>
      <c r="E8" s="92"/>
      <c r="F8" s="92"/>
      <c r="G8" s="92"/>
      <c r="H8" s="92"/>
      <c r="I8" s="92"/>
      <c r="J8" s="92"/>
      <c r="K8" s="92"/>
      <c r="L8" s="92"/>
      <c r="M8" s="219"/>
      <c r="N8" s="219"/>
      <c r="O8" s="219"/>
      <c r="P8" s="219"/>
      <c r="Q8" s="219"/>
    </row>
    <row r="9" spans="1:17" s="34" customFormat="1" ht="15.95">
      <c r="A9" s="219" t="s">
        <v>212</v>
      </c>
      <c r="B9" s="43">
        <v>31</v>
      </c>
      <c r="C9" s="219"/>
      <c r="D9" s="219"/>
      <c r="E9" s="92"/>
      <c r="F9" s="92"/>
      <c r="G9" s="92"/>
      <c r="H9" s="92"/>
      <c r="I9" s="92"/>
      <c r="J9" s="92"/>
      <c r="K9" s="92"/>
      <c r="L9" s="92"/>
      <c r="M9" s="219"/>
      <c r="N9" s="219"/>
      <c r="O9" s="219"/>
      <c r="P9" s="219"/>
      <c r="Q9" s="219"/>
    </row>
    <row r="10" spans="1:17" s="34" customFormat="1" ht="15.95" hidden="1">
      <c r="A10" s="219" t="s">
        <v>213</v>
      </c>
      <c r="B10" s="220"/>
      <c r="C10" s="219" t="s">
        <v>211</v>
      </c>
      <c r="D10" s="219"/>
      <c r="E10" s="92"/>
      <c r="F10" s="92"/>
      <c r="G10" s="92"/>
      <c r="H10" s="92"/>
      <c r="I10" s="92"/>
      <c r="J10" s="92"/>
      <c r="K10" s="92"/>
      <c r="L10" s="92"/>
      <c r="M10" s="219"/>
      <c r="N10" s="219"/>
      <c r="O10" s="219"/>
      <c r="P10" s="219"/>
      <c r="Q10" s="219"/>
    </row>
    <row r="11" spans="1:17" s="34" customFormat="1" ht="15.95" hidden="1">
      <c r="A11" s="219"/>
      <c r="B11" s="219"/>
      <c r="C11" s="219"/>
      <c r="D11" s="219"/>
      <c r="E11" s="92"/>
      <c r="F11" s="92"/>
      <c r="G11" s="92"/>
      <c r="H11" s="92"/>
      <c r="I11" s="92"/>
      <c r="J11" s="92"/>
      <c r="K11" s="92"/>
      <c r="L11" s="92"/>
      <c r="M11" s="219"/>
      <c r="N11" s="219"/>
      <c r="O11" s="219"/>
      <c r="P11" s="219"/>
      <c r="Q11" s="219"/>
    </row>
    <row r="12" spans="1:17" s="34" customFormat="1" ht="15.95" hidden="1">
      <c r="A12" s="46" t="s">
        <v>214</v>
      </c>
      <c r="B12" s="221"/>
      <c r="C12" s="219"/>
      <c r="D12" s="219"/>
      <c r="E12" s="92"/>
      <c r="F12" s="92"/>
      <c r="G12" s="92"/>
      <c r="H12" s="92"/>
      <c r="I12" s="92"/>
      <c r="J12" s="92"/>
      <c r="K12" s="92"/>
      <c r="L12" s="92"/>
      <c r="M12" s="219"/>
      <c r="N12" s="219"/>
      <c r="O12" s="219"/>
      <c r="P12" s="219"/>
      <c r="Q12" s="219"/>
    </row>
    <row r="13" spans="1:17" s="34" customFormat="1" ht="15.95" hidden="1">
      <c r="A13" s="222" t="s">
        <v>215</v>
      </c>
      <c r="B13" s="232" t="e">
        <f>#REF!</f>
        <v>#REF!</v>
      </c>
      <c r="C13" s="219" t="s">
        <v>209</v>
      </c>
      <c r="D13" s="219"/>
      <c r="E13" s="92"/>
      <c r="F13" s="92"/>
      <c r="G13" s="92"/>
      <c r="H13" s="92"/>
      <c r="I13" s="92"/>
      <c r="J13" s="92"/>
      <c r="K13" s="92"/>
      <c r="L13" s="92"/>
      <c r="M13" s="219"/>
      <c r="N13" s="219"/>
      <c r="O13" s="219"/>
      <c r="P13" s="219"/>
      <c r="Q13" s="219"/>
    </row>
    <row r="14" spans="1:17" s="34" customFormat="1" ht="15.95" hidden="1">
      <c r="A14" s="222" t="s">
        <v>216</v>
      </c>
      <c r="B14" s="233" t="e">
        <f>#REF!</f>
        <v>#REF!</v>
      </c>
      <c r="C14" s="219" t="s">
        <v>209</v>
      </c>
      <c r="D14" s="219"/>
      <c r="E14" s="92"/>
      <c r="F14" s="92"/>
      <c r="G14" s="92"/>
      <c r="H14" s="92"/>
      <c r="I14" s="93"/>
      <c r="J14" s="93"/>
      <c r="K14" s="92"/>
      <c r="L14" s="92"/>
      <c r="M14" s="219"/>
      <c r="N14" s="219"/>
      <c r="O14" s="219"/>
      <c r="P14" s="219"/>
      <c r="Q14" s="219"/>
    </row>
    <row r="15" spans="1:17" s="34" customFormat="1" ht="15.95" hidden="1">
      <c r="A15" s="222" t="s">
        <v>217</v>
      </c>
      <c r="B15" s="225" t="e">
        <f>B14*B13</f>
        <v>#REF!</v>
      </c>
      <c r="C15" s="219"/>
      <c r="D15" s="219"/>
      <c r="E15" s="92"/>
      <c r="F15" s="92"/>
      <c r="G15" s="92"/>
      <c r="H15" s="92"/>
      <c r="I15" s="94"/>
      <c r="J15" s="93"/>
      <c r="K15" s="92"/>
      <c r="L15" s="92"/>
      <c r="M15" s="219"/>
      <c r="N15" s="219"/>
      <c r="O15" s="219"/>
      <c r="P15" s="219"/>
      <c r="Q15" s="219"/>
    </row>
    <row r="16" spans="1:17" s="34" customFormat="1" ht="15.95" hidden="1">
      <c r="A16" s="222"/>
      <c r="B16" s="225"/>
      <c r="C16" s="219"/>
      <c r="D16" s="219"/>
      <c r="E16" s="92"/>
      <c r="F16" s="92"/>
      <c r="G16" s="92"/>
      <c r="H16" s="92"/>
      <c r="I16" s="94"/>
      <c r="J16" s="93"/>
      <c r="K16" s="92"/>
      <c r="L16" s="92"/>
      <c r="M16" s="219"/>
      <c r="N16" s="219"/>
      <c r="O16" s="219"/>
      <c r="P16" s="219"/>
      <c r="Q16" s="219"/>
    </row>
    <row r="17" spans="1:17" s="34" customFormat="1" ht="15.95" hidden="1">
      <c r="A17" s="222" t="s">
        <v>215</v>
      </c>
      <c r="B17" s="232" t="e">
        <f>#REF!</f>
        <v>#REF!</v>
      </c>
      <c r="C17" s="219"/>
      <c r="D17" s="219"/>
      <c r="E17" s="92"/>
      <c r="F17" s="92"/>
      <c r="G17" s="92"/>
      <c r="H17" s="92"/>
      <c r="I17" s="94"/>
      <c r="J17" s="93"/>
      <c r="K17" s="92"/>
      <c r="L17" s="92"/>
      <c r="M17" s="219"/>
      <c r="N17" s="219"/>
      <c r="O17" s="219"/>
      <c r="P17" s="219"/>
      <c r="Q17" s="219"/>
    </row>
    <row r="18" spans="1:17" s="34" customFormat="1" ht="15.95" hidden="1">
      <c r="A18" s="222" t="s">
        <v>216</v>
      </c>
      <c r="B18" s="233" t="e">
        <f>#REF!</f>
        <v>#REF!</v>
      </c>
      <c r="C18" s="219"/>
      <c r="D18" s="219"/>
      <c r="E18" s="92"/>
      <c r="F18" s="92"/>
      <c r="G18" s="92"/>
      <c r="H18" s="92"/>
      <c r="I18" s="94"/>
      <c r="J18" s="93"/>
      <c r="K18" s="92"/>
      <c r="L18" s="92"/>
      <c r="M18" s="219"/>
      <c r="N18" s="219"/>
      <c r="O18" s="219"/>
      <c r="P18" s="219"/>
      <c r="Q18" s="219"/>
    </row>
    <row r="19" spans="1:17" s="34" customFormat="1" ht="15.95" hidden="1">
      <c r="A19" s="222" t="s">
        <v>217</v>
      </c>
      <c r="B19" s="225" t="e">
        <f>B18*B17</f>
        <v>#REF!</v>
      </c>
      <c r="C19" s="219"/>
      <c r="D19" s="219"/>
      <c r="E19" s="92"/>
      <c r="F19" s="92"/>
      <c r="G19" s="92"/>
      <c r="H19" s="92"/>
      <c r="I19" s="94"/>
      <c r="J19" s="93"/>
      <c r="K19" s="92"/>
      <c r="L19" s="92"/>
      <c r="M19" s="219"/>
      <c r="N19" s="219"/>
      <c r="O19" s="219"/>
      <c r="P19" s="219"/>
      <c r="Q19" s="219"/>
    </row>
    <row r="20" spans="1:17" s="34" customFormat="1" ht="15.95" hidden="1">
      <c r="A20" s="222"/>
      <c r="B20" s="47"/>
      <c r="C20" s="219"/>
      <c r="D20" s="219"/>
      <c r="E20" s="92"/>
      <c r="F20" s="92"/>
      <c r="G20" s="92"/>
      <c r="H20" s="92"/>
      <c r="I20" s="94"/>
      <c r="J20" s="93"/>
      <c r="K20" s="92"/>
      <c r="L20" s="92"/>
      <c r="M20" s="219"/>
      <c r="N20" s="219"/>
      <c r="O20" s="219"/>
      <c r="P20" s="219"/>
      <c r="Q20" s="219"/>
    </row>
    <row r="21" spans="1:17" s="34" customFormat="1" ht="15.95">
      <c r="A21" s="222"/>
      <c r="B21" s="47"/>
      <c r="C21" s="219"/>
      <c r="D21" s="219"/>
      <c r="E21" s="92"/>
      <c r="F21" s="92"/>
      <c r="G21" s="92"/>
      <c r="H21" s="92"/>
      <c r="I21" s="94"/>
      <c r="J21" s="93"/>
      <c r="K21" s="92"/>
      <c r="L21" s="92"/>
      <c r="M21" s="219"/>
      <c r="N21" s="219"/>
      <c r="O21" s="219"/>
      <c r="P21" s="219"/>
      <c r="Q21" s="219"/>
    </row>
    <row r="22" spans="1:17" s="34" customFormat="1" ht="15.95">
      <c r="A22" s="227"/>
      <c r="B22" s="225"/>
      <c r="C22" s="225"/>
      <c r="D22" s="219"/>
      <c r="E22" s="92"/>
      <c r="F22" s="92"/>
      <c r="G22" s="92"/>
      <c r="H22" s="92"/>
      <c r="I22" s="92"/>
      <c r="J22" s="93"/>
      <c r="K22" s="92"/>
      <c r="L22" s="92"/>
      <c r="M22" s="219"/>
      <c r="N22" s="219"/>
      <c r="O22" s="219"/>
      <c r="P22" s="219"/>
      <c r="Q22" s="219"/>
    </row>
    <row r="23" spans="1:17" s="34" customFormat="1" ht="21" customHeight="1">
      <c r="A23" s="87" t="s">
        <v>233</v>
      </c>
      <c r="B23" s="225"/>
      <c r="C23" s="219"/>
      <c r="D23" s="219"/>
      <c r="E23" s="92"/>
      <c r="F23" s="92"/>
      <c r="G23" s="92"/>
      <c r="H23" s="92"/>
      <c r="I23" s="92"/>
      <c r="J23" s="93"/>
      <c r="K23" s="92"/>
      <c r="L23" s="92"/>
      <c r="M23" s="219"/>
      <c r="N23" s="219"/>
      <c r="O23" s="219"/>
      <c r="P23" s="219"/>
      <c r="Q23" s="219"/>
    </row>
    <row r="24" spans="1:17" s="34" customFormat="1" ht="15.95">
      <c r="A24" s="222" t="s">
        <v>234</v>
      </c>
      <c r="B24" s="234" t="e">
        <f>#REF!</f>
        <v>#REF!</v>
      </c>
      <c r="C24" s="219"/>
      <c r="D24" s="219"/>
      <c r="E24" s="95"/>
      <c r="F24" s="92"/>
      <c r="G24" s="92"/>
      <c r="H24" s="92"/>
      <c r="I24" s="92"/>
      <c r="J24" s="93"/>
      <c r="K24" s="92"/>
      <c r="L24" s="92"/>
      <c r="M24" s="219"/>
      <c r="N24" s="219"/>
      <c r="O24" s="219"/>
      <c r="P24" s="219"/>
      <c r="Q24" s="219"/>
    </row>
    <row r="25" spans="1:17" s="34" customFormat="1" ht="15.95">
      <c r="A25" s="222" t="s">
        <v>235</v>
      </c>
      <c r="B25" s="234">
        <v>35</v>
      </c>
      <c r="C25" s="219"/>
      <c r="D25" s="219"/>
      <c r="E25" s="96"/>
      <c r="F25" s="92"/>
      <c r="G25" s="92"/>
      <c r="H25" s="92"/>
      <c r="I25" s="92"/>
      <c r="J25" s="93"/>
      <c r="K25" s="92"/>
      <c r="L25" s="92"/>
      <c r="M25" s="219"/>
      <c r="N25" s="219"/>
      <c r="O25" s="219"/>
      <c r="P25" s="219"/>
      <c r="Q25" s="219"/>
    </row>
    <row r="26" spans="1:17" s="34" customFormat="1" ht="15.95">
      <c r="A26" s="222" t="s">
        <v>222</v>
      </c>
      <c r="B26" s="225" t="e">
        <f>B24*B25</f>
        <v>#REF!</v>
      </c>
      <c r="C26" s="219"/>
      <c r="D26" s="219"/>
      <c r="E26" s="95"/>
      <c r="F26" s="92"/>
      <c r="G26" s="92"/>
      <c r="H26" s="92"/>
      <c r="I26" s="92"/>
      <c r="J26" s="93"/>
      <c r="K26" s="92"/>
      <c r="L26" s="92"/>
      <c r="M26" s="219"/>
      <c r="N26" s="219"/>
      <c r="O26" s="219"/>
      <c r="P26" s="219"/>
      <c r="Q26" s="219"/>
    </row>
    <row r="27" spans="1:17" s="34" customFormat="1" ht="15.95">
      <c r="A27" s="222" t="s">
        <v>236</v>
      </c>
      <c r="B27" s="235">
        <v>0.01</v>
      </c>
      <c r="C27" s="219"/>
      <c r="D27" s="219"/>
      <c r="E27" s="92"/>
      <c r="F27" s="92"/>
      <c r="G27" s="92"/>
      <c r="H27" s="92"/>
      <c r="I27" s="92"/>
      <c r="J27" s="93"/>
      <c r="K27" s="92"/>
      <c r="L27" s="92"/>
      <c r="M27" s="219"/>
      <c r="N27" s="219"/>
      <c r="O27" s="219"/>
      <c r="P27" s="219"/>
      <c r="Q27" s="219"/>
    </row>
    <row r="28" spans="1:17" s="34" customFormat="1" ht="15.95">
      <c r="A28" s="222" t="s">
        <v>237</v>
      </c>
      <c r="B28" s="235" t="e">
        <f>B27*B24</f>
        <v>#REF!</v>
      </c>
      <c r="C28" s="219"/>
      <c r="D28" s="219"/>
      <c r="E28" s="92"/>
      <c r="F28" s="92"/>
      <c r="G28" s="92"/>
      <c r="H28" s="92"/>
      <c r="I28" s="92"/>
      <c r="J28" s="93"/>
      <c r="K28" s="92"/>
      <c r="L28" s="92"/>
      <c r="M28" s="219"/>
      <c r="N28" s="219"/>
      <c r="O28" s="219"/>
      <c r="P28" s="219"/>
      <c r="Q28" s="219"/>
    </row>
    <row r="29" spans="1:17" s="34" customFormat="1" ht="15.95">
      <c r="A29" s="48"/>
      <c r="B29" s="229"/>
      <c r="C29" s="219"/>
      <c r="D29" s="219"/>
      <c r="E29" s="96"/>
      <c r="F29" s="92"/>
      <c r="G29" s="92"/>
      <c r="H29" s="92"/>
      <c r="I29" s="92"/>
      <c r="J29" s="92"/>
      <c r="K29" s="92"/>
      <c r="L29" s="92"/>
      <c r="M29" s="219"/>
      <c r="N29" s="219"/>
      <c r="O29" s="219"/>
      <c r="P29" s="219"/>
      <c r="Q29" s="219"/>
    </row>
    <row r="30" spans="1:17" s="34" customFormat="1" ht="15.95">
      <c r="A30" s="219"/>
      <c r="B30" s="225"/>
      <c r="C30" s="219"/>
      <c r="D30" s="219"/>
      <c r="E30" s="92"/>
      <c r="F30" s="92"/>
      <c r="G30" s="92"/>
      <c r="H30" s="92"/>
      <c r="I30" s="92"/>
      <c r="J30" s="92"/>
      <c r="K30" s="92"/>
      <c r="L30" s="92"/>
      <c r="M30" s="219"/>
      <c r="N30" s="219"/>
      <c r="O30" s="219"/>
      <c r="P30" s="219"/>
      <c r="Q30" s="219"/>
    </row>
    <row r="31" spans="1:17" s="34" customFormat="1" ht="15.95">
      <c r="A31" s="48" t="s">
        <v>223</v>
      </c>
      <c r="B31" s="47" t="e">
        <f>(+B26-B28)</f>
        <v>#REF!</v>
      </c>
      <c r="C31" s="219"/>
      <c r="D31" s="219"/>
      <c r="E31" s="92"/>
      <c r="F31" s="92"/>
      <c r="G31" s="92"/>
      <c r="H31" s="92"/>
      <c r="I31" s="93"/>
      <c r="J31" s="92"/>
      <c r="K31" s="92"/>
      <c r="L31" s="92"/>
      <c r="M31" s="219"/>
      <c r="N31" s="219"/>
      <c r="O31" s="219"/>
      <c r="P31" s="219"/>
      <c r="Q31" s="219"/>
    </row>
    <row r="32" spans="1:17" s="34" customFormat="1" ht="15.95">
      <c r="A32" s="49"/>
      <c r="B32" s="236"/>
      <c r="C32" s="225"/>
      <c r="D32" s="219"/>
      <c r="E32" s="92"/>
      <c r="F32" s="92"/>
      <c r="G32" s="92"/>
      <c r="H32" s="92"/>
      <c r="I32" s="93"/>
      <c r="J32" s="92"/>
      <c r="K32" s="92"/>
      <c r="L32" s="92"/>
      <c r="M32" s="219"/>
      <c r="N32" s="219"/>
      <c r="O32" s="219"/>
      <c r="P32" s="219"/>
      <c r="Q32" s="219"/>
    </row>
    <row r="33" spans="1:17" s="34" customFormat="1" ht="15.95">
      <c r="A33" s="49" t="s">
        <v>224</v>
      </c>
      <c r="B33" s="230" t="e">
        <f>B6+47</f>
        <v>#REF!</v>
      </c>
      <c r="C33" s="219"/>
      <c r="D33" s="219"/>
      <c r="E33" s="92"/>
      <c r="F33" s="92"/>
      <c r="G33" s="92"/>
      <c r="H33" s="92"/>
      <c r="I33" s="92"/>
      <c r="J33" s="92"/>
      <c r="K33" s="92"/>
      <c r="L33" s="92"/>
      <c r="M33" s="219"/>
      <c r="N33" s="219"/>
      <c r="O33" s="219"/>
      <c r="P33" s="219"/>
      <c r="Q33" s="219"/>
    </row>
    <row r="34" spans="1:17" s="34" customFormat="1" ht="15.95">
      <c r="A34" s="49"/>
      <c r="B34" s="230"/>
      <c r="C34" s="219"/>
      <c r="D34" s="219"/>
      <c r="E34" s="92"/>
      <c r="F34" s="92"/>
      <c r="G34" s="92"/>
      <c r="H34" s="92"/>
      <c r="I34" s="92"/>
      <c r="J34" s="92"/>
      <c r="K34" s="92"/>
      <c r="L34" s="92"/>
      <c r="M34" s="219"/>
      <c r="N34" s="219"/>
      <c r="O34" s="219"/>
      <c r="P34" s="219"/>
      <c r="Q34" s="219"/>
    </row>
    <row r="35" spans="1:17" s="34" customFormat="1" ht="15.95">
      <c r="A35" s="49"/>
      <c r="B35" s="230"/>
      <c r="C35" s="219"/>
      <c r="D35" s="219"/>
      <c r="E35" s="92"/>
      <c r="F35" s="92"/>
      <c r="G35" s="92"/>
      <c r="H35" s="92"/>
      <c r="I35" s="92"/>
      <c r="J35" s="92"/>
      <c r="K35" s="92"/>
      <c r="L35" s="92"/>
      <c r="M35" s="219"/>
      <c r="N35" s="219"/>
      <c r="O35" s="219"/>
      <c r="P35" s="219"/>
      <c r="Q35" s="219"/>
    </row>
    <row r="36" spans="1:17" s="34" customFormat="1" ht="15.95">
      <c r="A36" s="219"/>
      <c r="B36" s="225"/>
      <c r="C36" s="219"/>
      <c r="D36" s="219"/>
      <c r="E36" s="92"/>
      <c r="F36" s="92"/>
      <c r="G36" s="92"/>
      <c r="H36" s="92"/>
      <c r="I36" s="92"/>
      <c r="J36" s="92"/>
      <c r="K36" s="92"/>
      <c r="L36" s="92"/>
      <c r="M36" s="219"/>
      <c r="N36" s="219"/>
      <c r="O36" s="219"/>
      <c r="P36" s="219"/>
      <c r="Q36" s="219"/>
    </row>
    <row r="37" spans="1:17" s="34" customFormat="1" ht="15.95">
      <c r="A37" s="48"/>
      <c r="B37" s="54" t="s">
        <v>225</v>
      </c>
      <c r="C37" s="219"/>
      <c r="D37" s="231"/>
      <c r="E37" s="92"/>
      <c r="F37" s="92"/>
      <c r="G37" s="92"/>
      <c r="H37" s="92"/>
      <c r="I37" s="92"/>
      <c r="J37" s="92"/>
      <c r="K37" s="92"/>
      <c r="L37" s="92"/>
      <c r="M37" s="219"/>
      <c r="N37" s="219"/>
      <c r="O37" s="219"/>
      <c r="P37" s="219"/>
      <c r="Q37" s="219"/>
    </row>
    <row r="38" spans="1:17" s="34" customFormat="1" ht="15.95">
      <c r="A38" s="219"/>
      <c r="C38" s="219"/>
      <c r="D38" s="219"/>
      <c r="E38" s="92"/>
      <c r="F38" s="92"/>
      <c r="G38" s="92"/>
      <c r="H38" s="92"/>
      <c r="I38" s="92"/>
      <c r="J38" s="92"/>
      <c r="K38" s="92"/>
      <c r="L38" s="92"/>
      <c r="M38" s="219"/>
      <c r="N38" s="219"/>
      <c r="O38" s="219"/>
      <c r="P38" s="219"/>
      <c r="Q38" s="219"/>
    </row>
    <row r="39" spans="1:17" s="34" customFormat="1" ht="15.95">
      <c r="A39" s="219"/>
      <c r="B39" s="54"/>
      <c r="C39" s="219"/>
      <c r="D39" s="219"/>
      <c r="E39" s="92"/>
      <c r="F39" s="92"/>
      <c r="G39" s="92"/>
      <c r="H39" s="92"/>
      <c r="I39" s="92"/>
      <c r="J39" s="92"/>
      <c r="K39" s="92"/>
      <c r="L39" s="92"/>
      <c r="M39" s="219"/>
      <c r="N39" s="219"/>
      <c r="O39" s="219"/>
      <c r="P39" s="219"/>
      <c r="Q39" s="219"/>
    </row>
    <row r="40" spans="1:17" s="34" customFormat="1" ht="15.95">
      <c r="A40" s="219"/>
      <c r="B40" s="54"/>
      <c r="C40" s="219"/>
      <c r="D40" s="219"/>
      <c r="E40" s="92"/>
      <c r="F40" s="92"/>
      <c r="G40" s="92"/>
      <c r="H40" s="92"/>
      <c r="I40" s="92"/>
      <c r="J40" s="92"/>
      <c r="K40" s="92"/>
      <c r="L40" s="92"/>
      <c r="M40" s="219"/>
      <c r="N40" s="219"/>
      <c r="O40" s="219"/>
      <c r="P40" s="219"/>
      <c r="Q40" s="219"/>
    </row>
    <row r="41" spans="1:17" s="34" customFormat="1" ht="15.95">
      <c r="A41" s="219"/>
      <c r="B41" s="219" t="s">
        <v>240</v>
      </c>
      <c r="C41" s="219"/>
      <c r="D41" s="219"/>
      <c r="E41" s="92"/>
      <c r="F41" s="92"/>
      <c r="G41" s="92"/>
      <c r="H41" s="92"/>
      <c r="I41" s="92"/>
      <c r="J41" s="92"/>
      <c r="K41" s="92"/>
      <c r="L41" s="92"/>
      <c r="M41" s="219"/>
      <c r="N41" s="219"/>
      <c r="O41" s="219"/>
      <c r="P41" s="219"/>
      <c r="Q41" s="219"/>
    </row>
    <row r="42" spans="1:17" s="34" customFormat="1" ht="15.95">
      <c r="A42" s="219"/>
      <c r="B42" s="219" t="s">
        <v>249</v>
      </c>
      <c r="C42" s="39"/>
      <c r="D42" s="219"/>
      <c r="E42" s="92"/>
      <c r="F42" s="92"/>
      <c r="G42" s="92"/>
      <c r="H42" s="92"/>
      <c r="I42" s="92"/>
      <c r="J42" s="92"/>
      <c r="K42" s="92"/>
      <c r="L42" s="92"/>
      <c r="M42" s="219"/>
      <c r="N42" s="219"/>
      <c r="O42" s="219"/>
      <c r="P42" s="219"/>
      <c r="Q42" s="219"/>
    </row>
    <row r="43" spans="1:17" s="34" customFormat="1" ht="15.95">
      <c r="A43" s="219"/>
      <c r="B43" s="219" t="s">
        <v>227</v>
      </c>
      <c r="C43" s="39"/>
      <c r="D43" s="219"/>
      <c r="E43" s="92"/>
      <c r="F43" s="92"/>
      <c r="G43" s="92"/>
      <c r="H43" s="92"/>
      <c r="I43" s="92"/>
      <c r="J43" s="92"/>
      <c r="K43" s="92"/>
      <c r="L43" s="92"/>
      <c r="M43" s="219"/>
      <c r="N43" s="219"/>
      <c r="O43" s="219"/>
      <c r="P43" s="219"/>
      <c r="Q43" s="219"/>
    </row>
    <row r="44" spans="1:17" s="34" customFormat="1" ht="15.95">
      <c r="A44" s="219"/>
      <c r="B44" s="219"/>
      <c r="C44" s="39"/>
      <c r="D44" s="219"/>
      <c r="E44" s="92"/>
      <c r="F44" s="92"/>
      <c r="G44" s="92"/>
      <c r="H44" s="92"/>
      <c r="I44" s="92"/>
      <c r="J44" s="92"/>
      <c r="K44" s="92"/>
      <c r="L44" s="92"/>
      <c r="M44" s="219"/>
      <c r="N44" s="219"/>
      <c r="O44" s="219"/>
      <c r="P44" s="219"/>
      <c r="Q44" s="219"/>
    </row>
    <row r="45" spans="1:17" s="34" customFormat="1" ht="15.95">
      <c r="A45" s="219"/>
      <c r="B45" s="219"/>
      <c r="C45" s="39"/>
      <c r="D45" s="219"/>
      <c r="E45" s="92"/>
      <c r="F45" s="92"/>
      <c r="G45" s="92"/>
      <c r="H45" s="92"/>
      <c r="I45" s="92"/>
      <c r="J45" s="92"/>
      <c r="K45" s="92"/>
      <c r="L45" s="92"/>
      <c r="M45" s="219"/>
      <c r="N45" s="219"/>
      <c r="O45" s="219"/>
      <c r="P45" s="219"/>
      <c r="Q45" s="219"/>
    </row>
    <row r="46" spans="1:17" s="34" customFormat="1" ht="15.95">
      <c r="A46" s="219"/>
      <c r="B46" s="219"/>
      <c r="C46" s="39"/>
      <c r="D46" s="219"/>
      <c r="E46" s="92"/>
      <c r="F46" s="92"/>
      <c r="G46" s="92"/>
      <c r="H46" s="92"/>
      <c r="I46" s="92"/>
      <c r="J46" s="92"/>
      <c r="K46" s="92"/>
      <c r="L46" s="92"/>
      <c r="M46" s="219"/>
      <c r="N46" s="219"/>
      <c r="O46" s="219"/>
      <c r="P46" s="219"/>
      <c r="Q46" s="219"/>
    </row>
    <row r="47" spans="1:17" s="34" customFormat="1" ht="15.95">
      <c r="A47" s="219"/>
      <c r="B47" s="55" t="s">
        <v>228</v>
      </c>
      <c r="C47" s="39"/>
      <c r="D47" s="219"/>
      <c r="E47" s="92"/>
      <c r="F47" s="92"/>
      <c r="G47" s="92"/>
      <c r="H47" s="92"/>
      <c r="I47" s="92"/>
      <c r="J47" s="92"/>
      <c r="K47" s="92"/>
      <c r="L47" s="92"/>
      <c r="M47" s="219"/>
      <c r="N47" s="219"/>
      <c r="O47" s="219"/>
      <c r="P47" s="219"/>
      <c r="Q47" s="219"/>
    </row>
    <row r="48" spans="1:17" s="34" customFormat="1" ht="15.95">
      <c r="A48" s="219"/>
      <c r="B48" s="219"/>
      <c r="C48" s="39"/>
      <c r="D48" s="219"/>
      <c r="E48" s="92"/>
      <c r="F48" s="92"/>
      <c r="G48" s="92"/>
      <c r="H48" s="92"/>
      <c r="I48" s="92"/>
      <c r="J48" s="92"/>
      <c r="K48" s="92"/>
      <c r="L48" s="92"/>
      <c r="M48" s="219"/>
      <c r="N48" s="219"/>
      <c r="O48" s="219"/>
      <c r="P48" s="219"/>
      <c r="Q48" s="219"/>
    </row>
    <row r="49" spans="1:17" s="34" customFormat="1" ht="15.95">
      <c r="A49" s="219"/>
      <c r="B49" s="219"/>
      <c r="C49" s="39"/>
      <c r="D49" s="219"/>
      <c r="E49" s="92"/>
      <c r="F49" s="92"/>
      <c r="G49" s="92"/>
      <c r="H49" s="92"/>
      <c r="I49" s="92"/>
      <c r="J49" s="92"/>
      <c r="K49" s="92"/>
      <c r="L49" s="92"/>
      <c r="M49" s="219"/>
      <c r="N49" s="219"/>
      <c r="O49" s="219"/>
      <c r="P49" s="219"/>
      <c r="Q49" s="219"/>
    </row>
    <row r="50" spans="1:17" s="34" customFormat="1" ht="15.95">
      <c r="A50" s="219"/>
      <c r="B50" s="219"/>
      <c r="C50" s="39"/>
      <c r="D50" s="219"/>
      <c r="E50" s="92"/>
      <c r="F50" s="92"/>
      <c r="G50" s="92"/>
      <c r="H50" s="92"/>
      <c r="I50" s="92"/>
      <c r="J50" s="92"/>
      <c r="K50" s="92"/>
      <c r="L50" s="92"/>
      <c r="M50" s="219"/>
      <c r="N50" s="219"/>
      <c r="O50" s="219"/>
      <c r="P50" s="219"/>
      <c r="Q50" s="219"/>
    </row>
    <row r="51" spans="1:17" s="34" customFormat="1" ht="15.95">
      <c r="A51" s="219"/>
      <c r="B51" s="219" t="s">
        <v>245</v>
      </c>
      <c r="C51" s="39"/>
      <c r="D51" s="219"/>
      <c r="E51" s="92"/>
      <c r="F51" s="92"/>
      <c r="G51" s="92"/>
      <c r="H51" s="92"/>
      <c r="I51" s="92"/>
      <c r="J51" s="92"/>
      <c r="K51" s="92"/>
      <c r="L51" s="92"/>
      <c r="M51" s="219"/>
      <c r="N51" s="219"/>
      <c r="O51" s="219"/>
      <c r="P51" s="219"/>
      <c r="Q51" s="219"/>
    </row>
    <row r="52" spans="1:17" s="34" customFormat="1" ht="15.95">
      <c r="A52" s="219"/>
      <c r="B52" s="219" t="s">
        <v>246</v>
      </c>
      <c r="C52" s="39"/>
      <c r="D52" s="219"/>
      <c r="E52" s="92"/>
      <c r="F52" s="92"/>
      <c r="G52" s="92"/>
      <c r="H52" s="92"/>
      <c r="I52" s="92"/>
      <c r="J52" s="92"/>
      <c r="K52" s="92"/>
      <c r="L52" s="92"/>
      <c r="M52" s="219"/>
      <c r="N52" s="219"/>
      <c r="O52" s="219"/>
      <c r="P52" s="219"/>
      <c r="Q52" s="219"/>
    </row>
    <row r="53" spans="1:17" s="92" customFormat="1" ht="15.6">
      <c r="A53" s="66"/>
      <c r="B53" s="219" t="s">
        <v>230</v>
      </c>
      <c r="C53" s="90"/>
      <c r="D53" s="66"/>
      <c r="M53" s="66"/>
      <c r="N53" s="66"/>
      <c r="O53" s="66"/>
      <c r="P53" s="66"/>
      <c r="Q53" s="66"/>
    </row>
    <row r="54" spans="1:17" s="92" customFormat="1" ht="14.1">
      <c r="A54" s="57"/>
      <c r="B54" s="66"/>
      <c r="C54" s="66"/>
      <c r="D54" s="66"/>
      <c r="M54" s="66"/>
      <c r="N54" s="66"/>
      <c r="O54" s="66"/>
      <c r="P54" s="66"/>
      <c r="Q54" s="66"/>
    </row>
    <row r="55" spans="1:17" s="92" customFormat="1" ht="14.1">
      <c r="A55" s="66"/>
      <c r="B55" s="66"/>
      <c r="C55" s="66"/>
      <c r="D55" s="66"/>
      <c r="M55" s="66"/>
      <c r="N55" s="66"/>
      <c r="O55" s="66"/>
      <c r="P55" s="66"/>
      <c r="Q55" s="66"/>
    </row>
    <row r="56" spans="1:17" s="92" customFormat="1" ht="14.1">
      <c r="A56" s="66"/>
      <c r="B56" s="66"/>
      <c r="C56" s="66"/>
      <c r="D56" s="66"/>
      <c r="M56" s="66"/>
      <c r="N56" s="66"/>
      <c r="O56" s="66"/>
      <c r="P56" s="66"/>
      <c r="Q56" s="66"/>
    </row>
    <row r="57" spans="1:17" s="92" customFormat="1" ht="14.1">
      <c r="A57" s="66"/>
      <c r="B57" s="59"/>
      <c r="C57" s="66"/>
      <c r="D57" s="66"/>
      <c r="M57" s="66"/>
      <c r="N57" s="66"/>
      <c r="O57" s="66"/>
      <c r="P57" s="66"/>
      <c r="Q57" s="66"/>
    </row>
    <row r="58" spans="1:17" s="92" customFormat="1" ht="14.1">
      <c r="A58" s="66"/>
      <c r="B58" s="91"/>
      <c r="C58" s="66"/>
      <c r="D58" s="66"/>
      <c r="M58" s="66"/>
      <c r="N58" s="66"/>
      <c r="O58" s="66"/>
      <c r="P58" s="66"/>
      <c r="Q58" s="66"/>
    </row>
    <row r="59" spans="1:17" s="92" customFormat="1" ht="14.1">
      <c r="A59" s="66"/>
      <c r="B59" s="91"/>
      <c r="C59" s="66"/>
      <c r="D59" s="66"/>
      <c r="M59" s="66"/>
      <c r="N59" s="66"/>
      <c r="O59" s="66"/>
      <c r="P59" s="66"/>
      <c r="Q59" s="66"/>
    </row>
    <row r="60" spans="1:17" s="92" customFormat="1" ht="14.1">
      <c r="A60" s="66"/>
      <c r="B60" s="91"/>
      <c r="C60" s="66"/>
      <c r="D60" s="66"/>
      <c r="M60" s="66"/>
      <c r="N60" s="66"/>
      <c r="O60" s="66"/>
      <c r="P60" s="66"/>
      <c r="Q60" s="66"/>
    </row>
    <row r="61" spans="1:17" s="92" customFormat="1" ht="14.1">
      <c r="A61" s="66"/>
      <c r="B61" s="66"/>
      <c r="C61" s="66"/>
      <c r="D61" s="66"/>
      <c r="M61" s="66"/>
      <c r="N61" s="66"/>
      <c r="O61" s="66"/>
      <c r="P61" s="66"/>
      <c r="Q61" s="66"/>
    </row>
    <row r="62" spans="1:17" s="92" customFormat="1" ht="14.1">
      <c r="A62" s="66"/>
      <c r="B62" s="66"/>
      <c r="C62" s="66"/>
      <c r="D62" s="66"/>
      <c r="M62" s="66"/>
      <c r="N62" s="66"/>
      <c r="O62" s="66"/>
      <c r="P62" s="66"/>
      <c r="Q62" s="66"/>
    </row>
    <row r="63" spans="1:17" s="92" customFormat="1" ht="14.1">
      <c r="A63" s="66"/>
      <c r="B63" s="66"/>
      <c r="C63" s="66"/>
      <c r="D63" s="66"/>
      <c r="M63" s="66"/>
      <c r="N63" s="66"/>
      <c r="O63" s="66"/>
      <c r="P63" s="66"/>
      <c r="Q63" s="66"/>
    </row>
    <row r="64" spans="1:17" s="92" customFormat="1" ht="14.1">
      <c r="A64" s="66"/>
      <c r="B64" s="66"/>
      <c r="C64" s="66"/>
      <c r="D64" s="66"/>
      <c r="M64" s="66"/>
      <c r="N64" s="66"/>
      <c r="O64" s="66"/>
      <c r="P64" s="66"/>
      <c r="Q64" s="66"/>
    </row>
  </sheetData>
  <mergeCells count="3">
    <mergeCell ref="A1:D1"/>
    <mergeCell ref="A2:D2"/>
    <mergeCell ref="A3:D3"/>
  </mergeCells>
  <printOptions horizontalCentered="1" verticalCentered="1"/>
  <pageMargins left="0.25" right="0.25" top="0.75" bottom="0.75" header="0.3" footer="0.3"/>
  <pageSetup scale="98" orientation="portrait" r:id="rId1"/>
  <rowBreaks count="1" manualBreakCount="1">
    <brk id="52" max="3" man="1"/>
  </rowBreaks>
  <colBreaks count="1" manualBreakCount="1">
    <brk id="4" max="1048575" man="1"/>
  </col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sheetPr codeName="Sheet78">
    <pageSetUpPr fitToPage="1"/>
  </sheetPr>
  <dimension ref="A1:K187"/>
  <sheetViews>
    <sheetView zoomScaleNormal="100" zoomScaleSheetLayoutView="85" workbookViewId="0">
      <selection activeCell="C20" sqref="C20"/>
    </sheetView>
  </sheetViews>
  <sheetFormatPr defaultColWidth="9.140625" defaultRowHeight="14.45"/>
  <cols>
    <col min="1" max="1" width="43.28515625" style="66" customWidth="1"/>
    <col min="2" max="2" width="28.85546875" style="66" customWidth="1"/>
    <col min="3" max="7" width="9.140625" style="66"/>
    <col min="8" max="8" width="12.5703125" style="66" bestFit="1" customWidth="1"/>
    <col min="9" max="11" width="9.140625" style="66"/>
    <col min="12" max="16384" width="9.140625" style="33"/>
  </cols>
  <sheetData>
    <row r="1" spans="1:11" s="84" customFormat="1" ht="20.45">
      <c r="A1" s="381" t="s">
        <v>205</v>
      </c>
      <c r="B1" s="381"/>
      <c r="C1" s="381"/>
      <c r="D1" s="381"/>
      <c r="E1" s="63"/>
      <c r="F1" s="50"/>
      <c r="G1" s="50"/>
      <c r="H1" s="50"/>
      <c r="I1" s="50"/>
      <c r="J1" s="50"/>
      <c r="K1" s="50"/>
    </row>
    <row r="2" spans="1:11" s="84" customFormat="1" ht="20.45">
      <c r="A2" s="381" t="s">
        <v>247</v>
      </c>
      <c r="B2" s="381"/>
      <c r="C2" s="381"/>
      <c r="D2" s="381"/>
      <c r="E2" s="63"/>
      <c r="F2" s="50"/>
      <c r="G2" s="50"/>
      <c r="H2" s="50"/>
      <c r="I2" s="50"/>
      <c r="J2" s="50"/>
      <c r="K2" s="50"/>
    </row>
    <row r="3" spans="1:11" ht="15.75" customHeight="1">
      <c r="A3" s="394">
        <f ca="1">TODAY()</f>
        <v>45832</v>
      </c>
      <c r="B3" s="385"/>
      <c r="C3" s="385"/>
      <c r="D3" s="385"/>
      <c r="E3" s="36"/>
    </row>
    <row r="4" spans="1:11" s="34" customFormat="1" ht="16.5" customHeight="1">
      <c r="A4" s="367"/>
      <c r="B4" s="367"/>
      <c r="C4" s="37"/>
      <c r="D4" s="219"/>
      <c r="E4" s="219"/>
      <c r="F4" s="219"/>
      <c r="G4" s="219"/>
      <c r="H4" s="219"/>
      <c r="I4" s="219"/>
      <c r="J4" s="219"/>
      <c r="K4" s="219"/>
    </row>
    <row r="5" spans="1:11" s="34" customFormat="1" ht="16.5" customHeight="1">
      <c r="A5" s="219"/>
      <c r="B5" s="219"/>
      <c r="C5" s="39"/>
      <c r="D5" s="219"/>
      <c r="E5" s="219"/>
      <c r="F5" s="219"/>
      <c r="G5" s="219"/>
      <c r="H5" s="219"/>
      <c r="I5" s="219"/>
      <c r="J5" s="219"/>
      <c r="K5" s="219"/>
    </row>
    <row r="6" spans="1:11" s="34" customFormat="1" ht="15" customHeight="1">
      <c r="A6" s="36" t="s">
        <v>207</v>
      </c>
      <c r="B6" s="40" t="e">
        <f>#REF!</f>
        <v>#REF!</v>
      </c>
      <c r="C6" s="39"/>
      <c r="D6" s="219"/>
      <c r="E6" s="219"/>
      <c r="F6" s="219"/>
      <c r="G6" s="219"/>
      <c r="H6" s="219"/>
      <c r="I6" s="219"/>
      <c r="J6" s="219"/>
      <c r="K6" s="219"/>
    </row>
    <row r="7" spans="1:11" s="34" customFormat="1" ht="15.95" hidden="1">
      <c r="A7" s="219" t="s">
        <v>208</v>
      </c>
      <c r="B7" s="41">
        <v>40793</v>
      </c>
      <c r="C7" s="39" t="s">
        <v>209</v>
      </c>
      <c r="D7" s="219"/>
      <c r="E7" s="219"/>
      <c r="F7" s="219"/>
      <c r="G7" s="219"/>
      <c r="H7" s="219"/>
      <c r="I7" s="219"/>
      <c r="J7" s="219"/>
      <c r="K7" s="219"/>
    </row>
    <row r="8" spans="1:11" s="34" customFormat="1" ht="15.95">
      <c r="A8" s="219" t="s">
        <v>210</v>
      </c>
      <c r="B8" s="86" t="e">
        <f>#REF!</f>
        <v>#REF!</v>
      </c>
      <c r="C8" s="39" t="s">
        <v>211</v>
      </c>
      <c r="D8" s="219"/>
      <c r="E8" s="219"/>
      <c r="F8" s="219"/>
      <c r="G8" s="219"/>
      <c r="H8" s="219"/>
      <c r="I8" s="219"/>
      <c r="J8" s="219"/>
      <c r="K8" s="219"/>
    </row>
    <row r="9" spans="1:11" s="34" customFormat="1" ht="15.95">
      <c r="A9" s="219" t="s">
        <v>212</v>
      </c>
      <c r="B9" s="43">
        <v>31</v>
      </c>
      <c r="C9" s="39" t="s">
        <v>211</v>
      </c>
      <c r="D9" s="219"/>
      <c r="E9" s="219"/>
      <c r="F9" s="219"/>
      <c r="G9" s="219"/>
      <c r="H9" s="219"/>
      <c r="I9" s="219"/>
      <c r="J9" s="219"/>
      <c r="K9" s="219"/>
    </row>
    <row r="10" spans="1:11" s="34" customFormat="1" ht="15.95" hidden="1">
      <c r="A10" s="219" t="s">
        <v>213</v>
      </c>
      <c r="B10" s="220"/>
      <c r="C10" s="39" t="s">
        <v>211</v>
      </c>
      <c r="D10" s="219"/>
      <c r="E10" s="219"/>
      <c r="F10" s="219"/>
      <c r="G10" s="219"/>
      <c r="H10" s="219"/>
      <c r="I10" s="219"/>
      <c r="J10" s="219"/>
      <c r="K10" s="219"/>
    </row>
    <row r="11" spans="1:11" s="34" customFormat="1" ht="16.5" customHeight="1">
      <c r="A11" s="219"/>
      <c r="B11" s="219"/>
      <c r="C11" s="39"/>
      <c r="D11" s="219"/>
      <c r="E11" s="219"/>
      <c r="F11" s="219"/>
      <c r="G11" s="219"/>
      <c r="H11" s="219"/>
      <c r="I11" s="219"/>
      <c r="J11" s="219"/>
      <c r="K11" s="219"/>
    </row>
    <row r="12" spans="1:11" s="34" customFormat="1" ht="16.5" customHeight="1">
      <c r="A12" s="219"/>
      <c r="B12" s="221"/>
      <c r="C12" s="39"/>
      <c r="D12" s="219"/>
      <c r="E12" s="219"/>
      <c r="F12" s="219"/>
      <c r="G12" s="219"/>
      <c r="H12" s="219"/>
      <c r="I12" s="219"/>
      <c r="J12" s="219"/>
      <c r="K12" s="219"/>
    </row>
    <row r="13" spans="1:11" s="89" customFormat="1" ht="21" customHeight="1">
      <c r="A13" s="87" t="s">
        <v>214</v>
      </c>
      <c r="B13" s="240"/>
      <c r="C13" s="88"/>
      <c r="D13" s="241"/>
      <c r="E13" s="241"/>
      <c r="F13" s="241"/>
      <c r="G13" s="241"/>
      <c r="H13" s="241"/>
      <c r="I13" s="241"/>
      <c r="J13" s="241"/>
      <c r="K13" s="241"/>
    </row>
    <row r="14" spans="1:11" s="34" customFormat="1" ht="15.95">
      <c r="A14" s="222" t="s">
        <v>215</v>
      </c>
      <c r="B14" s="223" t="e">
        <f>#REF!</f>
        <v>#REF!</v>
      </c>
      <c r="C14" s="39" t="s">
        <v>209</v>
      </c>
      <c r="D14" s="219"/>
      <c r="E14" s="219"/>
      <c r="F14" s="219"/>
      <c r="G14" s="219"/>
      <c r="H14" s="219"/>
      <c r="I14" s="219"/>
      <c r="J14" s="219"/>
      <c r="K14" s="219"/>
    </row>
    <row r="15" spans="1:11" s="34" customFormat="1" ht="15.95">
      <c r="A15" s="222" t="s">
        <v>216</v>
      </c>
      <c r="B15" s="233" t="e">
        <f>#REF!</f>
        <v>#REF!</v>
      </c>
      <c r="C15" s="39" t="s">
        <v>209</v>
      </c>
      <c r="D15" s="219"/>
      <c r="E15" s="219"/>
      <c r="F15" s="219"/>
      <c r="G15" s="219"/>
      <c r="H15" s="219"/>
      <c r="I15" s="225"/>
      <c r="J15" s="225"/>
      <c r="K15" s="219"/>
    </row>
    <row r="16" spans="1:11" s="34" customFormat="1" ht="15.95">
      <c r="A16" s="222" t="s">
        <v>217</v>
      </c>
      <c r="B16" s="225" t="e">
        <f>B15*B14</f>
        <v>#REF!</v>
      </c>
      <c r="C16" s="39"/>
      <c r="D16" s="219"/>
      <c r="E16" s="219"/>
      <c r="F16" s="219"/>
      <c r="G16" s="219"/>
      <c r="H16" s="219"/>
      <c r="I16" s="221"/>
      <c r="J16" s="225"/>
      <c r="K16" s="219"/>
    </row>
    <row r="17" spans="1:11" s="34" customFormat="1" ht="16.5" customHeight="1">
      <c r="A17" s="227"/>
      <c r="B17" s="225"/>
      <c r="C17" s="45"/>
      <c r="D17" s="219"/>
      <c r="E17" s="219"/>
      <c r="F17" s="219"/>
      <c r="G17" s="219"/>
      <c r="H17" s="219"/>
      <c r="I17" s="219"/>
      <c r="J17" s="225"/>
      <c r="K17" s="219"/>
    </row>
    <row r="18" spans="1:11" s="34" customFormat="1" ht="16.5" hidden="1" customHeight="1">
      <c r="A18" s="46" t="s">
        <v>218</v>
      </c>
      <c r="B18" s="221"/>
      <c r="C18" s="39"/>
      <c r="D18" s="219"/>
      <c r="E18" s="219"/>
      <c r="F18" s="219"/>
      <c r="G18" s="219"/>
      <c r="H18" s="219"/>
      <c r="I18" s="219"/>
      <c r="J18" s="225"/>
      <c r="K18" s="219"/>
    </row>
    <row r="19" spans="1:11" s="34" customFormat="1" ht="16.5" hidden="1" customHeight="1">
      <c r="A19" s="222" t="s">
        <v>219</v>
      </c>
      <c r="B19" s="228" t="e">
        <f>B14</f>
        <v>#REF!</v>
      </c>
      <c r="C19" s="39" t="s">
        <v>220</v>
      </c>
      <c r="D19" s="219"/>
      <c r="E19" s="219"/>
      <c r="F19" s="219"/>
      <c r="G19" s="219"/>
      <c r="H19" s="219"/>
      <c r="I19" s="219"/>
      <c r="J19" s="225"/>
      <c r="K19" s="219"/>
    </row>
    <row r="20" spans="1:11" s="34" customFormat="1" ht="16.5" hidden="1" customHeight="1">
      <c r="A20" s="222" t="s">
        <v>221</v>
      </c>
      <c r="B20" s="225">
        <v>3.5000000000000003E-2</v>
      </c>
      <c r="C20" s="39"/>
      <c r="D20" s="219"/>
      <c r="E20" s="219"/>
      <c r="F20" s="219"/>
      <c r="G20" s="219"/>
      <c r="H20" s="219"/>
      <c r="I20" s="219"/>
      <c r="J20" s="225"/>
      <c r="K20" s="219"/>
    </row>
    <row r="21" spans="1:11" s="34" customFormat="1" ht="16.5" hidden="1" customHeight="1">
      <c r="A21" s="222" t="s">
        <v>222</v>
      </c>
      <c r="B21" s="229" t="e">
        <f>B19*B20</f>
        <v>#REF!</v>
      </c>
      <c r="C21" s="39"/>
      <c r="D21" s="219"/>
      <c r="E21" s="219"/>
      <c r="F21" s="219"/>
      <c r="G21" s="219"/>
      <c r="H21" s="219"/>
      <c r="I21" s="219"/>
      <c r="J21" s="225"/>
      <c r="K21" s="219"/>
    </row>
    <row r="22" spans="1:11" s="34" customFormat="1" ht="16.5" customHeight="1">
      <c r="A22" s="219"/>
      <c r="B22" s="47"/>
      <c r="C22" s="39"/>
      <c r="D22" s="219"/>
      <c r="E22" s="219"/>
      <c r="F22" s="219"/>
      <c r="G22" s="219"/>
      <c r="H22" s="219"/>
      <c r="I22" s="219"/>
      <c r="J22" s="219"/>
      <c r="K22" s="219"/>
    </row>
    <row r="23" spans="1:11" s="34" customFormat="1" ht="15.95">
      <c r="A23" s="48" t="s">
        <v>223</v>
      </c>
      <c r="B23" s="47" t="e">
        <f>B16</f>
        <v>#REF!</v>
      </c>
      <c r="C23" s="39"/>
      <c r="D23" s="219"/>
      <c r="E23" s="219"/>
      <c r="F23" s="219"/>
      <c r="G23" s="219"/>
      <c r="H23" s="219"/>
      <c r="I23" s="225"/>
      <c r="J23" s="219"/>
      <c r="K23" s="219"/>
    </row>
    <row r="24" spans="1:11" s="34" customFormat="1" ht="16.5" customHeight="1">
      <c r="A24" s="49"/>
      <c r="B24" s="230"/>
      <c r="C24" s="39"/>
      <c r="D24" s="219"/>
      <c r="E24" s="219"/>
      <c r="F24" s="219"/>
      <c r="G24" s="219"/>
      <c r="H24" s="219"/>
      <c r="I24" s="219"/>
      <c r="J24" s="219"/>
      <c r="K24" s="219"/>
    </row>
    <row r="25" spans="1:11" s="34" customFormat="1" ht="15.95">
      <c r="A25" s="49" t="s">
        <v>224</v>
      </c>
      <c r="B25" s="230" t="e">
        <f>B6+47</f>
        <v>#REF!</v>
      </c>
      <c r="C25" s="39"/>
      <c r="D25" s="219"/>
      <c r="E25" s="219"/>
      <c r="F25" s="219"/>
      <c r="G25" s="219"/>
      <c r="H25" s="219"/>
      <c r="I25" s="219"/>
      <c r="J25" s="219"/>
      <c r="K25" s="219"/>
    </row>
    <row r="26" spans="1:11" s="34" customFormat="1" ht="16.5" customHeight="1">
      <c r="A26" s="219"/>
      <c r="B26" s="225"/>
      <c r="C26" s="39"/>
      <c r="D26" s="219"/>
      <c r="E26" s="219"/>
      <c r="F26" s="219"/>
      <c r="G26" s="219"/>
      <c r="H26" s="219"/>
      <c r="I26" s="219"/>
      <c r="J26" s="219"/>
      <c r="K26" s="219"/>
    </row>
    <row r="27" spans="1:11" s="34" customFormat="1" ht="16.5" customHeight="1">
      <c r="A27" s="219"/>
      <c r="B27" s="225"/>
      <c r="C27" s="39"/>
      <c r="D27" s="219"/>
      <c r="E27" s="219"/>
      <c r="F27" s="219"/>
      <c r="G27" s="219"/>
      <c r="H27" s="219"/>
      <c r="I27" s="219"/>
      <c r="J27" s="219"/>
      <c r="K27" s="219"/>
    </row>
    <row r="28" spans="1:11" s="34" customFormat="1" ht="16.5" customHeight="1">
      <c r="A28" s="219"/>
      <c r="B28" s="225"/>
      <c r="C28" s="39"/>
      <c r="D28" s="219"/>
      <c r="E28" s="219"/>
      <c r="F28" s="219"/>
      <c r="G28" s="219"/>
      <c r="H28" s="219"/>
      <c r="I28" s="219"/>
      <c r="J28" s="219"/>
      <c r="K28" s="219"/>
    </row>
    <row r="29" spans="1:11" s="34" customFormat="1" ht="16.5" customHeight="1">
      <c r="A29" s="219"/>
      <c r="B29" s="54" t="s">
        <v>225</v>
      </c>
      <c r="C29" s="39"/>
      <c r="D29" s="219"/>
      <c r="E29" s="219"/>
      <c r="F29" s="219"/>
      <c r="G29" s="219"/>
      <c r="H29" s="219"/>
      <c r="I29" s="219"/>
      <c r="J29" s="219"/>
      <c r="K29" s="219"/>
    </row>
    <row r="30" spans="1:11" s="34" customFormat="1" ht="16.5" customHeight="1">
      <c r="A30" s="219"/>
      <c r="C30" s="39"/>
      <c r="D30" s="219"/>
      <c r="E30" s="219"/>
      <c r="F30" s="219"/>
      <c r="G30" s="219"/>
      <c r="H30" s="219"/>
      <c r="I30" s="219"/>
      <c r="J30" s="219"/>
      <c r="K30" s="219"/>
    </row>
    <row r="31" spans="1:11" s="34" customFormat="1" ht="16.5" customHeight="1">
      <c r="A31" s="219"/>
      <c r="B31" s="54"/>
      <c r="C31" s="39"/>
      <c r="D31" s="219"/>
      <c r="E31" s="219"/>
      <c r="F31" s="219"/>
      <c r="G31" s="219"/>
      <c r="H31" s="219"/>
      <c r="I31" s="219"/>
      <c r="J31" s="219"/>
      <c r="K31" s="219"/>
    </row>
    <row r="32" spans="1:11" s="34" customFormat="1" ht="16.5" customHeight="1">
      <c r="A32" s="48"/>
      <c r="B32" s="54"/>
      <c r="C32" s="39"/>
      <c r="D32" s="231"/>
      <c r="E32" s="219"/>
      <c r="F32" s="219"/>
      <c r="G32" s="219"/>
      <c r="H32" s="219"/>
      <c r="I32" s="219"/>
      <c r="J32" s="219"/>
      <c r="K32" s="219"/>
    </row>
    <row r="33" spans="1:11" s="34" customFormat="1" ht="15.95">
      <c r="A33" s="219"/>
      <c r="B33" s="219" t="s">
        <v>240</v>
      </c>
      <c r="C33" s="39"/>
      <c r="D33" s="219"/>
      <c r="E33" s="219"/>
      <c r="F33" s="219"/>
      <c r="G33" s="219"/>
      <c r="H33" s="219"/>
      <c r="I33" s="219"/>
      <c r="J33" s="219"/>
      <c r="K33" s="219"/>
    </row>
    <row r="34" spans="1:11" s="34" customFormat="1" ht="15.95">
      <c r="A34" s="219"/>
      <c r="B34" s="219" t="s">
        <v>249</v>
      </c>
      <c r="C34" s="39"/>
      <c r="D34" s="219"/>
      <c r="E34" s="219"/>
      <c r="F34" s="219"/>
      <c r="G34" s="219"/>
      <c r="H34" s="219"/>
      <c r="I34" s="219"/>
      <c r="J34" s="219"/>
      <c r="K34" s="219"/>
    </row>
    <row r="35" spans="1:11" s="34" customFormat="1" ht="17.25" customHeight="1">
      <c r="A35" s="219"/>
      <c r="B35" s="219" t="s">
        <v>227</v>
      </c>
      <c r="C35" s="39"/>
      <c r="D35" s="219"/>
      <c r="E35" s="219"/>
      <c r="F35" s="219"/>
      <c r="G35" s="219"/>
      <c r="H35" s="219"/>
      <c r="I35" s="219"/>
      <c r="J35" s="219"/>
      <c r="K35" s="219"/>
    </row>
    <row r="36" spans="1:11" s="34" customFormat="1" ht="17.25" customHeight="1">
      <c r="A36" s="219"/>
      <c r="B36" s="219"/>
      <c r="C36" s="39"/>
      <c r="D36" s="219"/>
      <c r="E36" s="219"/>
      <c r="F36" s="219"/>
      <c r="G36" s="219"/>
      <c r="H36" s="219"/>
      <c r="I36" s="219"/>
      <c r="J36" s="219"/>
      <c r="K36" s="219"/>
    </row>
    <row r="37" spans="1:11" s="34" customFormat="1" ht="15.95">
      <c r="A37" s="219"/>
      <c r="B37" s="219"/>
      <c r="C37" s="39"/>
      <c r="D37" s="219"/>
      <c r="E37" s="219"/>
      <c r="F37" s="219"/>
      <c r="G37" s="219"/>
      <c r="H37" s="219"/>
      <c r="I37" s="219"/>
      <c r="J37" s="219"/>
      <c r="K37" s="219"/>
    </row>
    <row r="38" spans="1:11" s="34" customFormat="1" ht="17.25" customHeight="1">
      <c r="A38" s="219"/>
      <c r="B38" s="219"/>
      <c r="C38" s="39"/>
      <c r="D38" s="219"/>
      <c r="E38" s="219"/>
      <c r="F38" s="219"/>
      <c r="G38" s="219"/>
      <c r="H38" s="219"/>
      <c r="I38" s="219"/>
      <c r="J38" s="219"/>
      <c r="K38" s="219"/>
    </row>
    <row r="39" spans="1:11" s="34" customFormat="1" ht="17.25" customHeight="1">
      <c r="A39" s="219"/>
      <c r="B39" s="55" t="s">
        <v>228</v>
      </c>
      <c r="C39" s="39"/>
      <c r="D39" s="219"/>
      <c r="E39" s="219"/>
      <c r="F39" s="219"/>
      <c r="G39" s="219"/>
      <c r="H39" s="219"/>
      <c r="I39" s="219"/>
      <c r="J39" s="219"/>
      <c r="K39" s="219"/>
    </row>
    <row r="40" spans="1:11" s="34" customFormat="1" ht="17.25" customHeight="1">
      <c r="A40" s="219"/>
      <c r="B40" s="219"/>
      <c r="C40" s="39"/>
      <c r="D40" s="219"/>
      <c r="E40" s="219"/>
      <c r="F40" s="219"/>
      <c r="G40" s="219"/>
      <c r="H40" s="219"/>
      <c r="I40" s="219"/>
      <c r="J40" s="219"/>
      <c r="K40" s="219"/>
    </row>
    <row r="41" spans="1:11" s="34" customFormat="1" ht="17.25" customHeight="1">
      <c r="A41" s="219"/>
      <c r="B41" s="219"/>
      <c r="C41" s="39"/>
      <c r="D41" s="219"/>
      <c r="E41" s="219"/>
      <c r="F41" s="219"/>
      <c r="G41" s="219"/>
      <c r="H41" s="219"/>
      <c r="I41" s="219"/>
      <c r="J41" s="219"/>
      <c r="K41" s="219"/>
    </row>
    <row r="42" spans="1:11" s="34" customFormat="1" ht="17.25" customHeight="1">
      <c r="A42" s="219"/>
      <c r="B42" s="219"/>
      <c r="C42" s="39"/>
      <c r="D42" s="219"/>
      <c r="E42" s="219"/>
      <c r="F42" s="219"/>
      <c r="G42" s="219"/>
      <c r="H42" s="219"/>
      <c r="I42" s="219"/>
      <c r="J42" s="219"/>
      <c r="K42" s="219"/>
    </row>
    <row r="43" spans="1:11" s="34" customFormat="1" ht="15.95">
      <c r="A43" s="219"/>
      <c r="B43" s="219" t="s">
        <v>242</v>
      </c>
      <c r="C43" s="39"/>
      <c r="D43" s="219"/>
      <c r="E43" s="219"/>
      <c r="F43" s="219"/>
      <c r="G43" s="219"/>
      <c r="H43" s="219"/>
      <c r="I43" s="219"/>
      <c r="J43" s="219"/>
      <c r="K43" s="219"/>
    </row>
    <row r="44" spans="1:11" s="34" customFormat="1" ht="17.25" customHeight="1">
      <c r="A44" s="219"/>
      <c r="B44" s="219" t="s">
        <v>243</v>
      </c>
      <c r="C44" s="39"/>
      <c r="D44" s="219"/>
      <c r="E44" s="219"/>
      <c r="F44" s="219"/>
      <c r="G44" s="219"/>
      <c r="H44" s="219"/>
      <c r="I44" s="219"/>
      <c r="J44" s="219"/>
      <c r="K44" s="219"/>
    </row>
    <row r="45" spans="1:11" ht="15.6">
      <c r="A45" s="219"/>
      <c r="B45" s="219" t="s">
        <v>244</v>
      </c>
      <c r="C45" s="39"/>
    </row>
    <row r="46" spans="1:11">
      <c r="A46" s="57"/>
      <c r="C46" s="90"/>
    </row>
    <row r="47" spans="1:11">
      <c r="C47" s="90"/>
    </row>
    <row r="48" spans="1:11">
      <c r="C48" s="90"/>
    </row>
    <row r="49" spans="2:3">
      <c r="B49" s="59"/>
      <c r="C49" s="90"/>
    </row>
    <row r="50" spans="2:3">
      <c r="B50" s="91"/>
      <c r="C50" s="90"/>
    </row>
    <row r="51" spans="2:3">
      <c r="B51" s="91"/>
      <c r="C51" s="90"/>
    </row>
    <row r="52" spans="2:3">
      <c r="B52" s="91"/>
      <c r="C52" s="90"/>
    </row>
    <row r="53" spans="2:3" s="66" customFormat="1" ht="14.1">
      <c r="C53" s="90"/>
    </row>
    <row r="54" spans="2:3" s="66" customFormat="1" ht="14.1">
      <c r="C54" s="90"/>
    </row>
    <row r="55" spans="2:3" s="66" customFormat="1" ht="14.1">
      <c r="C55" s="90"/>
    </row>
    <row r="56" spans="2:3" s="66" customFormat="1" ht="14.1">
      <c r="C56" s="90"/>
    </row>
    <row r="57" spans="2:3" s="66" customFormat="1" ht="14.1">
      <c r="C57" s="90"/>
    </row>
    <row r="58" spans="2:3" s="66" customFormat="1" ht="14.1">
      <c r="C58" s="90"/>
    </row>
    <row r="59" spans="2:3" s="66" customFormat="1" ht="14.1">
      <c r="C59" s="90"/>
    </row>
    <row r="60" spans="2:3" s="66" customFormat="1" ht="14.1">
      <c r="C60" s="90"/>
    </row>
    <row r="61" spans="2:3" s="66" customFormat="1" ht="14.1">
      <c r="C61" s="90"/>
    </row>
    <row r="62" spans="2:3" s="66" customFormat="1" ht="14.1">
      <c r="C62" s="90"/>
    </row>
    <row r="63" spans="2:3" s="66" customFormat="1" ht="14.1">
      <c r="C63" s="90"/>
    </row>
    <row r="64" spans="2:3" s="66" customFormat="1" ht="14.1">
      <c r="C64" s="90"/>
    </row>
    <row r="65" spans="3:3" s="66" customFormat="1" ht="14.1">
      <c r="C65" s="90"/>
    </row>
    <row r="66" spans="3:3" s="66" customFormat="1" ht="14.1">
      <c r="C66" s="90"/>
    </row>
    <row r="67" spans="3:3" s="66" customFormat="1" ht="14.1">
      <c r="C67" s="90"/>
    </row>
    <row r="68" spans="3:3" s="66" customFormat="1" ht="14.1">
      <c r="C68" s="90"/>
    </row>
    <row r="69" spans="3:3" s="66" customFormat="1" ht="14.1">
      <c r="C69" s="90"/>
    </row>
    <row r="70" spans="3:3" s="66" customFormat="1" ht="14.1">
      <c r="C70" s="90"/>
    </row>
    <row r="71" spans="3:3" s="66" customFormat="1" ht="14.1">
      <c r="C71" s="90"/>
    </row>
    <row r="72" spans="3:3" s="66" customFormat="1" ht="14.1">
      <c r="C72" s="90"/>
    </row>
    <row r="73" spans="3:3" s="66" customFormat="1" ht="14.1">
      <c r="C73" s="90"/>
    </row>
    <row r="74" spans="3:3" s="66" customFormat="1" ht="14.1">
      <c r="C74" s="90"/>
    </row>
    <row r="75" spans="3:3" s="66" customFormat="1" ht="14.1">
      <c r="C75" s="90"/>
    </row>
    <row r="76" spans="3:3" s="66" customFormat="1" ht="14.1">
      <c r="C76" s="90"/>
    </row>
    <row r="77" spans="3:3" s="66" customFormat="1" ht="14.1">
      <c r="C77" s="90"/>
    </row>
    <row r="78" spans="3:3" s="66" customFormat="1" ht="14.1">
      <c r="C78" s="90"/>
    </row>
    <row r="79" spans="3:3" s="66" customFormat="1" ht="14.1">
      <c r="C79" s="90"/>
    </row>
    <row r="80" spans="3:3" s="66" customFormat="1" ht="14.1">
      <c r="C80" s="90"/>
    </row>
    <row r="81" spans="3:3" s="66" customFormat="1" ht="14.1">
      <c r="C81" s="90"/>
    </row>
    <row r="82" spans="3:3" s="66" customFormat="1" ht="14.1">
      <c r="C82" s="90"/>
    </row>
    <row r="83" spans="3:3" s="66" customFormat="1" ht="14.1">
      <c r="C83" s="90"/>
    </row>
    <row r="84" spans="3:3" s="66" customFormat="1" ht="14.1">
      <c r="C84" s="90"/>
    </row>
    <row r="85" spans="3:3" s="66" customFormat="1" ht="14.1">
      <c r="C85" s="90"/>
    </row>
    <row r="86" spans="3:3" s="66" customFormat="1" ht="14.1">
      <c r="C86" s="90"/>
    </row>
    <row r="87" spans="3:3" s="66" customFormat="1" ht="14.1">
      <c r="C87" s="90"/>
    </row>
    <row r="88" spans="3:3" s="66" customFormat="1" ht="14.1">
      <c r="C88" s="90"/>
    </row>
    <row r="89" spans="3:3" s="66" customFormat="1" ht="14.1">
      <c r="C89" s="90"/>
    </row>
    <row r="90" spans="3:3" s="66" customFormat="1" ht="14.1">
      <c r="C90" s="90"/>
    </row>
    <row r="91" spans="3:3" s="66" customFormat="1" ht="14.1">
      <c r="C91" s="90"/>
    </row>
    <row r="92" spans="3:3" s="66" customFormat="1" ht="14.1">
      <c r="C92" s="90"/>
    </row>
    <row r="93" spans="3:3" s="66" customFormat="1" ht="14.1">
      <c r="C93" s="90"/>
    </row>
    <row r="94" spans="3:3" s="66" customFormat="1" ht="14.1">
      <c r="C94" s="90"/>
    </row>
    <row r="95" spans="3:3" s="66" customFormat="1" ht="14.1">
      <c r="C95" s="90"/>
    </row>
    <row r="96" spans="3:3" s="66" customFormat="1" ht="14.1">
      <c r="C96" s="90"/>
    </row>
    <row r="97" spans="3:3" s="66" customFormat="1" ht="14.1">
      <c r="C97" s="90"/>
    </row>
    <row r="98" spans="3:3" s="66" customFormat="1" ht="14.1">
      <c r="C98" s="90"/>
    </row>
    <row r="99" spans="3:3" s="66" customFormat="1" ht="14.1">
      <c r="C99" s="90"/>
    </row>
    <row r="100" spans="3:3" s="66" customFormat="1" ht="14.1">
      <c r="C100" s="90"/>
    </row>
    <row r="101" spans="3:3" s="66" customFormat="1" ht="14.1">
      <c r="C101" s="90"/>
    </row>
    <row r="102" spans="3:3" s="66" customFormat="1" ht="14.1">
      <c r="C102" s="90"/>
    </row>
    <row r="103" spans="3:3" s="66" customFormat="1" ht="14.1">
      <c r="C103" s="90"/>
    </row>
    <row r="104" spans="3:3" s="66" customFormat="1" ht="14.1">
      <c r="C104" s="90"/>
    </row>
    <row r="105" spans="3:3" s="66" customFormat="1" ht="14.1">
      <c r="C105" s="90"/>
    </row>
    <row r="106" spans="3:3" s="66" customFormat="1" ht="14.1">
      <c r="C106" s="90"/>
    </row>
    <row r="107" spans="3:3" s="66" customFormat="1" ht="14.1">
      <c r="C107" s="90"/>
    </row>
    <row r="108" spans="3:3" s="66" customFormat="1" ht="14.1">
      <c r="C108" s="90"/>
    </row>
    <row r="109" spans="3:3" s="66" customFormat="1" ht="14.1">
      <c r="C109" s="90"/>
    </row>
    <row r="110" spans="3:3" s="66" customFormat="1" ht="14.1">
      <c r="C110" s="90"/>
    </row>
    <row r="111" spans="3:3" s="66" customFormat="1" ht="14.1">
      <c r="C111" s="90"/>
    </row>
    <row r="112" spans="3:3" s="66" customFormat="1" ht="14.1">
      <c r="C112" s="90"/>
    </row>
    <row r="113" spans="3:3" s="66" customFormat="1" ht="14.1">
      <c r="C113" s="90"/>
    </row>
    <row r="114" spans="3:3" s="66" customFormat="1" ht="14.1">
      <c r="C114" s="90"/>
    </row>
    <row r="115" spans="3:3" s="66" customFormat="1" ht="14.1">
      <c r="C115" s="90"/>
    </row>
    <row r="116" spans="3:3" s="66" customFormat="1" ht="14.1">
      <c r="C116" s="90"/>
    </row>
    <row r="117" spans="3:3" s="66" customFormat="1" ht="14.1">
      <c r="C117" s="90"/>
    </row>
    <row r="118" spans="3:3" s="66" customFormat="1" ht="14.1">
      <c r="C118" s="90"/>
    </row>
    <row r="119" spans="3:3" s="66" customFormat="1" ht="14.1">
      <c r="C119" s="90"/>
    </row>
    <row r="120" spans="3:3" s="66" customFormat="1" ht="14.1">
      <c r="C120" s="90"/>
    </row>
    <row r="121" spans="3:3" s="66" customFormat="1" ht="14.1">
      <c r="C121" s="90"/>
    </row>
    <row r="122" spans="3:3" s="66" customFormat="1" ht="14.1">
      <c r="C122" s="90"/>
    </row>
    <row r="123" spans="3:3" s="66" customFormat="1" ht="14.1">
      <c r="C123" s="90"/>
    </row>
    <row r="124" spans="3:3" s="66" customFormat="1" ht="14.1">
      <c r="C124" s="90"/>
    </row>
    <row r="125" spans="3:3" s="66" customFormat="1" ht="14.1">
      <c r="C125" s="90"/>
    </row>
    <row r="126" spans="3:3" s="66" customFormat="1" ht="14.1">
      <c r="C126" s="90"/>
    </row>
    <row r="127" spans="3:3" s="66" customFormat="1" ht="14.1">
      <c r="C127" s="90"/>
    </row>
    <row r="128" spans="3:3" s="66" customFormat="1" ht="14.1">
      <c r="C128" s="90"/>
    </row>
    <row r="129" spans="3:3" s="66" customFormat="1" ht="14.1">
      <c r="C129" s="90"/>
    </row>
    <row r="130" spans="3:3" s="66" customFormat="1" ht="14.1">
      <c r="C130" s="90"/>
    </row>
    <row r="131" spans="3:3" s="66" customFormat="1" ht="14.1">
      <c r="C131" s="90"/>
    </row>
    <row r="132" spans="3:3" s="66" customFormat="1" ht="14.1">
      <c r="C132" s="90"/>
    </row>
    <row r="133" spans="3:3" s="66" customFormat="1" ht="14.1">
      <c r="C133" s="90"/>
    </row>
    <row r="134" spans="3:3" s="66" customFormat="1" ht="14.1">
      <c r="C134" s="90"/>
    </row>
    <row r="135" spans="3:3" s="66" customFormat="1" ht="14.1">
      <c r="C135" s="90"/>
    </row>
    <row r="136" spans="3:3" s="66" customFormat="1" ht="14.1">
      <c r="C136" s="90"/>
    </row>
    <row r="137" spans="3:3" s="66" customFormat="1" ht="14.1">
      <c r="C137" s="90"/>
    </row>
    <row r="138" spans="3:3" s="66" customFormat="1" ht="14.1">
      <c r="C138" s="90"/>
    </row>
    <row r="139" spans="3:3" s="66" customFormat="1" ht="14.1">
      <c r="C139" s="90"/>
    </row>
    <row r="140" spans="3:3" s="66" customFormat="1" ht="14.1">
      <c r="C140" s="90"/>
    </row>
    <row r="141" spans="3:3" s="66" customFormat="1" ht="14.1">
      <c r="C141" s="90"/>
    </row>
    <row r="142" spans="3:3" s="66" customFormat="1" ht="14.1">
      <c r="C142" s="90"/>
    </row>
    <row r="143" spans="3:3" s="66" customFormat="1" ht="14.1">
      <c r="C143" s="90"/>
    </row>
    <row r="144" spans="3:3" s="66" customFormat="1" ht="14.1">
      <c r="C144" s="90"/>
    </row>
    <row r="145" spans="3:3" s="66" customFormat="1" ht="14.1">
      <c r="C145" s="90"/>
    </row>
    <row r="146" spans="3:3" s="66" customFormat="1" ht="14.1">
      <c r="C146" s="90"/>
    </row>
    <row r="147" spans="3:3" s="66" customFormat="1" ht="14.1">
      <c r="C147" s="90"/>
    </row>
    <row r="148" spans="3:3" s="66" customFormat="1" ht="14.1">
      <c r="C148" s="90"/>
    </row>
    <row r="149" spans="3:3" s="66" customFormat="1" ht="14.1">
      <c r="C149" s="90"/>
    </row>
    <row r="150" spans="3:3" s="66" customFormat="1" ht="14.1">
      <c r="C150" s="90"/>
    </row>
    <row r="151" spans="3:3" s="66" customFormat="1" ht="14.1">
      <c r="C151" s="90"/>
    </row>
    <row r="152" spans="3:3" s="66" customFormat="1" ht="14.1">
      <c r="C152" s="90"/>
    </row>
    <row r="153" spans="3:3" s="66" customFormat="1" ht="14.1">
      <c r="C153" s="90"/>
    </row>
    <row r="154" spans="3:3" s="66" customFormat="1" ht="14.1">
      <c r="C154" s="90"/>
    </row>
    <row r="155" spans="3:3" s="66" customFormat="1" ht="14.1">
      <c r="C155" s="90"/>
    </row>
    <row r="156" spans="3:3" s="66" customFormat="1" ht="14.1">
      <c r="C156" s="90"/>
    </row>
    <row r="157" spans="3:3" s="66" customFormat="1" ht="14.1">
      <c r="C157" s="90"/>
    </row>
    <row r="158" spans="3:3" s="66" customFormat="1" ht="14.1">
      <c r="C158" s="90"/>
    </row>
    <row r="159" spans="3:3" s="66" customFormat="1" ht="14.1">
      <c r="C159" s="90"/>
    </row>
    <row r="160" spans="3:3" s="66" customFormat="1" ht="14.1">
      <c r="C160" s="90"/>
    </row>
    <row r="161" spans="3:3" s="66" customFormat="1" ht="14.1">
      <c r="C161" s="90"/>
    </row>
    <row r="162" spans="3:3" s="66" customFormat="1" ht="14.1">
      <c r="C162" s="90"/>
    </row>
    <row r="163" spans="3:3" s="66" customFormat="1" ht="14.1">
      <c r="C163" s="90"/>
    </row>
    <row r="164" spans="3:3" s="66" customFormat="1" ht="14.1">
      <c r="C164" s="90"/>
    </row>
    <row r="165" spans="3:3" s="66" customFormat="1" ht="14.1">
      <c r="C165" s="90"/>
    </row>
    <row r="166" spans="3:3" s="66" customFormat="1" ht="14.1">
      <c r="C166" s="90"/>
    </row>
    <row r="167" spans="3:3" s="66" customFormat="1" ht="14.1">
      <c r="C167" s="90"/>
    </row>
    <row r="168" spans="3:3" s="66" customFormat="1" ht="14.1">
      <c r="C168" s="90"/>
    </row>
    <row r="169" spans="3:3" s="66" customFormat="1" ht="14.1">
      <c r="C169" s="90"/>
    </row>
    <row r="170" spans="3:3" s="66" customFormat="1" ht="14.1">
      <c r="C170" s="90"/>
    </row>
    <row r="171" spans="3:3" s="66" customFormat="1" ht="14.1">
      <c r="C171" s="90"/>
    </row>
    <row r="172" spans="3:3" s="66" customFormat="1" ht="14.1">
      <c r="C172" s="90"/>
    </row>
    <row r="173" spans="3:3" s="66" customFormat="1" ht="14.1">
      <c r="C173" s="90"/>
    </row>
    <row r="174" spans="3:3" s="66" customFormat="1" ht="14.1">
      <c r="C174" s="90"/>
    </row>
    <row r="175" spans="3:3" s="66" customFormat="1" ht="14.1">
      <c r="C175" s="90"/>
    </row>
    <row r="176" spans="3:3" s="66" customFormat="1" ht="14.1">
      <c r="C176" s="90"/>
    </row>
    <row r="177" spans="3:3" s="66" customFormat="1" ht="14.1">
      <c r="C177" s="90"/>
    </row>
    <row r="178" spans="3:3" s="66" customFormat="1" ht="14.1">
      <c r="C178" s="90"/>
    </row>
    <row r="179" spans="3:3" s="66" customFormat="1" ht="14.1">
      <c r="C179" s="90"/>
    </row>
    <row r="180" spans="3:3" s="66" customFormat="1" ht="14.1">
      <c r="C180" s="90"/>
    </row>
    <row r="181" spans="3:3" s="66" customFormat="1" ht="14.1">
      <c r="C181" s="90"/>
    </row>
    <row r="182" spans="3:3" s="66" customFormat="1" ht="14.1">
      <c r="C182" s="90"/>
    </row>
    <row r="183" spans="3:3" s="66" customFormat="1" ht="14.1">
      <c r="C183" s="90"/>
    </row>
    <row r="184" spans="3:3" s="66" customFormat="1" ht="14.1">
      <c r="C184" s="90"/>
    </row>
    <row r="185" spans="3:3" s="66" customFormat="1" ht="14.1">
      <c r="C185" s="90"/>
    </row>
    <row r="186" spans="3:3" s="66" customFormat="1" ht="14.1">
      <c r="C186" s="90"/>
    </row>
    <row r="187" spans="3:3" s="66" customFormat="1" ht="14.1">
      <c r="C187" s="90"/>
    </row>
  </sheetData>
  <mergeCells count="3">
    <mergeCell ref="A1:D1"/>
    <mergeCell ref="A2:D2"/>
    <mergeCell ref="A3:D3"/>
  </mergeCells>
  <printOptions horizontalCentered="1" verticalCentered="1"/>
  <pageMargins left="0.25" right="0.25" top="0.75" bottom="0.75" header="0.3" footer="0.3"/>
  <pageSetup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sheetPr codeName="Sheet79">
    <pageSetUpPr fitToPage="1"/>
  </sheetPr>
  <dimension ref="A1:Q64"/>
  <sheetViews>
    <sheetView zoomScaleNormal="100" zoomScaleSheetLayoutView="75" workbookViewId="0">
      <selection activeCell="C20" sqref="C20"/>
    </sheetView>
  </sheetViews>
  <sheetFormatPr defaultColWidth="9.140625" defaultRowHeight="14.45"/>
  <cols>
    <col min="1" max="1" width="46.7109375" style="66" customWidth="1"/>
    <col min="2" max="2" width="29.28515625" style="66" customWidth="1"/>
    <col min="3" max="4" width="9.140625" style="66" customWidth="1"/>
    <col min="5" max="5" width="11.7109375" style="92" bestFit="1" customWidth="1"/>
    <col min="6" max="12" width="9.140625" style="92"/>
    <col min="13" max="17" width="9.140625" style="66"/>
    <col min="18" max="16384" width="9.140625" style="33"/>
  </cols>
  <sheetData>
    <row r="1" spans="1:17" ht="20.100000000000001">
      <c r="A1" s="381" t="s">
        <v>231</v>
      </c>
      <c r="B1" s="381"/>
      <c r="C1" s="381"/>
      <c r="D1" s="381"/>
      <c r="E1" s="369"/>
    </row>
    <row r="2" spans="1:17" ht="20.100000000000001">
      <c r="A2" s="381" t="s">
        <v>247</v>
      </c>
      <c r="B2" s="381"/>
      <c r="C2" s="381"/>
      <c r="D2" s="381"/>
      <c r="E2" s="369"/>
    </row>
    <row r="3" spans="1:17" ht="15.6">
      <c r="A3" s="394">
        <f ca="1">TODAY()</f>
        <v>45832</v>
      </c>
      <c r="B3" s="385"/>
      <c r="C3" s="385"/>
      <c r="D3" s="385"/>
      <c r="E3" s="369"/>
    </row>
    <row r="4" spans="1:17" s="34" customFormat="1" ht="15.95">
      <c r="A4" s="367"/>
      <c r="B4" s="367"/>
      <c r="C4" s="367"/>
      <c r="D4" s="219"/>
      <c r="E4" s="92"/>
      <c r="F4" s="92"/>
      <c r="G4" s="92"/>
      <c r="H4" s="92"/>
      <c r="I4" s="92"/>
      <c r="J4" s="92"/>
      <c r="K4" s="92"/>
      <c r="L4" s="92"/>
      <c r="M4" s="219"/>
      <c r="N4" s="219"/>
      <c r="O4" s="219"/>
      <c r="P4" s="219"/>
      <c r="Q4" s="219"/>
    </row>
    <row r="5" spans="1:17" s="34" customFormat="1" ht="15.95">
      <c r="A5" s="219"/>
      <c r="B5" s="219"/>
      <c r="C5" s="219"/>
      <c r="D5" s="219"/>
      <c r="E5" s="92"/>
      <c r="F5" s="92"/>
      <c r="G5" s="92"/>
      <c r="H5" s="92"/>
      <c r="I5" s="92"/>
      <c r="J5" s="92"/>
      <c r="K5" s="92"/>
      <c r="L5" s="92"/>
      <c r="M5" s="219"/>
      <c r="N5" s="219"/>
      <c r="O5" s="219"/>
      <c r="P5" s="219"/>
      <c r="Q5" s="219"/>
    </row>
    <row r="6" spans="1:17" s="34" customFormat="1" ht="15.95">
      <c r="A6" s="36" t="s">
        <v>232</v>
      </c>
      <c r="B6" s="40" t="e">
        <f>#REF!</f>
        <v>#REF!</v>
      </c>
      <c r="C6" s="219"/>
      <c r="D6" s="219"/>
      <c r="E6" s="92"/>
      <c r="F6" s="92"/>
      <c r="G6" s="92"/>
      <c r="H6" s="92"/>
      <c r="I6" s="92"/>
      <c r="J6" s="92"/>
      <c r="K6" s="92"/>
      <c r="L6" s="92"/>
      <c r="M6" s="219"/>
      <c r="N6" s="219"/>
      <c r="O6" s="219"/>
      <c r="P6" s="219"/>
      <c r="Q6" s="219"/>
    </row>
    <row r="7" spans="1:17" s="34" customFormat="1" ht="15.95" hidden="1">
      <c r="A7" s="219" t="s">
        <v>208</v>
      </c>
      <c r="B7" s="41" t="e">
        <f>#REF!</f>
        <v>#REF!</v>
      </c>
      <c r="C7" s="219"/>
      <c r="D7" s="219"/>
      <c r="E7" s="92"/>
      <c r="F7" s="92"/>
      <c r="G7" s="92"/>
      <c r="H7" s="92"/>
      <c r="I7" s="92"/>
      <c r="J7" s="92"/>
      <c r="K7" s="92"/>
      <c r="L7" s="92"/>
      <c r="M7" s="219"/>
      <c r="N7" s="219"/>
      <c r="O7" s="219"/>
      <c r="P7" s="219"/>
      <c r="Q7" s="219"/>
    </row>
    <row r="8" spans="1:17" s="34" customFormat="1" ht="15.95">
      <c r="A8" s="219" t="s">
        <v>210</v>
      </c>
      <c r="B8" s="86" t="e">
        <f>#REF!</f>
        <v>#REF!</v>
      </c>
      <c r="C8" s="219"/>
      <c r="D8" s="219"/>
      <c r="E8" s="92"/>
      <c r="F8" s="92"/>
      <c r="G8" s="92"/>
      <c r="H8" s="92"/>
      <c r="I8" s="92"/>
      <c r="J8" s="92"/>
      <c r="K8" s="92"/>
      <c r="L8" s="92"/>
      <c r="M8" s="219"/>
      <c r="N8" s="219"/>
      <c r="O8" s="219"/>
      <c r="P8" s="219"/>
      <c r="Q8" s="219"/>
    </row>
    <row r="9" spans="1:17" s="34" customFormat="1" ht="15.95">
      <c r="A9" s="219" t="s">
        <v>212</v>
      </c>
      <c r="B9" s="43">
        <v>31</v>
      </c>
      <c r="C9" s="219"/>
      <c r="D9" s="219"/>
      <c r="E9" s="92"/>
      <c r="F9" s="92"/>
      <c r="G9" s="92"/>
      <c r="H9" s="92"/>
      <c r="I9" s="92"/>
      <c r="J9" s="92"/>
      <c r="K9" s="92"/>
      <c r="L9" s="92"/>
      <c r="M9" s="219"/>
      <c r="N9" s="219"/>
      <c r="O9" s="219"/>
      <c r="P9" s="219"/>
      <c r="Q9" s="219"/>
    </row>
    <row r="10" spans="1:17" s="34" customFormat="1" ht="15.95" hidden="1">
      <c r="A10" s="219" t="s">
        <v>213</v>
      </c>
      <c r="B10" s="220"/>
      <c r="C10" s="219" t="s">
        <v>211</v>
      </c>
      <c r="D10" s="219"/>
      <c r="E10" s="92"/>
      <c r="F10" s="92"/>
      <c r="G10" s="92"/>
      <c r="H10" s="92"/>
      <c r="I10" s="92"/>
      <c r="J10" s="92"/>
      <c r="K10" s="92"/>
      <c r="L10" s="92"/>
      <c r="M10" s="219"/>
      <c r="N10" s="219"/>
      <c r="O10" s="219"/>
      <c r="P10" s="219"/>
      <c r="Q10" s="219"/>
    </row>
    <row r="11" spans="1:17" s="34" customFormat="1" ht="15.95" hidden="1">
      <c r="A11" s="219"/>
      <c r="B11" s="219"/>
      <c r="C11" s="219"/>
      <c r="D11" s="219"/>
      <c r="E11" s="92"/>
      <c r="F11" s="92"/>
      <c r="G11" s="92"/>
      <c r="H11" s="92"/>
      <c r="I11" s="92"/>
      <c r="J11" s="92"/>
      <c r="K11" s="92"/>
      <c r="L11" s="92"/>
      <c r="M11" s="219"/>
      <c r="N11" s="219"/>
      <c r="O11" s="219"/>
      <c r="P11" s="219"/>
      <c r="Q11" s="219"/>
    </row>
    <row r="12" spans="1:17" s="34" customFormat="1" ht="15.95" hidden="1">
      <c r="A12" s="46" t="s">
        <v>214</v>
      </c>
      <c r="B12" s="221"/>
      <c r="C12" s="219"/>
      <c r="D12" s="219"/>
      <c r="E12" s="92"/>
      <c r="F12" s="92"/>
      <c r="G12" s="92"/>
      <c r="H12" s="92"/>
      <c r="I12" s="92"/>
      <c r="J12" s="92"/>
      <c r="K12" s="92"/>
      <c r="L12" s="92"/>
      <c r="M12" s="219"/>
      <c r="N12" s="219"/>
      <c r="O12" s="219"/>
      <c r="P12" s="219"/>
      <c r="Q12" s="219"/>
    </row>
    <row r="13" spans="1:17" s="34" customFormat="1" ht="15.95" hidden="1">
      <c r="A13" s="222" t="s">
        <v>215</v>
      </c>
      <c r="B13" s="232" t="e">
        <f>#REF!</f>
        <v>#REF!</v>
      </c>
      <c r="C13" s="219" t="s">
        <v>209</v>
      </c>
      <c r="D13" s="219"/>
      <c r="E13" s="92"/>
      <c r="F13" s="92"/>
      <c r="G13" s="92"/>
      <c r="H13" s="92"/>
      <c r="I13" s="92"/>
      <c r="J13" s="92"/>
      <c r="K13" s="92"/>
      <c r="L13" s="92"/>
      <c r="M13" s="219"/>
      <c r="N13" s="219"/>
      <c r="O13" s="219"/>
      <c r="P13" s="219"/>
      <c r="Q13" s="219"/>
    </row>
    <row r="14" spans="1:17" s="34" customFormat="1" ht="15.95" hidden="1">
      <c r="A14" s="222" t="s">
        <v>216</v>
      </c>
      <c r="B14" s="233" t="e">
        <f>#REF!</f>
        <v>#REF!</v>
      </c>
      <c r="C14" s="219" t="s">
        <v>209</v>
      </c>
      <c r="D14" s="219"/>
      <c r="E14" s="92"/>
      <c r="F14" s="92"/>
      <c r="G14" s="92"/>
      <c r="H14" s="92"/>
      <c r="I14" s="93"/>
      <c r="J14" s="93"/>
      <c r="K14" s="92"/>
      <c r="L14" s="92"/>
      <c r="M14" s="219"/>
      <c r="N14" s="219"/>
      <c r="O14" s="219"/>
      <c r="P14" s="219"/>
      <c r="Q14" s="219"/>
    </row>
    <row r="15" spans="1:17" s="34" customFormat="1" ht="15.95" hidden="1">
      <c r="A15" s="222" t="s">
        <v>217</v>
      </c>
      <c r="B15" s="225" t="e">
        <f>B14*B13</f>
        <v>#REF!</v>
      </c>
      <c r="C15" s="219"/>
      <c r="D15" s="219"/>
      <c r="E15" s="92"/>
      <c r="F15" s="92"/>
      <c r="G15" s="92"/>
      <c r="H15" s="92"/>
      <c r="I15" s="94"/>
      <c r="J15" s="93"/>
      <c r="K15" s="92"/>
      <c r="L15" s="92"/>
      <c r="M15" s="219"/>
      <c r="N15" s="219"/>
      <c r="O15" s="219"/>
      <c r="P15" s="219"/>
      <c r="Q15" s="219"/>
    </row>
    <row r="16" spans="1:17" s="34" customFormat="1" ht="15.95" hidden="1">
      <c r="A16" s="222"/>
      <c r="B16" s="225"/>
      <c r="C16" s="219"/>
      <c r="D16" s="219"/>
      <c r="E16" s="92"/>
      <c r="F16" s="92"/>
      <c r="G16" s="92"/>
      <c r="H16" s="92"/>
      <c r="I16" s="94"/>
      <c r="J16" s="93"/>
      <c r="K16" s="92"/>
      <c r="L16" s="92"/>
      <c r="M16" s="219"/>
      <c r="N16" s="219"/>
      <c r="O16" s="219"/>
      <c r="P16" s="219"/>
      <c r="Q16" s="219"/>
    </row>
    <row r="17" spans="1:17" s="34" customFormat="1" ht="15.95" hidden="1">
      <c r="A17" s="222" t="s">
        <v>215</v>
      </c>
      <c r="B17" s="232" t="e">
        <f>#REF!</f>
        <v>#REF!</v>
      </c>
      <c r="C17" s="219"/>
      <c r="D17" s="219"/>
      <c r="E17" s="92"/>
      <c r="F17" s="92"/>
      <c r="G17" s="92"/>
      <c r="H17" s="92"/>
      <c r="I17" s="94"/>
      <c r="J17" s="93"/>
      <c r="K17" s="92"/>
      <c r="L17" s="92"/>
      <c r="M17" s="219"/>
      <c r="N17" s="219"/>
      <c r="O17" s="219"/>
      <c r="P17" s="219"/>
      <c r="Q17" s="219"/>
    </row>
    <row r="18" spans="1:17" s="34" customFormat="1" ht="15.95" hidden="1">
      <c r="A18" s="222" t="s">
        <v>216</v>
      </c>
      <c r="B18" s="233" t="e">
        <f>#REF!</f>
        <v>#REF!</v>
      </c>
      <c r="C18" s="219"/>
      <c r="D18" s="219"/>
      <c r="E18" s="92"/>
      <c r="F18" s="92"/>
      <c r="G18" s="92"/>
      <c r="H18" s="92"/>
      <c r="I18" s="94"/>
      <c r="J18" s="93"/>
      <c r="K18" s="92"/>
      <c r="L18" s="92"/>
      <c r="M18" s="219"/>
      <c r="N18" s="219"/>
      <c r="O18" s="219"/>
      <c r="P18" s="219"/>
      <c r="Q18" s="219"/>
    </row>
    <row r="19" spans="1:17" s="34" customFormat="1" ht="15.95" hidden="1">
      <c r="A19" s="222" t="s">
        <v>217</v>
      </c>
      <c r="B19" s="225" t="e">
        <f>B18*B17</f>
        <v>#REF!</v>
      </c>
      <c r="C19" s="219"/>
      <c r="D19" s="219"/>
      <c r="E19" s="92"/>
      <c r="F19" s="92"/>
      <c r="G19" s="92"/>
      <c r="H19" s="92"/>
      <c r="I19" s="94"/>
      <c r="J19" s="93"/>
      <c r="K19" s="92"/>
      <c r="L19" s="92"/>
      <c r="M19" s="219"/>
      <c r="N19" s="219"/>
      <c r="O19" s="219"/>
      <c r="P19" s="219"/>
      <c r="Q19" s="219"/>
    </row>
    <row r="20" spans="1:17" s="34" customFormat="1" ht="15.95" hidden="1">
      <c r="A20" s="222"/>
      <c r="B20" s="47"/>
      <c r="C20" s="219"/>
      <c r="D20" s="219"/>
      <c r="E20" s="92"/>
      <c r="F20" s="92"/>
      <c r="G20" s="92"/>
      <c r="H20" s="92"/>
      <c r="I20" s="94"/>
      <c r="J20" s="93"/>
      <c r="K20" s="92"/>
      <c r="L20" s="92"/>
      <c r="M20" s="219"/>
      <c r="N20" s="219"/>
      <c r="O20" s="219"/>
      <c r="P20" s="219"/>
      <c r="Q20" s="219"/>
    </row>
    <row r="21" spans="1:17" s="34" customFormat="1" ht="15.95">
      <c r="A21" s="222"/>
      <c r="B21" s="47"/>
      <c r="C21" s="219"/>
      <c r="D21" s="219"/>
      <c r="E21" s="92"/>
      <c r="F21" s="92"/>
      <c r="G21" s="92"/>
      <c r="H21" s="92"/>
      <c r="I21" s="94"/>
      <c r="J21" s="93"/>
      <c r="K21" s="92"/>
      <c r="L21" s="92"/>
      <c r="M21" s="219"/>
      <c r="N21" s="219"/>
      <c r="O21" s="219"/>
      <c r="P21" s="219"/>
      <c r="Q21" s="219"/>
    </row>
    <row r="22" spans="1:17" s="34" customFormat="1" ht="15.95">
      <c r="A22" s="227"/>
      <c r="B22" s="225"/>
      <c r="C22" s="225"/>
      <c r="D22" s="219"/>
      <c r="E22" s="92"/>
      <c r="F22" s="92"/>
      <c r="G22" s="92"/>
      <c r="H22" s="92"/>
      <c r="I22" s="92"/>
      <c r="J22" s="93"/>
      <c r="K22" s="92"/>
      <c r="L22" s="92"/>
      <c r="M22" s="219"/>
      <c r="N22" s="219"/>
      <c r="O22" s="219"/>
      <c r="P22" s="219"/>
      <c r="Q22" s="219"/>
    </row>
    <row r="23" spans="1:17" s="34" customFormat="1" ht="21" customHeight="1">
      <c r="A23" s="87" t="s">
        <v>233</v>
      </c>
      <c r="B23" s="225"/>
      <c r="C23" s="219"/>
      <c r="D23" s="219"/>
      <c r="E23" s="92"/>
      <c r="F23" s="92"/>
      <c r="G23" s="92"/>
      <c r="H23" s="92"/>
      <c r="I23" s="92"/>
      <c r="J23" s="93"/>
      <c r="K23" s="92"/>
      <c r="L23" s="92"/>
      <c r="M23" s="219"/>
      <c r="N23" s="219"/>
      <c r="O23" s="219"/>
      <c r="P23" s="219"/>
      <c r="Q23" s="219"/>
    </row>
    <row r="24" spans="1:17" s="34" customFormat="1" ht="15.95">
      <c r="A24" s="222" t="s">
        <v>234</v>
      </c>
      <c r="B24" s="234" t="e">
        <f>#REF!</f>
        <v>#REF!</v>
      </c>
      <c r="C24" s="219"/>
      <c r="D24" s="219"/>
      <c r="E24" s="95"/>
      <c r="F24" s="92"/>
      <c r="G24" s="92"/>
      <c r="H24" s="92"/>
      <c r="I24" s="92"/>
      <c r="J24" s="93"/>
      <c r="K24" s="92"/>
      <c r="L24" s="92"/>
      <c r="M24" s="219"/>
      <c r="N24" s="219"/>
      <c r="O24" s="219"/>
      <c r="P24" s="219"/>
      <c r="Q24" s="219"/>
    </row>
    <row r="25" spans="1:17" s="34" customFormat="1" ht="15.95">
      <c r="A25" s="222" t="s">
        <v>235</v>
      </c>
      <c r="B25" s="234">
        <v>35</v>
      </c>
      <c r="C25" s="219"/>
      <c r="D25" s="219"/>
      <c r="E25" s="96"/>
      <c r="F25" s="92"/>
      <c r="G25" s="92"/>
      <c r="H25" s="92"/>
      <c r="I25" s="92"/>
      <c r="J25" s="93"/>
      <c r="K25" s="92"/>
      <c r="L25" s="92"/>
      <c r="M25" s="219"/>
      <c r="N25" s="219"/>
      <c r="O25" s="219"/>
      <c r="P25" s="219"/>
      <c r="Q25" s="219"/>
    </row>
    <row r="26" spans="1:17" s="34" customFormat="1" ht="15.95">
      <c r="A26" s="222" t="s">
        <v>222</v>
      </c>
      <c r="B26" s="225" t="e">
        <f>B24*B25</f>
        <v>#REF!</v>
      </c>
      <c r="C26" s="219"/>
      <c r="D26" s="219"/>
      <c r="E26" s="95"/>
      <c r="F26" s="92"/>
      <c r="G26" s="92"/>
      <c r="H26" s="92"/>
      <c r="I26" s="92"/>
      <c r="J26" s="93"/>
      <c r="K26" s="92"/>
      <c r="L26" s="92"/>
      <c r="M26" s="219"/>
      <c r="N26" s="219"/>
      <c r="O26" s="219"/>
      <c r="P26" s="219"/>
      <c r="Q26" s="219"/>
    </row>
    <row r="27" spans="1:17" s="34" customFormat="1" ht="15.95">
      <c r="A27" s="222" t="s">
        <v>236</v>
      </c>
      <c r="B27" s="235">
        <v>0.01</v>
      </c>
      <c r="C27" s="219"/>
      <c r="D27" s="219"/>
      <c r="E27" s="92"/>
      <c r="F27" s="92"/>
      <c r="G27" s="92"/>
      <c r="H27" s="92"/>
      <c r="I27" s="92"/>
      <c r="J27" s="93"/>
      <c r="K27" s="92"/>
      <c r="L27" s="92"/>
      <c r="M27" s="219"/>
      <c r="N27" s="219"/>
      <c r="O27" s="219"/>
      <c r="P27" s="219"/>
      <c r="Q27" s="219"/>
    </row>
    <row r="28" spans="1:17" s="34" customFormat="1" ht="15.95">
      <c r="A28" s="222" t="s">
        <v>237</v>
      </c>
      <c r="B28" s="235" t="e">
        <f>B27*B24</f>
        <v>#REF!</v>
      </c>
      <c r="C28" s="219"/>
      <c r="D28" s="219"/>
      <c r="E28" s="92"/>
      <c r="F28" s="92"/>
      <c r="G28" s="92"/>
      <c r="H28" s="92"/>
      <c r="I28" s="92"/>
      <c r="J28" s="93"/>
      <c r="K28" s="92"/>
      <c r="L28" s="92"/>
      <c r="M28" s="219"/>
      <c r="N28" s="219"/>
      <c r="O28" s="219"/>
      <c r="P28" s="219"/>
      <c r="Q28" s="219"/>
    </row>
    <row r="29" spans="1:17" s="34" customFormat="1" ht="15.95">
      <c r="A29" s="48"/>
      <c r="B29" s="229"/>
      <c r="C29" s="219"/>
      <c r="D29" s="219"/>
      <c r="E29" s="96"/>
      <c r="F29" s="92"/>
      <c r="G29" s="92"/>
      <c r="H29" s="92"/>
      <c r="I29" s="92"/>
      <c r="J29" s="92"/>
      <c r="K29" s="92"/>
      <c r="L29" s="92"/>
      <c r="M29" s="219"/>
      <c r="N29" s="219"/>
      <c r="O29" s="219"/>
      <c r="P29" s="219"/>
      <c r="Q29" s="219"/>
    </row>
    <row r="30" spans="1:17" s="34" customFormat="1" ht="15.95">
      <c r="A30" s="219"/>
      <c r="B30" s="225"/>
      <c r="C30" s="219"/>
      <c r="D30" s="219"/>
      <c r="E30" s="92"/>
      <c r="F30" s="92"/>
      <c r="G30" s="92"/>
      <c r="H30" s="92"/>
      <c r="I30" s="92"/>
      <c r="J30" s="92"/>
      <c r="K30" s="92"/>
      <c r="L30" s="92"/>
      <c r="M30" s="219"/>
      <c r="N30" s="219"/>
      <c r="O30" s="219"/>
      <c r="P30" s="219"/>
      <c r="Q30" s="219"/>
    </row>
    <row r="31" spans="1:17" s="34" customFormat="1" ht="15.95">
      <c r="A31" s="48" t="s">
        <v>223</v>
      </c>
      <c r="B31" s="47" t="e">
        <f>(+B26-B28)</f>
        <v>#REF!</v>
      </c>
      <c r="C31" s="219"/>
      <c r="D31" s="219"/>
      <c r="E31" s="92"/>
      <c r="F31" s="92"/>
      <c r="G31" s="92"/>
      <c r="H31" s="92"/>
      <c r="I31" s="93"/>
      <c r="J31" s="92"/>
      <c r="K31" s="92"/>
      <c r="L31" s="92"/>
      <c r="M31" s="219"/>
      <c r="N31" s="219"/>
      <c r="O31" s="219"/>
      <c r="P31" s="219"/>
      <c r="Q31" s="219"/>
    </row>
    <row r="32" spans="1:17" s="34" customFormat="1" ht="15.95">
      <c r="A32" s="49"/>
      <c r="B32" s="236"/>
      <c r="C32" s="225"/>
      <c r="D32" s="219"/>
      <c r="E32" s="92"/>
      <c r="F32" s="92"/>
      <c r="G32" s="92"/>
      <c r="H32" s="92"/>
      <c r="I32" s="93"/>
      <c r="J32" s="92"/>
      <c r="K32" s="92"/>
      <c r="L32" s="92"/>
      <c r="M32" s="219"/>
      <c r="N32" s="219"/>
      <c r="O32" s="219"/>
      <c r="P32" s="219"/>
      <c r="Q32" s="219"/>
    </row>
    <row r="33" spans="1:17" s="34" customFormat="1" ht="15.95">
      <c r="A33" s="49" t="s">
        <v>224</v>
      </c>
      <c r="B33" s="230" t="e">
        <f>B6+47</f>
        <v>#REF!</v>
      </c>
      <c r="C33" s="219"/>
      <c r="D33" s="219"/>
      <c r="E33" s="92"/>
      <c r="F33" s="92"/>
      <c r="G33" s="92"/>
      <c r="H33" s="92"/>
      <c r="I33" s="92"/>
      <c r="J33" s="92"/>
      <c r="K33" s="92"/>
      <c r="L33" s="92"/>
      <c r="M33" s="219"/>
      <c r="N33" s="219"/>
      <c r="O33" s="219"/>
      <c r="P33" s="219"/>
      <c r="Q33" s="219"/>
    </row>
    <row r="34" spans="1:17" s="34" customFormat="1" ht="15.95">
      <c r="A34" s="49"/>
      <c r="B34" s="230"/>
      <c r="C34" s="219"/>
      <c r="D34" s="219"/>
      <c r="E34" s="92"/>
      <c r="F34" s="92"/>
      <c r="G34" s="92"/>
      <c r="H34" s="92"/>
      <c r="I34" s="92"/>
      <c r="J34" s="92"/>
      <c r="K34" s="92"/>
      <c r="L34" s="92"/>
      <c r="M34" s="219"/>
      <c r="N34" s="219"/>
      <c r="O34" s="219"/>
      <c r="P34" s="219"/>
      <c r="Q34" s="219"/>
    </row>
    <row r="35" spans="1:17" s="34" customFormat="1" ht="15.95">
      <c r="A35" s="49"/>
      <c r="B35" s="230"/>
      <c r="C35" s="219"/>
      <c r="D35" s="219"/>
      <c r="E35" s="92"/>
      <c r="F35" s="92"/>
      <c r="G35" s="92"/>
      <c r="H35" s="92"/>
      <c r="I35" s="92"/>
      <c r="J35" s="92"/>
      <c r="K35" s="92"/>
      <c r="L35" s="92"/>
      <c r="M35" s="219"/>
      <c r="N35" s="219"/>
      <c r="O35" s="219"/>
      <c r="P35" s="219"/>
      <c r="Q35" s="219"/>
    </row>
    <row r="36" spans="1:17" s="34" customFormat="1" ht="15.95">
      <c r="A36" s="219"/>
      <c r="B36" s="225"/>
      <c r="C36" s="219"/>
      <c r="D36" s="219"/>
      <c r="E36" s="92"/>
      <c r="F36" s="92"/>
      <c r="G36" s="92"/>
      <c r="H36" s="92"/>
      <c r="I36" s="92"/>
      <c r="J36" s="92"/>
      <c r="K36" s="92"/>
      <c r="L36" s="92"/>
      <c r="M36" s="219"/>
      <c r="N36" s="219"/>
      <c r="O36" s="219"/>
      <c r="P36" s="219"/>
      <c r="Q36" s="219"/>
    </row>
    <row r="37" spans="1:17" s="34" customFormat="1" ht="15.95">
      <c r="A37" s="48"/>
      <c r="B37" s="54" t="s">
        <v>225</v>
      </c>
      <c r="C37" s="219"/>
      <c r="D37" s="231"/>
      <c r="E37" s="92"/>
      <c r="F37" s="92"/>
      <c r="G37" s="92"/>
      <c r="H37" s="92"/>
      <c r="I37" s="92"/>
      <c r="J37" s="92"/>
      <c r="K37" s="92"/>
      <c r="L37" s="92"/>
      <c r="M37" s="219"/>
      <c r="N37" s="219"/>
      <c r="O37" s="219"/>
      <c r="P37" s="219"/>
      <c r="Q37" s="219"/>
    </row>
    <row r="38" spans="1:17" s="34" customFormat="1" ht="15.95">
      <c r="A38" s="219"/>
      <c r="C38" s="219"/>
      <c r="D38" s="219"/>
      <c r="E38" s="92"/>
      <c r="F38" s="92"/>
      <c r="G38" s="92"/>
      <c r="H38" s="92"/>
      <c r="I38" s="92"/>
      <c r="J38" s="92"/>
      <c r="K38" s="92"/>
      <c r="L38" s="92"/>
      <c r="M38" s="219"/>
      <c r="N38" s="219"/>
      <c r="O38" s="219"/>
      <c r="P38" s="219"/>
      <c r="Q38" s="219"/>
    </row>
    <row r="39" spans="1:17" s="34" customFormat="1" ht="15.95">
      <c r="A39" s="219"/>
      <c r="B39" s="54"/>
      <c r="C39" s="219"/>
      <c r="D39" s="219"/>
      <c r="E39" s="92"/>
      <c r="F39" s="92"/>
      <c r="G39" s="92"/>
      <c r="H39" s="92"/>
      <c r="I39" s="92"/>
      <c r="J39" s="92"/>
      <c r="K39" s="92"/>
      <c r="L39" s="92"/>
      <c r="M39" s="219"/>
      <c r="N39" s="219"/>
      <c r="O39" s="219"/>
      <c r="P39" s="219"/>
      <c r="Q39" s="219"/>
    </row>
    <row r="40" spans="1:17" s="34" customFormat="1" ht="15.95">
      <c r="A40" s="219"/>
      <c r="B40" s="54"/>
      <c r="C40" s="219"/>
      <c r="D40" s="219"/>
      <c r="E40" s="92"/>
      <c r="F40" s="92"/>
      <c r="G40" s="92"/>
      <c r="H40" s="92"/>
      <c r="I40" s="92"/>
      <c r="J40" s="92"/>
      <c r="K40" s="92"/>
      <c r="L40" s="92"/>
      <c r="M40" s="219"/>
      <c r="N40" s="219"/>
      <c r="O40" s="219"/>
      <c r="P40" s="219"/>
      <c r="Q40" s="219"/>
    </row>
    <row r="41" spans="1:17" s="34" customFormat="1" ht="15.95">
      <c r="A41" s="219"/>
      <c r="B41" s="219" t="s">
        <v>240</v>
      </c>
      <c r="C41" s="219"/>
      <c r="D41" s="219"/>
      <c r="E41" s="92"/>
      <c r="F41" s="92"/>
      <c r="G41" s="92"/>
      <c r="H41" s="92"/>
      <c r="I41" s="92"/>
      <c r="J41" s="92"/>
      <c r="K41" s="92"/>
      <c r="L41" s="92"/>
      <c r="M41" s="219"/>
      <c r="N41" s="219"/>
      <c r="O41" s="219"/>
      <c r="P41" s="219"/>
      <c r="Q41" s="219"/>
    </row>
    <row r="42" spans="1:17" s="34" customFormat="1" ht="15.95">
      <c r="A42" s="219"/>
      <c r="B42" s="219" t="s">
        <v>250</v>
      </c>
      <c r="C42" s="39"/>
      <c r="D42" s="219"/>
      <c r="E42" s="92"/>
      <c r="F42" s="92"/>
      <c r="G42" s="92"/>
      <c r="H42" s="92"/>
      <c r="I42" s="92"/>
      <c r="J42" s="92"/>
      <c r="K42" s="92"/>
      <c r="L42" s="92"/>
      <c r="M42" s="219"/>
      <c r="N42" s="219"/>
      <c r="O42" s="219"/>
      <c r="P42" s="219"/>
      <c r="Q42" s="219"/>
    </row>
    <row r="43" spans="1:17" s="34" customFormat="1" ht="15.95">
      <c r="A43" s="219"/>
      <c r="B43" s="219" t="s">
        <v>230</v>
      </c>
      <c r="C43" s="39"/>
      <c r="D43" s="219"/>
      <c r="E43" s="92"/>
      <c r="F43" s="92"/>
      <c r="G43" s="92"/>
      <c r="H43" s="92"/>
      <c r="I43" s="92"/>
      <c r="J43" s="92"/>
      <c r="K43" s="92"/>
      <c r="L43" s="92"/>
      <c r="M43" s="219"/>
      <c r="N43" s="219"/>
      <c r="O43" s="219"/>
      <c r="P43" s="219"/>
      <c r="Q43" s="219"/>
    </row>
    <row r="44" spans="1:17" s="34" customFormat="1" ht="15.95">
      <c r="A44" s="219"/>
      <c r="B44" s="219"/>
      <c r="C44" s="39"/>
      <c r="D44" s="219"/>
      <c r="E44" s="92"/>
      <c r="F44" s="92"/>
      <c r="G44" s="92"/>
      <c r="H44" s="92"/>
      <c r="I44" s="92"/>
      <c r="J44" s="92"/>
      <c r="K44" s="92"/>
      <c r="L44" s="92"/>
      <c r="M44" s="219"/>
      <c r="N44" s="219"/>
      <c r="O44" s="219"/>
      <c r="P44" s="219"/>
      <c r="Q44" s="219"/>
    </row>
    <row r="45" spans="1:17" s="34" customFormat="1" ht="15.95">
      <c r="A45" s="219"/>
      <c r="B45" s="219"/>
      <c r="C45" s="39"/>
      <c r="D45" s="219"/>
      <c r="E45" s="92"/>
      <c r="F45" s="92"/>
      <c r="G45" s="92"/>
      <c r="H45" s="92"/>
      <c r="I45" s="92"/>
      <c r="J45" s="92"/>
      <c r="K45" s="92"/>
      <c r="L45" s="92"/>
      <c r="M45" s="219"/>
      <c r="N45" s="219"/>
      <c r="O45" s="219"/>
      <c r="P45" s="219"/>
      <c r="Q45" s="219"/>
    </row>
    <row r="46" spans="1:17" s="34" customFormat="1" ht="15.95">
      <c r="A46" s="219"/>
      <c r="B46" s="219"/>
      <c r="C46" s="39"/>
      <c r="D46" s="219"/>
      <c r="E46" s="92"/>
      <c r="F46" s="92"/>
      <c r="G46" s="92"/>
      <c r="H46" s="92"/>
      <c r="I46" s="92"/>
      <c r="J46" s="92"/>
      <c r="K46" s="92"/>
      <c r="L46" s="92"/>
      <c r="M46" s="219"/>
      <c r="N46" s="219"/>
      <c r="O46" s="219"/>
      <c r="P46" s="219"/>
      <c r="Q46" s="219"/>
    </row>
    <row r="47" spans="1:17" s="34" customFormat="1" ht="15.95">
      <c r="A47" s="219"/>
      <c r="B47" s="55" t="s">
        <v>228</v>
      </c>
      <c r="C47" s="39"/>
      <c r="D47" s="219"/>
      <c r="E47" s="92"/>
      <c r="F47" s="92"/>
      <c r="G47" s="92"/>
      <c r="H47" s="92"/>
      <c r="I47" s="92"/>
      <c r="J47" s="92"/>
      <c r="K47" s="92"/>
      <c r="L47" s="92"/>
      <c r="M47" s="219"/>
      <c r="N47" s="219"/>
      <c r="O47" s="219"/>
      <c r="P47" s="219"/>
      <c r="Q47" s="219"/>
    </row>
    <row r="48" spans="1:17" s="34" customFormat="1" ht="15.95">
      <c r="A48" s="219"/>
      <c r="B48" s="219"/>
      <c r="C48" s="39"/>
      <c r="D48" s="219"/>
      <c r="E48" s="92"/>
      <c r="F48" s="92"/>
      <c r="G48" s="92"/>
      <c r="H48" s="92"/>
      <c r="I48" s="92"/>
      <c r="J48" s="92"/>
      <c r="K48" s="92"/>
      <c r="L48" s="92"/>
      <c r="M48" s="219"/>
      <c r="N48" s="219"/>
      <c r="O48" s="219"/>
      <c r="P48" s="219"/>
      <c r="Q48" s="219"/>
    </row>
    <row r="49" spans="1:17" s="34" customFormat="1" ht="15.95">
      <c r="A49" s="219"/>
      <c r="B49" s="219"/>
      <c r="C49" s="39"/>
      <c r="D49" s="219"/>
      <c r="E49" s="92"/>
      <c r="F49" s="92"/>
      <c r="G49" s="92"/>
      <c r="H49" s="92"/>
      <c r="I49" s="92"/>
      <c r="J49" s="92"/>
      <c r="K49" s="92"/>
      <c r="L49" s="92"/>
      <c r="M49" s="219"/>
      <c r="N49" s="219"/>
      <c r="O49" s="219"/>
      <c r="P49" s="219"/>
      <c r="Q49" s="219"/>
    </row>
    <row r="50" spans="1:17" s="34" customFormat="1" ht="15.95">
      <c r="A50" s="219"/>
      <c r="B50" s="219"/>
      <c r="C50" s="39"/>
      <c r="D50" s="219"/>
      <c r="E50" s="92"/>
      <c r="F50" s="92"/>
      <c r="G50" s="92"/>
      <c r="H50" s="92"/>
      <c r="I50" s="92"/>
      <c r="J50" s="92"/>
      <c r="K50" s="92"/>
      <c r="L50" s="92"/>
      <c r="M50" s="219"/>
      <c r="N50" s="219"/>
      <c r="O50" s="219"/>
      <c r="P50" s="219"/>
      <c r="Q50" s="219"/>
    </row>
    <row r="51" spans="1:17" s="34" customFormat="1" ht="15.95">
      <c r="A51" s="219"/>
      <c r="B51" s="219" t="s">
        <v>242</v>
      </c>
      <c r="C51" s="39"/>
      <c r="D51" s="219"/>
      <c r="E51" s="92"/>
      <c r="F51" s="92"/>
      <c r="G51" s="92"/>
      <c r="H51" s="92"/>
      <c r="I51" s="92"/>
      <c r="J51" s="92"/>
      <c r="K51" s="92"/>
      <c r="L51" s="92"/>
      <c r="M51" s="219"/>
      <c r="N51" s="219"/>
      <c r="O51" s="219"/>
      <c r="P51" s="219"/>
      <c r="Q51" s="219"/>
    </row>
    <row r="52" spans="1:17" s="34" customFormat="1" ht="15.95">
      <c r="A52" s="219"/>
      <c r="B52" s="219" t="s">
        <v>243</v>
      </c>
      <c r="C52" s="39"/>
      <c r="D52" s="219"/>
      <c r="E52" s="92"/>
      <c r="F52" s="92"/>
      <c r="G52" s="92"/>
      <c r="H52" s="92"/>
      <c r="I52" s="92"/>
      <c r="J52" s="92"/>
      <c r="K52" s="92"/>
      <c r="L52" s="92"/>
      <c r="M52" s="219"/>
      <c r="N52" s="219"/>
      <c r="O52" s="219"/>
      <c r="P52" s="219"/>
      <c r="Q52" s="219"/>
    </row>
    <row r="53" spans="1:17" s="92" customFormat="1" ht="15.6">
      <c r="A53" s="66"/>
      <c r="B53" s="219" t="s">
        <v>244</v>
      </c>
      <c r="C53" s="90"/>
      <c r="D53" s="66"/>
      <c r="M53" s="66"/>
      <c r="N53" s="66"/>
      <c r="O53" s="66"/>
      <c r="P53" s="66"/>
      <c r="Q53" s="66"/>
    </row>
    <row r="54" spans="1:17" s="92" customFormat="1" ht="14.1">
      <c r="A54" s="57"/>
      <c r="B54" s="66"/>
      <c r="C54" s="66"/>
      <c r="D54" s="66"/>
      <c r="M54" s="66"/>
      <c r="N54" s="66"/>
      <c r="O54" s="66"/>
      <c r="P54" s="66"/>
      <c r="Q54" s="66"/>
    </row>
    <row r="55" spans="1:17" s="92" customFormat="1" ht="14.1">
      <c r="A55" s="66"/>
      <c r="B55" s="66"/>
      <c r="C55" s="66"/>
      <c r="D55" s="66"/>
      <c r="M55" s="66"/>
      <c r="N55" s="66"/>
      <c r="O55" s="66"/>
      <c r="P55" s="66"/>
      <c r="Q55" s="66"/>
    </row>
    <row r="56" spans="1:17" s="92" customFormat="1" ht="14.1">
      <c r="A56" s="66"/>
      <c r="B56" s="66"/>
      <c r="C56" s="66"/>
      <c r="D56" s="66"/>
      <c r="M56" s="66"/>
      <c r="N56" s="66"/>
      <c r="O56" s="66"/>
      <c r="P56" s="66"/>
      <c r="Q56" s="66"/>
    </row>
    <row r="57" spans="1:17" s="92" customFormat="1" ht="14.1">
      <c r="A57" s="66"/>
      <c r="B57" s="59"/>
      <c r="C57" s="66"/>
      <c r="D57" s="66"/>
      <c r="M57" s="66"/>
      <c r="N57" s="66"/>
      <c r="O57" s="66"/>
      <c r="P57" s="66"/>
      <c r="Q57" s="66"/>
    </row>
    <row r="58" spans="1:17" s="92" customFormat="1" ht="14.1">
      <c r="A58" s="66"/>
      <c r="B58" s="91"/>
      <c r="C58" s="66"/>
      <c r="D58" s="66"/>
      <c r="M58" s="66"/>
      <c r="N58" s="66"/>
      <c r="O58" s="66"/>
      <c r="P58" s="66"/>
      <c r="Q58" s="66"/>
    </row>
    <row r="59" spans="1:17" s="92" customFormat="1" ht="14.1">
      <c r="A59" s="66"/>
      <c r="B59" s="91"/>
      <c r="C59" s="66"/>
      <c r="D59" s="66"/>
      <c r="M59" s="66"/>
      <c r="N59" s="66"/>
      <c r="O59" s="66"/>
      <c r="P59" s="66"/>
      <c r="Q59" s="66"/>
    </row>
    <row r="60" spans="1:17" s="92" customFormat="1" ht="14.1">
      <c r="A60" s="66"/>
      <c r="B60" s="91"/>
      <c r="C60" s="66"/>
      <c r="D60" s="66"/>
      <c r="M60" s="66"/>
      <c r="N60" s="66"/>
      <c r="O60" s="66"/>
      <c r="P60" s="66"/>
      <c r="Q60" s="66"/>
    </row>
    <row r="61" spans="1:17" s="92" customFormat="1" ht="14.1">
      <c r="A61" s="66"/>
      <c r="B61" s="66"/>
      <c r="C61" s="66"/>
      <c r="D61" s="66"/>
      <c r="M61" s="66"/>
      <c r="N61" s="66"/>
      <c r="O61" s="66"/>
      <c r="P61" s="66"/>
      <c r="Q61" s="66"/>
    </row>
    <row r="62" spans="1:17" s="92" customFormat="1" ht="14.1">
      <c r="A62" s="66"/>
      <c r="B62" s="66"/>
      <c r="C62" s="66"/>
      <c r="D62" s="66"/>
      <c r="M62" s="66"/>
      <c r="N62" s="66"/>
      <c r="O62" s="66"/>
      <c r="P62" s="66"/>
      <c r="Q62" s="66"/>
    </row>
    <row r="63" spans="1:17" s="92" customFormat="1" ht="14.1">
      <c r="A63" s="66"/>
      <c r="B63" s="66"/>
      <c r="C63" s="66"/>
      <c r="D63" s="66"/>
      <c r="M63" s="66"/>
      <c r="N63" s="66"/>
      <c r="O63" s="66"/>
      <c r="P63" s="66"/>
      <c r="Q63" s="66"/>
    </row>
    <row r="64" spans="1:17" s="92" customFormat="1" ht="14.1">
      <c r="A64" s="66"/>
      <c r="B64" s="66"/>
      <c r="C64" s="66"/>
      <c r="D64" s="66"/>
      <c r="M64" s="66"/>
      <c r="N64" s="66"/>
      <c r="O64" s="66"/>
      <c r="P64" s="66"/>
      <c r="Q64" s="66"/>
    </row>
  </sheetData>
  <mergeCells count="3">
    <mergeCell ref="A1:D1"/>
    <mergeCell ref="A2:D2"/>
    <mergeCell ref="A3:D3"/>
  </mergeCells>
  <printOptions horizontalCentered="1" verticalCentered="1"/>
  <pageMargins left="0.25" right="0.25" top="0.75" bottom="0.75" header="0.3" footer="0.3"/>
  <pageSetup scale="98" orientation="portrait" r:id="rId1"/>
  <rowBreaks count="1" manualBreakCount="1">
    <brk id="52" max="3" man="1"/>
  </rowBreaks>
  <colBreaks count="1" manualBreakCount="1">
    <brk id="4" max="1048575" man="1"/>
  </col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sheetPr codeName="Sheet87">
    <pageSetUpPr fitToPage="1"/>
  </sheetPr>
  <dimension ref="A1:J194"/>
  <sheetViews>
    <sheetView zoomScaleNormal="100" zoomScaleSheetLayoutView="85" workbookViewId="0">
      <selection activeCell="H29" sqref="H29"/>
    </sheetView>
  </sheetViews>
  <sheetFormatPr defaultColWidth="9.140625" defaultRowHeight="14.45"/>
  <cols>
    <col min="1" max="1" width="47.28515625" style="33" customWidth="1"/>
    <col min="2" max="2" width="27.85546875" style="33" customWidth="1"/>
    <col min="3" max="7" width="9.140625" style="33"/>
    <col min="8" max="8" width="12.5703125" style="33" bestFit="1" customWidth="1"/>
    <col min="9" max="16384" width="9.140625" style="33"/>
  </cols>
  <sheetData>
    <row r="1" spans="1:5" s="84" customFormat="1" ht="20.45">
      <c r="A1" s="381" t="s">
        <v>205</v>
      </c>
      <c r="B1" s="381"/>
      <c r="C1" s="381"/>
      <c r="D1" s="381"/>
      <c r="E1" s="35"/>
    </row>
    <row r="2" spans="1:5" s="84" customFormat="1" ht="20.45">
      <c r="A2" s="381" t="s">
        <v>251</v>
      </c>
      <c r="B2" s="381"/>
      <c r="C2" s="381"/>
      <c r="D2" s="381"/>
      <c r="E2" s="35"/>
    </row>
    <row r="3" spans="1:5" ht="15.75" customHeight="1">
      <c r="A3" s="394">
        <f ca="1">TODAY()</f>
        <v>45832</v>
      </c>
      <c r="B3" s="385"/>
      <c r="C3" s="385"/>
      <c r="D3" s="385"/>
      <c r="E3" s="36"/>
    </row>
    <row r="4" spans="1:5" s="34" customFormat="1" ht="16.5" customHeight="1">
      <c r="A4" s="367"/>
      <c r="B4" s="367"/>
      <c r="C4" s="37"/>
      <c r="D4" s="219"/>
    </row>
    <row r="5" spans="1:5" s="34" customFormat="1" ht="16.5" customHeight="1">
      <c r="A5" s="219"/>
      <c r="B5" s="219"/>
      <c r="C5" s="39"/>
      <c r="D5" s="219"/>
    </row>
    <row r="6" spans="1:5" s="34" customFormat="1" ht="15" customHeight="1">
      <c r="A6" s="36" t="s">
        <v>207</v>
      </c>
      <c r="B6" s="40" t="e">
        <f>#REF!</f>
        <v>#REF!</v>
      </c>
      <c r="C6" s="39"/>
      <c r="D6" s="219"/>
    </row>
    <row r="7" spans="1:5" s="34" customFormat="1" ht="15.95" hidden="1">
      <c r="A7" s="219" t="s">
        <v>208</v>
      </c>
      <c r="B7" s="41">
        <v>40793</v>
      </c>
      <c r="C7" s="39" t="s">
        <v>209</v>
      </c>
      <c r="D7" s="219"/>
    </row>
    <row r="8" spans="1:5" s="34" customFormat="1" ht="15.95">
      <c r="A8" s="219" t="s">
        <v>210</v>
      </c>
      <c r="B8" s="86" t="e">
        <f>#REF!</f>
        <v>#REF!</v>
      </c>
      <c r="C8" s="39" t="s">
        <v>211</v>
      </c>
      <c r="D8" s="219"/>
    </row>
    <row r="9" spans="1:5" s="34" customFormat="1" ht="15.95">
      <c r="A9" s="219" t="s">
        <v>212</v>
      </c>
      <c r="B9" s="43">
        <v>31</v>
      </c>
      <c r="C9" s="39" t="s">
        <v>211</v>
      </c>
      <c r="D9" s="219"/>
    </row>
    <row r="10" spans="1:5" s="34" customFormat="1" ht="15.95" hidden="1">
      <c r="A10" s="219" t="s">
        <v>213</v>
      </c>
      <c r="B10" s="220"/>
      <c r="C10" s="39" t="s">
        <v>211</v>
      </c>
      <c r="D10" s="219"/>
    </row>
    <row r="11" spans="1:5" s="34" customFormat="1" ht="16.5" customHeight="1">
      <c r="A11" s="219"/>
      <c r="B11" s="219"/>
      <c r="C11" s="39"/>
      <c r="D11" s="219"/>
    </row>
    <row r="12" spans="1:5" s="34" customFormat="1" ht="16.5" customHeight="1">
      <c r="A12" s="219"/>
      <c r="B12" s="221"/>
      <c r="C12" s="39"/>
      <c r="D12" s="219"/>
    </row>
    <row r="13" spans="1:5" s="34" customFormat="1" ht="21" customHeight="1">
      <c r="A13" s="44" t="s">
        <v>214</v>
      </c>
      <c r="B13" s="221"/>
      <c r="C13" s="39"/>
      <c r="D13" s="219"/>
      <c r="E13" s="219"/>
    </row>
    <row r="14" spans="1:5" s="34" customFormat="1" ht="15.75" customHeight="1">
      <c r="A14" s="222" t="s">
        <v>215</v>
      </c>
      <c r="B14" s="223" t="e">
        <f>#REF!</f>
        <v>#REF!</v>
      </c>
      <c r="C14" s="39"/>
      <c r="D14" s="219"/>
      <c r="E14" s="219"/>
    </row>
    <row r="15" spans="1:5" s="34" customFormat="1" ht="15.75" customHeight="1">
      <c r="A15" s="222" t="s">
        <v>216</v>
      </c>
      <c r="B15" s="236" t="e">
        <f>#REF!</f>
        <v>#REF!</v>
      </c>
      <c r="C15" s="39"/>
      <c r="D15" s="219"/>
      <c r="E15" s="219"/>
    </row>
    <row r="16" spans="1:5" s="34" customFormat="1" ht="15.75" customHeight="1">
      <c r="A16" s="222" t="s">
        <v>217</v>
      </c>
      <c r="B16" s="225" t="e">
        <f>B15*B14</f>
        <v>#REF!</v>
      </c>
      <c r="C16" s="39"/>
      <c r="D16" s="219"/>
      <c r="E16" s="219"/>
    </row>
    <row r="17" spans="1:10" s="34" customFormat="1" ht="21" customHeight="1">
      <c r="A17" s="44"/>
      <c r="B17" s="221"/>
      <c r="C17" s="39"/>
      <c r="D17" s="219"/>
      <c r="E17" s="219"/>
    </row>
    <row r="18" spans="1:10" s="34" customFormat="1" ht="15.95">
      <c r="A18" s="222" t="s">
        <v>215</v>
      </c>
      <c r="B18" s="223" t="e">
        <f>#REF!</f>
        <v>#REF!</v>
      </c>
      <c r="C18" s="39" t="s">
        <v>209</v>
      </c>
      <c r="D18" s="219"/>
      <c r="E18" s="219"/>
    </row>
    <row r="19" spans="1:10" s="34" customFormat="1" ht="15.95">
      <c r="A19" s="222" t="s">
        <v>216</v>
      </c>
      <c r="B19" s="236" t="e">
        <f>#REF!</f>
        <v>#REF!</v>
      </c>
      <c r="C19" s="39" t="s">
        <v>209</v>
      </c>
      <c r="D19" s="219"/>
      <c r="E19" s="219"/>
      <c r="I19" s="61"/>
      <c r="J19" s="61"/>
    </row>
    <row r="20" spans="1:10" s="34" customFormat="1" ht="15.95">
      <c r="A20" s="222" t="s">
        <v>217</v>
      </c>
      <c r="B20" s="225" t="e">
        <f>B19*B18</f>
        <v>#REF!</v>
      </c>
      <c r="C20" s="39"/>
      <c r="D20" s="219"/>
      <c r="E20" s="219"/>
      <c r="I20" s="62"/>
      <c r="J20" s="61"/>
    </row>
    <row r="21" spans="1:10" s="34" customFormat="1" ht="16.5" customHeight="1">
      <c r="A21" s="227"/>
      <c r="B21" s="225"/>
      <c r="C21" s="45"/>
      <c r="D21" s="219"/>
      <c r="E21" s="219"/>
      <c r="J21" s="61"/>
    </row>
    <row r="22" spans="1:10" s="34" customFormat="1" ht="16.5" hidden="1" customHeight="1">
      <c r="A22" s="46" t="s">
        <v>218</v>
      </c>
      <c r="B22" s="221"/>
      <c r="C22" s="39"/>
      <c r="D22" s="219"/>
      <c r="E22" s="219"/>
      <c r="J22" s="61"/>
    </row>
    <row r="23" spans="1:10" s="34" customFormat="1" ht="16.5" hidden="1" customHeight="1">
      <c r="A23" s="222" t="s">
        <v>219</v>
      </c>
      <c r="B23" s="228" t="e">
        <f>B18</f>
        <v>#REF!</v>
      </c>
      <c r="C23" s="39" t="s">
        <v>220</v>
      </c>
      <c r="D23" s="219"/>
      <c r="E23" s="219"/>
      <c r="J23" s="61"/>
    </row>
    <row r="24" spans="1:10" s="34" customFormat="1" ht="16.5" hidden="1" customHeight="1">
      <c r="A24" s="222" t="s">
        <v>221</v>
      </c>
      <c r="B24" s="225">
        <v>3.5000000000000003E-2</v>
      </c>
      <c r="C24" s="39"/>
      <c r="D24" s="219"/>
      <c r="E24" s="219"/>
      <c r="J24" s="61"/>
    </row>
    <row r="25" spans="1:10" s="34" customFormat="1" ht="16.5" hidden="1" customHeight="1">
      <c r="A25" s="222" t="s">
        <v>222</v>
      </c>
      <c r="B25" s="229" t="e">
        <f>B23*B24</f>
        <v>#REF!</v>
      </c>
      <c r="C25" s="39"/>
      <c r="D25" s="219"/>
      <c r="E25" s="219"/>
      <c r="J25" s="61"/>
    </row>
    <row r="26" spans="1:10" s="34" customFormat="1" ht="16.5" hidden="1" customHeight="1">
      <c r="A26" s="222"/>
      <c r="B26" s="229"/>
      <c r="C26" s="39"/>
      <c r="D26" s="219"/>
      <c r="E26" s="219"/>
      <c r="J26" s="61"/>
    </row>
    <row r="27" spans="1:10" s="34" customFormat="1" ht="16.5" customHeight="1">
      <c r="A27" s="219"/>
      <c r="B27" s="47"/>
      <c r="C27" s="39"/>
      <c r="D27" s="219"/>
      <c r="E27" s="219"/>
    </row>
    <row r="28" spans="1:10" s="34" customFormat="1" ht="15.95">
      <c r="A28" s="48" t="s">
        <v>223</v>
      </c>
      <c r="B28" s="47"/>
      <c r="C28" s="39"/>
      <c r="D28" s="219"/>
      <c r="E28" s="219"/>
      <c r="I28" s="61"/>
    </row>
    <row r="29" spans="1:10" s="34" customFormat="1" ht="16.5" customHeight="1">
      <c r="A29" s="49"/>
      <c r="B29" s="225"/>
      <c r="C29" s="45"/>
      <c r="D29" s="219"/>
      <c r="E29" s="219"/>
      <c r="I29" s="61"/>
    </row>
    <row r="30" spans="1:10" s="34" customFormat="1" ht="0.75" hidden="1" customHeight="1">
      <c r="A30" s="49"/>
      <c r="B30" s="230"/>
      <c r="C30" s="39"/>
      <c r="D30" s="219"/>
      <c r="E30" s="219"/>
    </row>
    <row r="31" spans="1:10" s="34" customFormat="1" ht="15.95">
      <c r="A31" s="49" t="s">
        <v>224</v>
      </c>
      <c r="B31" s="230" t="e">
        <f>B6+47</f>
        <v>#REF!</v>
      </c>
      <c r="C31" s="39"/>
      <c r="D31" s="219"/>
      <c r="E31" s="219"/>
    </row>
    <row r="32" spans="1:10" s="34" customFormat="1" ht="16.5" customHeight="1">
      <c r="A32" s="219"/>
      <c r="B32" s="225"/>
      <c r="C32" s="39"/>
      <c r="D32" s="219"/>
      <c r="E32" s="219"/>
    </row>
    <row r="33" spans="1:5" s="34" customFormat="1" ht="16.5" customHeight="1">
      <c r="A33" s="219"/>
      <c r="B33" s="225"/>
      <c r="C33" s="39"/>
      <c r="D33" s="219"/>
      <c r="E33" s="219"/>
    </row>
    <row r="34" spans="1:5" s="34" customFormat="1" ht="16.5" customHeight="1">
      <c r="A34" s="219"/>
      <c r="B34" s="225"/>
      <c r="C34" s="39"/>
      <c r="D34" s="219"/>
      <c r="E34" s="219"/>
    </row>
    <row r="35" spans="1:5" s="34" customFormat="1" ht="16.5" customHeight="1">
      <c r="A35" s="219"/>
      <c r="B35" s="225"/>
      <c r="C35" s="39"/>
      <c r="D35" s="219"/>
      <c r="E35" s="219"/>
    </row>
    <row r="36" spans="1:5" s="34" customFormat="1" ht="16.5" customHeight="1">
      <c r="A36" s="219"/>
      <c r="B36" s="54" t="s">
        <v>225</v>
      </c>
      <c r="C36" s="39"/>
      <c r="D36" s="219"/>
      <c r="E36" s="219"/>
    </row>
    <row r="37" spans="1:5" s="34" customFormat="1" ht="16.5" customHeight="1">
      <c r="A37" s="219"/>
      <c r="B37" s="54"/>
      <c r="C37" s="39"/>
      <c r="D37" s="219"/>
      <c r="E37" s="219"/>
    </row>
    <row r="38" spans="1:5" s="34" customFormat="1" ht="16.5" customHeight="1">
      <c r="A38" s="48"/>
      <c r="B38" s="54"/>
      <c r="C38" s="39"/>
      <c r="D38" s="231"/>
      <c r="E38" s="219"/>
    </row>
    <row r="39" spans="1:5" s="34" customFormat="1" ht="15.95">
      <c r="A39" s="219"/>
      <c r="B39" s="54"/>
      <c r="C39" s="39"/>
      <c r="D39" s="219"/>
      <c r="E39" s="219"/>
    </row>
    <row r="40" spans="1:5" s="34" customFormat="1" ht="15.95">
      <c r="A40" s="219"/>
      <c r="B40" s="219" t="s">
        <v>240</v>
      </c>
      <c r="C40" s="39"/>
      <c r="D40" s="219"/>
      <c r="E40" s="219"/>
    </row>
    <row r="41" spans="1:5" s="34" customFormat="1" ht="17.25" customHeight="1">
      <c r="A41" s="219"/>
      <c r="B41" s="219" t="s">
        <v>249</v>
      </c>
      <c r="C41" s="39"/>
      <c r="D41" s="219"/>
      <c r="E41" s="219"/>
    </row>
    <row r="42" spans="1:5" s="34" customFormat="1" ht="17.25" customHeight="1">
      <c r="A42" s="219"/>
      <c r="B42" s="219" t="s">
        <v>227</v>
      </c>
      <c r="C42" s="39"/>
      <c r="D42" s="219"/>
      <c r="E42" s="219"/>
    </row>
    <row r="43" spans="1:5" s="34" customFormat="1" ht="17.25" customHeight="1">
      <c r="A43" s="219"/>
      <c r="B43" s="219"/>
      <c r="C43" s="39"/>
      <c r="D43" s="219"/>
      <c r="E43" s="219"/>
    </row>
    <row r="44" spans="1:5" s="34" customFormat="1" ht="15.95">
      <c r="A44" s="219"/>
      <c r="C44" s="39"/>
      <c r="D44" s="219"/>
      <c r="E44" s="219"/>
    </row>
    <row r="45" spans="1:5" s="34" customFormat="1" ht="15.95">
      <c r="A45" s="219"/>
      <c r="B45" s="55" t="s">
        <v>228</v>
      </c>
      <c r="C45" s="39"/>
      <c r="D45" s="219"/>
      <c r="E45" s="219"/>
    </row>
    <row r="46" spans="1:5" s="34" customFormat="1" ht="15.95">
      <c r="A46" s="219"/>
      <c r="C46" s="39"/>
      <c r="D46" s="219"/>
      <c r="E46" s="219"/>
    </row>
    <row r="47" spans="1:5" s="34" customFormat="1" ht="17.25" customHeight="1">
      <c r="A47" s="219"/>
      <c r="B47" s="219"/>
      <c r="C47" s="39"/>
      <c r="D47" s="219"/>
      <c r="E47" s="219"/>
    </row>
    <row r="48" spans="1:5" s="34" customFormat="1" ht="17.25" customHeight="1">
      <c r="A48" s="219"/>
      <c r="B48" s="219"/>
      <c r="C48" s="39"/>
      <c r="D48" s="219"/>
      <c r="E48" s="219"/>
    </row>
    <row r="49" spans="1:5" s="34" customFormat="1" ht="15.95">
      <c r="A49" s="219"/>
      <c r="B49" s="219" t="s">
        <v>242</v>
      </c>
      <c r="C49" s="39"/>
      <c r="D49" s="219"/>
      <c r="E49" s="219"/>
    </row>
    <row r="50" spans="1:5" s="34" customFormat="1" ht="17.25" customHeight="1">
      <c r="A50" s="219"/>
      <c r="B50" s="219" t="s">
        <v>243</v>
      </c>
      <c r="C50" s="39"/>
      <c r="D50" s="219"/>
      <c r="E50" s="219"/>
    </row>
    <row r="51" spans="1:5" s="34" customFormat="1" ht="17.25" customHeight="1">
      <c r="A51" s="219"/>
      <c r="B51" s="219" t="s">
        <v>244</v>
      </c>
      <c r="C51" s="39"/>
      <c r="D51" s="219"/>
      <c r="E51" s="219"/>
    </row>
    <row r="52" spans="1:5" ht="15.95">
      <c r="A52" s="34"/>
      <c r="B52" s="34"/>
      <c r="C52" s="56"/>
    </row>
    <row r="53" spans="1:5">
      <c r="A53" s="57"/>
      <c r="C53" s="58"/>
    </row>
    <row r="54" spans="1:5">
      <c r="C54" s="58"/>
    </row>
    <row r="55" spans="1:5">
      <c r="C55" s="58"/>
    </row>
    <row r="56" spans="1:5">
      <c r="B56" s="59"/>
      <c r="C56" s="58"/>
    </row>
    <row r="57" spans="1:5">
      <c r="B57" s="60"/>
      <c r="C57" s="58"/>
    </row>
    <row r="58" spans="1:5">
      <c r="B58" s="60"/>
      <c r="C58" s="58"/>
    </row>
    <row r="59" spans="1:5">
      <c r="B59" s="60"/>
      <c r="C59" s="58"/>
    </row>
    <row r="60" spans="1:5">
      <c r="C60" s="58"/>
    </row>
    <row r="61" spans="1:5">
      <c r="C61" s="58"/>
    </row>
    <row r="62" spans="1:5">
      <c r="C62" s="58"/>
    </row>
    <row r="63" spans="1:5">
      <c r="C63" s="58"/>
    </row>
    <row r="64" spans="1:5">
      <c r="C64" s="58"/>
    </row>
    <row r="65" spans="3:3">
      <c r="C65" s="58"/>
    </row>
    <row r="66" spans="3:3">
      <c r="C66" s="58"/>
    </row>
    <row r="67" spans="3:3">
      <c r="C67" s="58"/>
    </row>
    <row r="68" spans="3:3">
      <c r="C68" s="58"/>
    </row>
    <row r="69" spans="3:3">
      <c r="C69" s="58"/>
    </row>
    <row r="70" spans="3:3">
      <c r="C70" s="58"/>
    </row>
    <row r="71" spans="3:3">
      <c r="C71" s="58"/>
    </row>
    <row r="72" spans="3:3">
      <c r="C72" s="58"/>
    </row>
    <row r="73" spans="3:3">
      <c r="C73" s="58"/>
    </row>
    <row r="74" spans="3:3">
      <c r="C74" s="58"/>
    </row>
    <row r="75" spans="3:3">
      <c r="C75" s="58"/>
    </row>
    <row r="76" spans="3:3">
      <c r="C76" s="58"/>
    </row>
    <row r="77" spans="3:3">
      <c r="C77" s="58"/>
    </row>
    <row r="78" spans="3:3">
      <c r="C78" s="58"/>
    </row>
    <row r="79" spans="3:3">
      <c r="C79" s="58"/>
    </row>
    <row r="80" spans="3:3">
      <c r="C80" s="58"/>
    </row>
    <row r="81" spans="3:3">
      <c r="C81" s="58"/>
    </row>
    <row r="82" spans="3:3">
      <c r="C82" s="58"/>
    </row>
    <row r="83" spans="3:3">
      <c r="C83" s="58"/>
    </row>
    <row r="84" spans="3:3">
      <c r="C84" s="58"/>
    </row>
    <row r="85" spans="3:3">
      <c r="C85" s="58"/>
    </row>
    <row r="86" spans="3:3">
      <c r="C86" s="58"/>
    </row>
    <row r="87" spans="3:3">
      <c r="C87" s="58"/>
    </row>
    <row r="88" spans="3:3">
      <c r="C88" s="58"/>
    </row>
    <row r="89" spans="3:3">
      <c r="C89" s="58"/>
    </row>
    <row r="90" spans="3:3">
      <c r="C90" s="58"/>
    </row>
    <row r="91" spans="3:3">
      <c r="C91" s="58"/>
    </row>
    <row r="92" spans="3:3">
      <c r="C92" s="58"/>
    </row>
    <row r="93" spans="3:3">
      <c r="C93" s="58"/>
    </row>
    <row r="94" spans="3:3">
      <c r="C94" s="58"/>
    </row>
    <row r="95" spans="3:3">
      <c r="C95" s="58"/>
    </row>
    <row r="96" spans="3:3">
      <c r="C96" s="58"/>
    </row>
    <row r="97" spans="3:3">
      <c r="C97" s="58"/>
    </row>
    <row r="98" spans="3:3">
      <c r="C98" s="58"/>
    </row>
    <row r="99" spans="3:3">
      <c r="C99" s="58"/>
    </row>
    <row r="100" spans="3:3">
      <c r="C100" s="58"/>
    </row>
    <row r="101" spans="3:3">
      <c r="C101" s="58"/>
    </row>
    <row r="102" spans="3:3">
      <c r="C102" s="58"/>
    </row>
    <row r="103" spans="3:3">
      <c r="C103" s="58"/>
    </row>
    <row r="104" spans="3:3">
      <c r="C104" s="58"/>
    </row>
    <row r="105" spans="3:3">
      <c r="C105" s="58"/>
    </row>
    <row r="106" spans="3:3">
      <c r="C106" s="58"/>
    </row>
    <row r="107" spans="3:3">
      <c r="C107" s="58"/>
    </row>
    <row r="108" spans="3:3">
      <c r="C108" s="58"/>
    </row>
    <row r="109" spans="3:3">
      <c r="C109" s="58"/>
    </row>
    <row r="110" spans="3:3">
      <c r="C110" s="58"/>
    </row>
    <row r="111" spans="3:3">
      <c r="C111" s="58"/>
    </row>
    <row r="112" spans="3:3">
      <c r="C112" s="58"/>
    </row>
    <row r="113" spans="3:3">
      <c r="C113" s="58"/>
    </row>
    <row r="114" spans="3:3">
      <c r="C114" s="58"/>
    </row>
    <row r="115" spans="3:3">
      <c r="C115" s="58"/>
    </row>
    <row r="116" spans="3:3">
      <c r="C116" s="58"/>
    </row>
    <row r="117" spans="3:3">
      <c r="C117" s="58"/>
    </row>
    <row r="118" spans="3:3">
      <c r="C118" s="58"/>
    </row>
    <row r="119" spans="3:3">
      <c r="C119" s="58"/>
    </row>
    <row r="120" spans="3:3">
      <c r="C120" s="58"/>
    </row>
    <row r="121" spans="3:3">
      <c r="C121" s="58"/>
    </row>
    <row r="122" spans="3:3">
      <c r="C122" s="58"/>
    </row>
    <row r="123" spans="3:3">
      <c r="C123" s="58"/>
    </row>
    <row r="124" spans="3:3">
      <c r="C124" s="58"/>
    </row>
    <row r="125" spans="3:3">
      <c r="C125" s="58"/>
    </row>
    <row r="126" spans="3:3">
      <c r="C126" s="58"/>
    </row>
    <row r="127" spans="3:3">
      <c r="C127" s="58"/>
    </row>
    <row r="128" spans="3:3">
      <c r="C128" s="58"/>
    </row>
    <row r="129" spans="3:3">
      <c r="C129" s="58"/>
    </row>
    <row r="130" spans="3:3">
      <c r="C130" s="58"/>
    </row>
    <row r="131" spans="3:3">
      <c r="C131" s="58"/>
    </row>
    <row r="132" spans="3:3">
      <c r="C132" s="58"/>
    </row>
    <row r="133" spans="3:3">
      <c r="C133" s="58"/>
    </row>
    <row r="134" spans="3:3">
      <c r="C134" s="58"/>
    </row>
    <row r="135" spans="3:3">
      <c r="C135" s="58"/>
    </row>
    <row r="136" spans="3:3">
      <c r="C136" s="58"/>
    </row>
    <row r="137" spans="3:3">
      <c r="C137" s="58"/>
    </row>
    <row r="138" spans="3:3">
      <c r="C138" s="58"/>
    </row>
    <row r="139" spans="3:3">
      <c r="C139" s="58"/>
    </row>
    <row r="140" spans="3:3">
      <c r="C140" s="58"/>
    </row>
    <row r="141" spans="3:3">
      <c r="C141" s="58"/>
    </row>
    <row r="142" spans="3:3">
      <c r="C142" s="58"/>
    </row>
    <row r="143" spans="3:3">
      <c r="C143" s="58"/>
    </row>
    <row r="144" spans="3:3">
      <c r="C144" s="58"/>
    </row>
    <row r="145" spans="3:3">
      <c r="C145" s="58"/>
    </row>
    <row r="146" spans="3:3">
      <c r="C146" s="58"/>
    </row>
    <row r="147" spans="3:3">
      <c r="C147" s="58"/>
    </row>
    <row r="148" spans="3:3">
      <c r="C148" s="58"/>
    </row>
    <row r="149" spans="3:3">
      <c r="C149" s="58"/>
    </row>
    <row r="150" spans="3:3">
      <c r="C150" s="58"/>
    </row>
    <row r="151" spans="3:3">
      <c r="C151" s="58"/>
    </row>
    <row r="152" spans="3:3">
      <c r="C152" s="58"/>
    </row>
    <row r="153" spans="3:3">
      <c r="C153" s="58"/>
    </row>
    <row r="154" spans="3:3">
      <c r="C154" s="58"/>
    </row>
    <row r="155" spans="3:3">
      <c r="C155" s="58"/>
    </row>
    <row r="156" spans="3:3">
      <c r="C156" s="58"/>
    </row>
    <row r="157" spans="3:3">
      <c r="C157" s="58"/>
    </row>
    <row r="158" spans="3:3">
      <c r="C158" s="58"/>
    </row>
    <row r="159" spans="3:3">
      <c r="C159" s="58"/>
    </row>
    <row r="160" spans="3:3">
      <c r="C160" s="58"/>
    </row>
    <row r="161" spans="3:3">
      <c r="C161" s="58"/>
    </row>
    <row r="162" spans="3:3">
      <c r="C162" s="58"/>
    </row>
    <row r="163" spans="3:3">
      <c r="C163" s="58"/>
    </row>
    <row r="164" spans="3:3">
      <c r="C164" s="58"/>
    </row>
    <row r="165" spans="3:3">
      <c r="C165" s="58"/>
    </row>
    <row r="166" spans="3:3">
      <c r="C166" s="58"/>
    </row>
    <row r="167" spans="3:3">
      <c r="C167" s="58"/>
    </row>
    <row r="168" spans="3:3">
      <c r="C168" s="58"/>
    </row>
    <row r="169" spans="3:3">
      <c r="C169" s="58"/>
    </row>
    <row r="170" spans="3:3">
      <c r="C170" s="58"/>
    </row>
    <row r="171" spans="3:3">
      <c r="C171" s="58"/>
    </row>
    <row r="172" spans="3:3">
      <c r="C172" s="58"/>
    </row>
    <row r="173" spans="3:3">
      <c r="C173" s="58"/>
    </row>
    <row r="174" spans="3:3">
      <c r="C174" s="58"/>
    </row>
    <row r="175" spans="3:3">
      <c r="C175" s="58"/>
    </row>
    <row r="176" spans="3:3">
      <c r="C176" s="58"/>
    </row>
    <row r="177" spans="3:3">
      <c r="C177" s="58"/>
    </row>
    <row r="178" spans="3:3">
      <c r="C178" s="58"/>
    </row>
    <row r="179" spans="3:3">
      <c r="C179" s="58"/>
    </row>
    <row r="180" spans="3:3">
      <c r="C180" s="58"/>
    </row>
    <row r="181" spans="3:3">
      <c r="C181" s="58"/>
    </row>
    <row r="182" spans="3:3">
      <c r="C182" s="58"/>
    </row>
    <row r="183" spans="3:3">
      <c r="C183" s="58"/>
    </row>
    <row r="184" spans="3:3">
      <c r="C184" s="58"/>
    </row>
    <row r="185" spans="3:3">
      <c r="C185" s="58"/>
    </row>
    <row r="186" spans="3:3">
      <c r="C186" s="58"/>
    </row>
    <row r="187" spans="3:3">
      <c r="C187" s="58"/>
    </row>
    <row r="188" spans="3:3">
      <c r="C188" s="58"/>
    </row>
    <row r="189" spans="3:3">
      <c r="C189" s="58"/>
    </row>
    <row r="190" spans="3:3">
      <c r="C190" s="58"/>
    </row>
    <row r="191" spans="3:3">
      <c r="C191" s="58"/>
    </row>
    <row r="192" spans="3:3">
      <c r="C192" s="58"/>
    </row>
    <row r="193" spans="3:3">
      <c r="C193" s="58"/>
    </row>
    <row r="194" spans="3:3">
      <c r="C194" s="58"/>
    </row>
  </sheetData>
  <mergeCells count="3">
    <mergeCell ref="A1:D1"/>
    <mergeCell ref="A2:D2"/>
    <mergeCell ref="A3:D3"/>
  </mergeCells>
  <printOptions horizontalCentered="1" verticalCentered="1"/>
  <pageMargins left="0.7" right="0.7" top="0.75" bottom="0.75" header="0.3" footer="0.3"/>
  <pageSetup scale="98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sheetPr codeName="Sheet88">
    <pageSetUpPr fitToPage="1"/>
  </sheetPr>
  <dimension ref="A1:K60"/>
  <sheetViews>
    <sheetView topLeftCell="A3" zoomScaleNormal="100" zoomScaleSheetLayoutView="75" workbookViewId="0">
      <selection activeCell="H29" sqref="H29"/>
    </sheetView>
  </sheetViews>
  <sheetFormatPr defaultColWidth="9.140625" defaultRowHeight="14.45"/>
  <cols>
    <col min="1" max="1" width="50.7109375" style="33" customWidth="1"/>
    <col min="2" max="2" width="27.85546875" style="33" customWidth="1"/>
    <col min="3" max="5" width="9.140625" style="33" customWidth="1"/>
    <col min="6" max="6" width="11.7109375" style="33" bestFit="1" customWidth="1"/>
    <col min="7" max="16384" width="9.140625" style="33"/>
  </cols>
  <sheetData>
    <row r="1" spans="1:11" ht="20.100000000000001">
      <c r="A1" s="381" t="s">
        <v>231</v>
      </c>
      <c r="B1" s="381"/>
      <c r="C1" s="381"/>
      <c r="D1" s="381"/>
      <c r="E1" s="35"/>
      <c r="F1" s="367"/>
    </row>
    <row r="2" spans="1:11" ht="20.100000000000001">
      <c r="A2" s="381" t="s">
        <v>251</v>
      </c>
      <c r="B2" s="381"/>
      <c r="C2" s="381"/>
      <c r="D2" s="381"/>
      <c r="E2" s="35"/>
      <c r="F2" s="367"/>
    </row>
    <row r="3" spans="1:11" ht="15.6">
      <c r="A3" s="394">
        <f ca="1">TODAY()</f>
        <v>45832</v>
      </c>
      <c r="B3" s="385"/>
      <c r="C3" s="385"/>
      <c r="D3" s="385"/>
      <c r="E3" s="36"/>
      <c r="F3" s="367"/>
    </row>
    <row r="4" spans="1:11" s="34" customFormat="1" ht="15.95">
      <c r="A4" s="367"/>
      <c r="B4" s="367"/>
      <c r="C4" s="367"/>
      <c r="D4" s="367"/>
      <c r="E4" s="219"/>
    </row>
    <row r="5" spans="1:11" s="34" customFormat="1" ht="15.95">
      <c r="A5" s="219"/>
      <c r="B5" s="219"/>
      <c r="C5" s="219"/>
      <c r="D5" s="219"/>
      <c r="E5" s="219"/>
    </row>
    <row r="6" spans="1:11" s="34" customFormat="1" ht="15.95">
      <c r="A6" s="36" t="s">
        <v>232</v>
      </c>
      <c r="B6" s="40" t="e">
        <f>#REF!</f>
        <v>#REF!</v>
      </c>
      <c r="C6" s="219"/>
      <c r="D6" s="219"/>
      <c r="E6" s="219"/>
    </row>
    <row r="7" spans="1:11" s="34" customFormat="1" ht="15.95" hidden="1">
      <c r="A7" s="219" t="s">
        <v>208</v>
      </c>
      <c r="B7" s="41" t="e">
        <f>#REF!</f>
        <v>#REF!</v>
      </c>
      <c r="C7" s="219"/>
      <c r="D7" s="219"/>
      <c r="E7" s="219"/>
    </row>
    <row r="8" spans="1:11" s="34" customFormat="1" ht="15.95">
      <c r="A8" s="219" t="s">
        <v>210</v>
      </c>
      <c r="B8" s="86" t="e">
        <f>#REF!</f>
        <v>#REF!</v>
      </c>
      <c r="C8" s="219"/>
      <c r="D8" s="219"/>
      <c r="E8" s="219"/>
    </row>
    <row r="9" spans="1:11" s="34" customFormat="1" ht="15.95">
      <c r="A9" s="219" t="s">
        <v>212</v>
      </c>
      <c r="B9" s="43">
        <v>31</v>
      </c>
      <c r="C9" s="219"/>
      <c r="D9" s="219"/>
      <c r="E9" s="219"/>
    </row>
    <row r="10" spans="1:11" s="34" customFormat="1" ht="15.95" hidden="1">
      <c r="A10" s="219" t="s">
        <v>213</v>
      </c>
      <c r="B10" s="220"/>
      <c r="C10" s="219" t="s">
        <v>211</v>
      </c>
      <c r="D10" s="219"/>
      <c r="E10" s="219"/>
    </row>
    <row r="11" spans="1:11" s="34" customFormat="1" ht="15.95" hidden="1">
      <c r="A11" s="219"/>
      <c r="B11" s="219"/>
      <c r="C11" s="219"/>
      <c r="D11" s="219"/>
      <c r="E11" s="219"/>
    </row>
    <row r="12" spans="1:11" s="34" customFormat="1" ht="15.95" hidden="1">
      <c r="A12" s="46" t="s">
        <v>214</v>
      </c>
      <c r="B12" s="221"/>
      <c r="C12" s="219"/>
      <c r="D12" s="219"/>
      <c r="E12" s="219"/>
    </row>
    <row r="13" spans="1:11" s="34" customFormat="1" ht="15.95" hidden="1">
      <c r="A13" s="222" t="s">
        <v>215</v>
      </c>
      <c r="B13" s="232" t="e">
        <f>#REF!</f>
        <v>#REF!</v>
      </c>
      <c r="C13" s="219" t="s">
        <v>209</v>
      </c>
      <c r="D13" s="219"/>
      <c r="E13" s="219"/>
    </row>
    <row r="14" spans="1:11" s="34" customFormat="1" ht="15.95" hidden="1">
      <c r="A14" s="222" t="s">
        <v>216</v>
      </c>
      <c r="B14" s="233" t="e">
        <f>#REF!</f>
        <v>#REF!</v>
      </c>
      <c r="C14" s="219" t="s">
        <v>209</v>
      </c>
      <c r="D14" s="219"/>
      <c r="E14" s="219"/>
      <c r="J14" s="61"/>
      <c r="K14" s="61"/>
    </row>
    <row r="15" spans="1:11" s="34" customFormat="1" ht="15.95" hidden="1">
      <c r="A15" s="222" t="s">
        <v>217</v>
      </c>
      <c r="B15" s="225" t="e">
        <f>B14*B13</f>
        <v>#REF!</v>
      </c>
      <c r="C15" s="219"/>
      <c r="D15" s="219"/>
      <c r="E15" s="219"/>
      <c r="J15" s="62"/>
      <c r="K15" s="61"/>
    </row>
    <row r="16" spans="1:11" s="34" customFormat="1" ht="15.95" hidden="1">
      <c r="A16" s="222"/>
      <c r="B16" s="225"/>
      <c r="C16" s="219"/>
      <c r="D16" s="219"/>
      <c r="E16" s="219"/>
      <c r="J16" s="62"/>
      <c r="K16" s="61"/>
    </row>
    <row r="17" spans="1:11" s="34" customFormat="1" ht="15.95" hidden="1">
      <c r="A17" s="222" t="s">
        <v>215</v>
      </c>
      <c r="B17" s="232" t="e">
        <f>#REF!</f>
        <v>#REF!</v>
      </c>
      <c r="C17" s="219"/>
      <c r="D17" s="219"/>
      <c r="E17" s="219"/>
      <c r="J17" s="62"/>
      <c r="K17" s="61"/>
    </row>
    <row r="18" spans="1:11" s="34" customFormat="1" ht="15.95" hidden="1">
      <c r="A18" s="222" t="s">
        <v>216</v>
      </c>
      <c r="B18" s="233" t="e">
        <f>#REF!</f>
        <v>#REF!</v>
      </c>
      <c r="C18" s="219"/>
      <c r="D18" s="219"/>
      <c r="E18" s="219"/>
      <c r="J18" s="62"/>
      <c r="K18" s="61"/>
    </row>
    <row r="19" spans="1:11" s="34" customFormat="1" ht="15.95" hidden="1">
      <c r="A19" s="222" t="s">
        <v>217</v>
      </c>
      <c r="B19" s="225" t="e">
        <f>B18*B17</f>
        <v>#REF!</v>
      </c>
      <c r="C19" s="219"/>
      <c r="D19" s="219"/>
      <c r="E19" s="219"/>
      <c r="J19" s="62"/>
      <c r="K19" s="61"/>
    </row>
    <row r="20" spans="1:11" s="34" customFormat="1" ht="15.95" hidden="1">
      <c r="A20" s="222"/>
      <c r="B20" s="47"/>
      <c r="C20" s="219"/>
      <c r="D20" s="219"/>
      <c r="E20" s="219"/>
      <c r="J20" s="62"/>
      <c r="K20" s="61"/>
    </row>
    <row r="21" spans="1:11" s="34" customFormat="1" ht="15.95">
      <c r="A21" s="222"/>
      <c r="B21" s="47"/>
      <c r="C21" s="219"/>
      <c r="D21" s="219"/>
      <c r="E21" s="219"/>
      <c r="J21" s="62"/>
      <c r="K21" s="61"/>
    </row>
    <row r="22" spans="1:11" s="34" customFormat="1" ht="15.95">
      <c r="A22" s="227"/>
      <c r="B22" s="225"/>
      <c r="C22" s="225"/>
      <c r="D22" s="225"/>
      <c r="E22" s="219"/>
      <c r="K22" s="61"/>
    </row>
    <row r="23" spans="1:11" s="34" customFormat="1" ht="15.95">
      <c r="A23" s="46" t="s">
        <v>233</v>
      </c>
      <c r="B23" s="225"/>
      <c r="C23" s="219"/>
      <c r="D23" s="219"/>
      <c r="E23" s="219"/>
      <c r="K23" s="61"/>
    </row>
    <row r="24" spans="1:11" s="34" customFormat="1" ht="15.95">
      <c r="A24" s="222" t="s">
        <v>234</v>
      </c>
      <c r="B24" s="234" t="e">
        <f>#REF!</f>
        <v>#REF!</v>
      </c>
      <c r="C24" s="219"/>
      <c r="D24" s="219"/>
      <c r="F24" s="97"/>
      <c r="K24" s="61"/>
    </row>
    <row r="25" spans="1:11" s="34" customFormat="1" ht="15.95">
      <c r="A25" s="222" t="s">
        <v>235</v>
      </c>
      <c r="B25" s="234">
        <v>35</v>
      </c>
      <c r="C25" s="219"/>
      <c r="D25" s="219"/>
      <c r="E25" s="219"/>
      <c r="K25" s="61"/>
    </row>
    <row r="26" spans="1:11" s="34" customFormat="1" ht="15.95">
      <c r="A26" s="222" t="s">
        <v>222</v>
      </c>
      <c r="B26" s="225" t="e">
        <f>B24*B25</f>
        <v>#REF!</v>
      </c>
      <c r="C26" s="219"/>
      <c r="D26" s="219"/>
      <c r="E26" s="219"/>
      <c r="F26" s="97"/>
      <c r="K26" s="61"/>
    </row>
    <row r="27" spans="1:11" s="34" customFormat="1" ht="15.95">
      <c r="A27" s="222" t="s">
        <v>236</v>
      </c>
      <c r="B27" s="235">
        <v>0.01</v>
      </c>
      <c r="C27" s="219"/>
      <c r="D27" s="219"/>
      <c r="E27" s="219"/>
      <c r="K27" s="61"/>
    </row>
    <row r="28" spans="1:11" s="34" customFormat="1" ht="15.95">
      <c r="A28" s="222" t="s">
        <v>237</v>
      </c>
      <c r="B28" s="235" t="e">
        <f>B27*B24</f>
        <v>#REF!</v>
      </c>
      <c r="C28" s="219"/>
      <c r="D28" s="219"/>
      <c r="E28" s="219"/>
      <c r="K28" s="61"/>
    </row>
    <row r="29" spans="1:11" s="34" customFormat="1" ht="15.95">
      <c r="A29" s="48"/>
      <c r="B29" s="229"/>
      <c r="C29" s="219"/>
      <c r="D29" s="219"/>
      <c r="E29" s="219"/>
    </row>
    <row r="30" spans="1:11" s="34" customFormat="1" ht="15.95">
      <c r="A30" s="219"/>
      <c r="B30" s="225"/>
      <c r="C30" s="219"/>
      <c r="D30" s="219"/>
      <c r="E30" s="219"/>
    </row>
    <row r="31" spans="1:11" s="34" customFormat="1" ht="15.95">
      <c r="A31" s="48" t="s">
        <v>223</v>
      </c>
      <c r="B31" s="47" t="e">
        <f>(+B26-B28)</f>
        <v>#REF!</v>
      </c>
      <c r="C31" s="219"/>
      <c r="D31" s="219"/>
      <c r="E31" s="219"/>
      <c r="J31" s="61"/>
    </row>
    <row r="32" spans="1:11" s="34" customFormat="1" ht="15.95" hidden="1">
      <c r="A32" s="49"/>
      <c r="B32" s="236"/>
      <c r="C32" s="225"/>
      <c r="D32" s="225"/>
      <c r="E32" s="219"/>
      <c r="J32" s="61"/>
    </row>
    <row r="33" spans="1:5" s="34" customFormat="1" ht="15.95">
      <c r="A33" s="49"/>
      <c r="B33" s="225"/>
      <c r="C33" s="219"/>
      <c r="D33" s="219"/>
      <c r="E33" s="219"/>
    </row>
    <row r="34" spans="1:5" s="34" customFormat="1" ht="15.95">
      <c r="A34" s="49" t="s">
        <v>224</v>
      </c>
      <c r="B34" s="230" t="e">
        <f>B6+47</f>
        <v>#REF!</v>
      </c>
      <c r="C34" s="219"/>
      <c r="D34" s="219"/>
      <c r="E34" s="219"/>
    </row>
    <row r="35" spans="1:5" s="34" customFormat="1" ht="15.95">
      <c r="A35" s="49"/>
      <c r="B35" s="230"/>
      <c r="C35" s="219"/>
      <c r="D35" s="219"/>
      <c r="E35" s="219"/>
    </row>
    <row r="36" spans="1:5" s="34" customFormat="1" ht="15.95">
      <c r="A36" s="49"/>
      <c r="B36" s="230"/>
      <c r="C36" s="219"/>
      <c r="D36" s="219"/>
      <c r="E36" s="219"/>
    </row>
    <row r="37" spans="1:5" s="34" customFormat="1" ht="15.95">
      <c r="A37" s="219"/>
      <c r="B37" s="225"/>
      <c r="C37" s="219"/>
      <c r="D37" s="219"/>
      <c r="E37" s="219"/>
    </row>
    <row r="38" spans="1:5" s="34" customFormat="1" ht="15.95">
      <c r="A38" s="48"/>
      <c r="B38" s="237"/>
      <c r="C38" s="219"/>
      <c r="D38" s="219"/>
      <c r="E38" s="231"/>
    </row>
    <row r="39" spans="1:5" s="34" customFormat="1" ht="15.95">
      <c r="A39" s="219"/>
      <c r="B39" s="54" t="s">
        <v>225</v>
      </c>
      <c r="C39" s="219"/>
      <c r="D39" s="219"/>
      <c r="E39" s="219"/>
    </row>
    <row r="40" spans="1:5" s="34" customFormat="1" ht="15.95">
      <c r="A40" s="219"/>
      <c r="B40" s="54"/>
      <c r="C40" s="219"/>
      <c r="D40" s="219"/>
      <c r="E40" s="219"/>
    </row>
    <row r="41" spans="1:5" s="34" customFormat="1" ht="15.95">
      <c r="A41" s="219"/>
      <c r="B41" s="54"/>
      <c r="C41" s="219"/>
      <c r="D41" s="219"/>
      <c r="E41" s="219"/>
    </row>
    <row r="42" spans="1:5" s="34" customFormat="1" ht="15.95">
      <c r="A42" s="219"/>
      <c r="B42" s="54"/>
      <c r="C42" s="219"/>
      <c r="D42" s="219"/>
      <c r="E42" s="219"/>
    </row>
    <row r="43" spans="1:5" s="34" customFormat="1" ht="15.95">
      <c r="A43" s="219"/>
      <c r="B43" s="219" t="s">
        <v>248</v>
      </c>
      <c r="C43" s="39"/>
      <c r="D43" s="39"/>
      <c r="E43" s="219"/>
    </row>
    <row r="44" spans="1:5" s="34" customFormat="1" ht="15.95">
      <c r="A44" s="219"/>
      <c r="B44" s="219" t="s">
        <v>227</v>
      </c>
      <c r="C44" s="39"/>
      <c r="D44" s="39"/>
      <c r="E44" s="219"/>
    </row>
    <row r="45" spans="1:5" s="34" customFormat="1" ht="15.95">
      <c r="A45" s="219"/>
      <c r="B45" s="219"/>
      <c r="C45" s="39"/>
      <c r="D45" s="39"/>
      <c r="E45" s="219"/>
    </row>
    <row r="46" spans="1:5" s="34" customFormat="1" ht="15.95">
      <c r="A46" s="219"/>
      <c r="B46" s="219"/>
      <c r="C46" s="39"/>
      <c r="D46" s="39"/>
      <c r="E46" s="219"/>
    </row>
    <row r="47" spans="1:5" s="34" customFormat="1" ht="15.95">
      <c r="A47" s="219"/>
      <c r="B47" s="219"/>
      <c r="C47" s="39"/>
      <c r="D47" s="39"/>
      <c r="E47" s="219"/>
    </row>
    <row r="48" spans="1:5" s="34" customFormat="1" ht="15.95">
      <c r="A48" s="219"/>
      <c r="B48" s="55" t="s">
        <v>228</v>
      </c>
      <c r="C48" s="39"/>
      <c r="D48" s="39"/>
      <c r="E48" s="219"/>
    </row>
    <row r="49" spans="1:5" s="34" customFormat="1" ht="15.95">
      <c r="A49" s="219"/>
      <c r="C49" s="39"/>
      <c r="D49" s="39"/>
      <c r="E49" s="219"/>
    </row>
    <row r="50" spans="1:5" s="34" customFormat="1" ht="15.95">
      <c r="A50" s="219"/>
      <c r="B50" s="219"/>
      <c r="C50" s="39"/>
      <c r="D50" s="39"/>
      <c r="E50" s="219"/>
    </row>
    <row r="51" spans="1:5" s="34" customFormat="1" ht="15.95">
      <c r="A51" s="219"/>
      <c r="B51" s="219"/>
      <c r="C51" s="39"/>
      <c r="D51" s="39"/>
      <c r="E51" s="219"/>
    </row>
    <row r="52" spans="1:5" s="34" customFormat="1" ht="15.95">
      <c r="A52" s="219"/>
      <c r="B52" s="219" t="s">
        <v>242</v>
      </c>
      <c r="C52" s="39"/>
      <c r="D52" s="39"/>
      <c r="E52" s="219"/>
    </row>
    <row r="53" spans="1:5" s="34" customFormat="1" ht="15.95">
      <c r="A53" s="219"/>
      <c r="B53" s="219" t="s">
        <v>243</v>
      </c>
      <c r="C53" s="39"/>
      <c r="D53" s="39"/>
      <c r="E53" s="219"/>
    </row>
    <row r="54" spans="1:5" s="34" customFormat="1" ht="15.95">
      <c r="A54" s="219"/>
      <c r="B54" s="219" t="s">
        <v>244</v>
      </c>
      <c r="C54" s="39"/>
      <c r="D54" s="39"/>
      <c r="E54" s="219"/>
    </row>
    <row r="56" spans="1:5">
      <c r="A56" s="57"/>
    </row>
    <row r="57" spans="1:5">
      <c r="B57" s="59"/>
    </row>
    <row r="58" spans="1:5">
      <c r="B58" s="60"/>
    </row>
    <row r="59" spans="1:5">
      <c r="B59" s="60"/>
    </row>
    <row r="60" spans="1:5">
      <c r="B60" s="60"/>
    </row>
  </sheetData>
  <mergeCells count="3">
    <mergeCell ref="A1:D1"/>
    <mergeCell ref="A2:D2"/>
    <mergeCell ref="A3:D3"/>
  </mergeCells>
  <printOptions horizontalCentered="1" verticalCentered="1"/>
  <pageMargins left="0.25" right="0.25" top="0.75" bottom="0.75" header="0.3" footer="0.3"/>
  <pageSetup scale="98" orientation="portrait" r:id="rId1"/>
  <colBreaks count="1" manualBreakCount="1">
    <brk id="5" max="1048575" man="1"/>
  </col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300-000000000000}">
  <sheetPr codeName="Sheet96"/>
  <dimension ref="A1:K187"/>
  <sheetViews>
    <sheetView topLeftCell="A31" zoomScaleNormal="100" zoomScaleSheetLayoutView="85" workbookViewId="0">
      <selection activeCell="N30" sqref="N30"/>
    </sheetView>
  </sheetViews>
  <sheetFormatPr defaultColWidth="9.140625" defaultRowHeight="14.45"/>
  <cols>
    <col min="1" max="1" width="47.42578125" style="33" customWidth="1"/>
    <col min="2" max="2" width="27.85546875" style="33" customWidth="1"/>
    <col min="3" max="7" width="9.140625" style="33"/>
    <col min="8" max="8" width="17.5703125" style="33" bestFit="1" customWidth="1"/>
    <col min="9" max="16384" width="9.140625" style="33"/>
  </cols>
  <sheetData>
    <row r="1" spans="1:11" ht="20.100000000000001">
      <c r="A1" s="381" t="s">
        <v>205</v>
      </c>
      <c r="B1" s="381"/>
      <c r="C1" s="381"/>
      <c r="D1" s="381"/>
      <c r="E1" s="35"/>
    </row>
    <row r="2" spans="1:11" ht="20.100000000000001">
      <c r="A2" s="381" t="s">
        <v>252</v>
      </c>
      <c r="B2" s="381"/>
      <c r="C2" s="381"/>
      <c r="D2" s="381"/>
      <c r="E2" s="35"/>
    </row>
    <row r="3" spans="1:11" ht="15.75" customHeight="1">
      <c r="A3" s="395">
        <f ca="1">TODAY()</f>
        <v>45832</v>
      </c>
      <c r="B3" s="396"/>
      <c r="C3" s="396"/>
      <c r="D3" s="396"/>
      <c r="E3" s="36"/>
    </row>
    <row r="4" spans="1:11" ht="16.5" customHeight="1">
      <c r="A4" s="367"/>
      <c r="B4" s="367"/>
      <c r="C4" s="37"/>
      <c r="D4" s="34"/>
      <c r="E4" s="34"/>
    </row>
    <row r="5" spans="1:11" ht="16.5" customHeight="1">
      <c r="A5" s="219"/>
      <c r="B5" s="219"/>
      <c r="C5" s="39"/>
      <c r="D5" s="219"/>
      <c r="E5" s="219"/>
      <c r="F5" s="219"/>
      <c r="G5" s="219"/>
      <c r="H5" s="219"/>
      <c r="I5" s="219"/>
      <c r="J5" s="219"/>
      <c r="K5" s="219"/>
    </row>
    <row r="6" spans="1:11" ht="15" customHeight="1">
      <c r="A6" s="36" t="s">
        <v>207</v>
      </c>
      <c r="B6" s="40" t="e">
        <f>#REF!</f>
        <v>#REF!</v>
      </c>
      <c r="C6" s="39"/>
      <c r="D6" s="219"/>
      <c r="E6" s="219"/>
      <c r="F6" s="219"/>
      <c r="G6" s="219"/>
      <c r="H6" s="219" t="s">
        <v>253</v>
      </c>
      <c r="I6" s="219"/>
      <c r="J6" s="219"/>
      <c r="K6" s="219"/>
    </row>
    <row r="7" spans="1:11" ht="15.6" hidden="1">
      <c r="A7" s="219" t="s">
        <v>208</v>
      </c>
      <c r="B7" s="41">
        <v>40793</v>
      </c>
      <c r="C7" s="39" t="s">
        <v>209</v>
      </c>
      <c r="D7" s="219"/>
      <c r="E7" s="219"/>
      <c r="F7" s="219"/>
      <c r="G7" s="219"/>
      <c r="H7" s="219"/>
      <c r="I7" s="219"/>
      <c r="J7" s="219"/>
      <c r="K7" s="219"/>
    </row>
    <row r="8" spans="1:11" ht="15.6">
      <c r="A8" s="219" t="s">
        <v>210</v>
      </c>
      <c r="B8" s="86" t="e">
        <f>#REF!</f>
        <v>#REF!</v>
      </c>
      <c r="C8" s="39" t="s">
        <v>211</v>
      </c>
      <c r="D8" s="219"/>
      <c r="E8" s="219"/>
      <c r="F8" s="219"/>
      <c r="G8" s="219"/>
      <c r="H8" s="219"/>
      <c r="I8" s="219"/>
      <c r="J8" s="219"/>
      <c r="K8" s="219"/>
    </row>
    <row r="9" spans="1:11" ht="15.6">
      <c r="A9" s="219" t="s">
        <v>212</v>
      </c>
      <c r="B9" s="43">
        <v>31</v>
      </c>
      <c r="C9" s="39" t="s">
        <v>211</v>
      </c>
      <c r="D9" s="219"/>
      <c r="E9" s="219"/>
      <c r="F9" s="219"/>
      <c r="G9" s="219"/>
      <c r="H9" s="219"/>
      <c r="I9" s="219"/>
      <c r="J9" s="219"/>
      <c r="K9" s="219"/>
    </row>
    <row r="10" spans="1:11" ht="15.6" hidden="1">
      <c r="A10" s="219" t="s">
        <v>213</v>
      </c>
      <c r="B10" s="220"/>
      <c r="C10" s="39" t="s">
        <v>211</v>
      </c>
      <c r="D10" s="219"/>
      <c r="E10" s="219"/>
      <c r="F10" s="219"/>
      <c r="G10" s="219"/>
      <c r="H10" s="219"/>
      <c r="I10" s="219"/>
      <c r="J10" s="219"/>
      <c r="K10" s="219"/>
    </row>
    <row r="11" spans="1:11" ht="16.5" customHeight="1">
      <c r="A11" s="219"/>
      <c r="B11" s="219"/>
      <c r="C11" s="39"/>
      <c r="D11" s="219"/>
      <c r="E11" s="219"/>
      <c r="F11" s="219"/>
      <c r="G11" s="219"/>
      <c r="H11" s="219"/>
      <c r="I11" s="219"/>
      <c r="J11" s="219"/>
      <c r="K11" s="219"/>
    </row>
    <row r="12" spans="1:11" ht="16.5" customHeight="1">
      <c r="A12" s="219"/>
      <c r="B12" s="221"/>
      <c r="C12" s="39"/>
      <c r="D12" s="219"/>
      <c r="E12" s="219"/>
      <c r="F12" s="219"/>
      <c r="G12" s="219"/>
      <c r="H12" s="219"/>
      <c r="I12" s="219"/>
      <c r="J12" s="219"/>
      <c r="K12" s="219"/>
    </row>
    <row r="13" spans="1:11" ht="21" customHeight="1">
      <c r="A13" s="44" t="s">
        <v>214</v>
      </c>
      <c r="B13" s="221"/>
      <c r="C13" s="39"/>
      <c r="D13" s="219"/>
      <c r="E13" s="219"/>
      <c r="F13" s="219"/>
      <c r="G13" s="219"/>
      <c r="H13" s="219"/>
      <c r="I13" s="219"/>
      <c r="J13" s="219"/>
      <c r="K13" s="219"/>
    </row>
    <row r="14" spans="1:11" ht="15.6">
      <c r="A14" s="222" t="s">
        <v>215</v>
      </c>
      <c r="B14" s="223" t="e">
        <f>#REF!</f>
        <v>#REF!</v>
      </c>
      <c r="C14" s="39" t="s">
        <v>209</v>
      </c>
      <c r="D14" s="219"/>
      <c r="E14" s="219"/>
      <c r="F14" s="219"/>
      <c r="G14" s="219"/>
      <c r="H14" s="219"/>
      <c r="I14" s="219"/>
      <c r="J14" s="219"/>
      <c r="K14" s="219"/>
    </row>
    <row r="15" spans="1:11" ht="15.6">
      <c r="A15" s="222" t="s">
        <v>216</v>
      </c>
      <c r="B15" s="233" t="e">
        <f>#REF!</f>
        <v>#REF!</v>
      </c>
      <c r="C15" s="39" t="s">
        <v>209</v>
      </c>
      <c r="D15" s="219"/>
      <c r="E15" s="219"/>
      <c r="F15" s="219"/>
      <c r="G15" s="219"/>
      <c r="H15" s="219"/>
      <c r="I15" s="225"/>
      <c r="J15" s="225"/>
      <c r="K15" s="219"/>
    </row>
    <row r="16" spans="1:11" ht="15.6">
      <c r="A16" s="222" t="s">
        <v>217</v>
      </c>
      <c r="B16" s="225" t="e">
        <f>B15*B14</f>
        <v>#REF!</v>
      </c>
      <c r="C16" s="39"/>
      <c r="D16" s="219"/>
      <c r="E16" s="219"/>
      <c r="F16" s="219"/>
      <c r="G16" s="219"/>
      <c r="H16" s="219"/>
      <c r="I16" s="221"/>
      <c r="J16" s="225"/>
      <c r="K16" s="219"/>
    </row>
    <row r="17" spans="1:11" ht="14.25" customHeight="1">
      <c r="A17" s="222"/>
      <c r="B17" s="225"/>
      <c r="C17" s="39"/>
      <c r="D17" s="219"/>
      <c r="E17" s="219"/>
      <c r="F17" s="219"/>
      <c r="G17" s="219"/>
      <c r="H17" s="219"/>
      <c r="I17" s="221"/>
      <c r="J17" s="225"/>
      <c r="K17" s="219"/>
    </row>
    <row r="18" spans="1:11" ht="16.5" hidden="1" customHeight="1">
      <c r="A18" s="46" t="s">
        <v>218</v>
      </c>
      <c r="B18" s="221"/>
      <c r="C18" s="39"/>
      <c r="D18" s="219"/>
      <c r="E18" s="219"/>
      <c r="F18" s="219"/>
      <c r="G18" s="219"/>
      <c r="H18" s="219"/>
      <c r="I18" s="219"/>
      <c r="J18" s="225"/>
      <c r="K18" s="219"/>
    </row>
    <row r="19" spans="1:11" ht="16.5" hidden="1" customHeight="1">
      <c r="A19" s="222" t="s">
        <v>219</v>
      </c>
      <c r="B19" s="228" t="e">
        <f>B14</f>
        <v>#REF!</v>
      </c>
      <c r="C19" s="39" t="s">
        <v>220</v>
      </c>
      <c r="D19" s="219"/>
      <c r="E19" s="219"/>
      <c r="F19" s="219"/>
      <c r="G19" s="219"/>
      <c r="H19" s="219"/>
      <c r="I19" s="219"/>
      <c r="J19" s="225"/>
      <c r="K19" s="219"/>
    </row>
    <row r="20" spans="1:11" ht="16.5" hidden="1" customHeight="1">
      <c r="A20" s="222" t="s">
        <v>221</v>
      </c>
      <c r="B20" s="225">
        <v>3.5000000000000003E-2</v>
      </c>
      <c r="C20" s="39"/>
      <c r="D20" s="219"/>
      <c r="E20" s="219"/>
      <c r="F20" s="219"/>
      <c r="G20" s="219"/>
      <c r="H20" s="219"/>
      <c r="I20" s="219"/>
      <c r="J20" s="225"/>
      <c r="K20" s="219"/>
    </row>
    <row r="21" spans="1:11" ht="16.5" hidden="1" customHeight="1">
      <c r="A21" s="222" t="s">
        <v>222</v>
      </c>
      <c r="B21" s="229" t="e">
        <f>B19*B20</f>
        <v>#REF!</v>
      </c>
      <c r="C21" s="39"/>
      <c r="D21" s="219"/>
      <c r="E21" s="219"/>
      <c r="F21" s="219"/>
      <c r="G21" s="219"/>
      <c r="H21" s="219"/>
      <c r="I21" s="219"/>
      <c r="J21" s="225"/>
      <c r="K21" s="219"/>
    </row>
    <row r="22" spans="1:11" ht="16.5" customHeight="1">
      <c r="A22" s="219"/>
      <c r="B22" s="47"/>
      <c r="C22" s="39"/>
      <c r="D22" s="219"/>
      <c r="E22" s="219"/>
      <c r="F22" s="219"/>
      <c r="G22" s="219"/>
      <c r="H22" s="219"/>
      <c r="I22" s="219"/>
      <c r="J22" s="219"/>
      <c r="K22" s="219"/>
    </row>
    <row r="23" spans="1:11" ht="15.6">
      <c r="A23" s="48" t="s">
        <v>223</v>
      </c>
      <c r="B23" s="47" t="e">
        <f>B16</f>
        <v>#REF!</v>
      </c>
      <c r="C23" s="39"/>
      <c r="D23" s="219"/>
      <c r="E23" s="219"/>
      <c r="F23" s="219"/>
      <c r="G23" s="219"/>
      <c r="H23" s="219"/>
      <c r="I23" s="225"/>
      <c r="J23" s="219"/>
      <c r="K23" s="219"/>
    </row>
    <row r="24" spans="1:11" ht="16.5" customHeight="1">
      <c r="A24" s="49"/>
      <c r="B24" s="225"/>
      <c r="C24" s="45"/>
      <c r="D24" s="219"/>
      <c r="E24" s="219"/>
      <c r="F24" s="219"/>
      <c r="G24" s="219"/>
      <c r="H24" s="219"/>
      <c r="I24" s="225"/>
      <c r="J24" s="219"/>
      <c r="K24" s="219"/>
    </row>
    <row r="25" spans="1:11" ht="16.5" customHeight="1">
      <c r="A25" s="49"/>
      <c r="B25" s="230"/>
      <c r="C25" s="39"/>
      <c r="D25" s="219"/>
      <c r="E25" s="219"/>
      <c r="F25" s="219"/>
      <c r="G25" s="219"/>
      <c r="H25" s="219"/>
      <c r="I25" s="219"/>
      <c r="J25" s="219"/>
      <c r="K25" s="219"/>
    </row>
    <row r="26" spans="1:11" ht="15.6">
      <c r="A26" s="49" t="s">
        <v>224</v>
      </c>
      <c r="B26" s="230" t="e">
        <f>B6+47</f>
        <v>#REF!</v>
      </c>
      <c r="C26" s="39"/>
      <c r="D26" s="219"/>
      <c r="E26" s="219"/>
      <c r="F26" s="219"/>
      <c r="G26" s="219"/>
      <c r="H26" s="219"/>
      <c r="I26" s="219"/>
      <c r="J26" s="219"/>
      <c r="K26" s="219"/>
    </row>
    <row r="27" spans="1:11" ht="16.5" customHeight="1">
      <c r="A27" s="50"/>
      <c r="B27" s="51"/>
      <c r="C27" s="39"/>
      <c r="D27" s="219"/>
      <c r="E27" s="219"/>
    </row>
    <row r="28" spans="1:11" ht="16.5" customHeight="1">
      <c r="A28" s="50"/>
      <c r="B28" s="51"/>
      <c r="C28" s="39"/>
      <c r="D28" s="219"/>
      <c r="E28" s="219"/>
    </row>
    <row r="29" spans="1:11" ht="16.5" customHeight="1">
      <c r="A29" s="50"/>
      <c r="B29" s="51"/>
      <c r="C29" s="39"/>
      <c r="D29" s="219"/>
      <c r="E29" s="219"/>
    </row>
    <row r="30" spans="1:11" ht="16.5" customHeight="1">
      <c r="A30" s="52"/>
      <c r="B30" s="53"/>
      <c r="C30" s="39"/>
      <c r="D30" s="231"/>
      <c r="E30" s="219"/>
    </row>
    <row r="31" spans="1:11" ht="17.45">
      <c r="A31" s="50"/>
      <c r="B31" s="54" t="s">
        <v>225</v>
      </c>
      <c r="C31" s="39"/>
      <c r="D31" s="219"/>
      <c r="E31" s="219"/>
    </row>
    <row r="32" spans="1:11" ht="17.25" customHeight="1">
      <c r="A32" s="50"/>
      <c r="B32" s="54"/>
      <c r="C32" s="39"/>
      <c r="D32" s="219"/>
      <c r="E32" s="219"/>
    </row>
    <row r="33" spans="1:5" ht="17.25" customHeight="1">
      <c r="A33" s="50"/>
      <c r="B33" s="54"/>
      <c r="C33" s="39"/>
      <c r="D33" s="219"/>
      <c r="E33" s="219"/>
    </row>
    <row r="34" spans="1:5" ht="17.25" customHeight="1">
      <c r="A34" s="50"/>
      <c r="B34" s="54"/>
      <c r="C34" s="39"/>
      <c r="D34" s="219"/>
      <c r="E34" s="219"/>
    </row>
    <row r="35" spans="1:5" ht="17.45">
      <c r="A35" s="50"/>
      <c r="B35" s="219" t="s">
        <v>226</v>
      </c>
      <c r="C35" s="39"/>
      <c r="D35" s="219"/>
      <c r="E35" s="219"/>
    </row>
    <row r="36" spans="1:5" ht="17.25" customHeight="1">
      <c r="A36" s="50"/>
      <c r="B36" s="219" t="s">
        <v>227</v>
      </c>
      <c r="C36" s="39"/>
      <c r="D36" s="219"/>
      <c r="E36" s="219"/>
    </row>
    <row r="37" spans="1:5" ht="17.25" customHeight="1">
      <c r="A37" s="50"/>
      <c r="B37" s="219"/>
      <c r="C37" s="39"/>
      <c r="D37" s="219"/>
      <c r="E37" s="219"/>
    </row>
    <row r="38" spans="1:5" ht="17.25" customHeight="1">
      <c r="A38" s="50"/>
      <c r="B38" s="219"/>
      <c r="C38" s="39"/>
      <c r="D38" s="219"/>
      <c r="E38" s="219"/>
    </row>
    <row r="39" spans="1:5" ht="17.45">
      <c r="A39" s="50"/>
      <c r="B39" s="55" t="s">
        <v>228</v>
      </c>
      <c r="C39" s="39"/>
      <c r="D39" s="219"/>
      <c r="E39" s="219"/>
    </row>
    <row r="40" spans="1:5" ht="17.45">
      <c r="A40" s="50"/>
      <c r="B40" s="219"/>
      <c r="C40" s="39"/>
      <c r="D40" s="219"/>
      <c r="E40" s="219"/>
    </row>
    <row r="41" spans="1:5" ht="17.45">
      <c r="A41" s="50"/>
      <c r="B41" s="219"/>
      <c r="C41" s="39"/>
      <c r="D41" s="219"/>
      <c r="E41" s="219"/>
    </row>
    <row r="42" spans="1:5" ht="17.25" customHeight="1">
      <c r="A42" s="50"/>
      <c r="B42" s="219"/>
      <c r="C42" s="39"/>
      <c r="D42" s="219"/>
      <c r="E42" s="219"/>
    </row>
    <row r="43" spans="1:5" ht="17.25" customHeight="1">
      <c r="A43" s="50"/>
      <c r="B43" s="219" t="s">
        <v>254</v>
      </c>
      <c r="C43" s="39"/>
      <c r="D43" s="219"/>
      <c r="E43" s="219"/>
    </row>
    <row r="44" spans="1:5" ht="17.25" customHeight="1">
      <c r="A44" s="50"/>
      <c r="B44" s="219" t="s">
        <v>230</v>
      </c>
      <c r="C44" s="39"/>
      <c r="D44" s="219"/>
      <c r="E44" s="219"/>
    </row>
    <row r="45" spans="1:5" ht="15.95">
      <c r="A45" s="34"/>
      <c r="B45" s="34"/>
      <c r="C45" s="56"/>
    </row>
    <row r="46" spans="1:5">
      <c r="A46" s="57"/>
      <c r="C46" s="58"/>
    </row>
    <row r="47" spans="1:5">
      <c r="C47" s="58"/>
    </row>
    <row r="48" spans="1:5">
      <c r="C48" s="58"/>
    </row>
    <row r="49" spans="2:3">
      <c r="B49" s="59"/>
      <c r="C49" s="58"/>
    </row>
    <row r="50" spans="2:3">
      <c r="B50" s="60"/>
      <c r="C50" s="58"/>
    </row>
    <row r="51" spans="2:3">
      <c r="B51" s="60"/>
      <c r="C51" s="58"/>
    </row>
    <row r="52" spans="2:3">
      <c r="B52" s="60"/>
      <c r="C52" s="58"/>
    </row>
    <row r="53" spans="2:3">
      <c r="C53" s="58"/>
    </row>
    <row r="54" spans="2:3">
      <c r="C54" s="58"/>
    </row>
    <row r="55" spans="2:3">
      <c r="C55" s="58"/>
    </row>
    <row r="56" spans="2:3">
      <c r="C56" s="58"/>
    </row>
    <row r="57" spans="2:3">
      <c r="C57" s="58"/>
    </row>
    <row r="58" spans="2:3">
      <c r="C58" s="58"/>
    </row>
    <row r="59" spans="2:3">
      <c r="C59" s="58"/>
    </row>
    <row r="60" spans="2:3">
      <c r="C60" s="58"/>
    </row>
    <row r="61" spans="2:3">
      <c r="C61" s="58"/>
    </row>
    <row r="62" spans="2:3">
      <c r="C62" s="58"/>
    </row>
    <row r="63" spans="2:3">
      <c r="C63" s="58"/>
    </row>
    <row r="64" spans="2:3">
      <c r="C64" s="58"/>
    </row>
    <row r="65" spans="3:3">
      <c r="C65" s="58"/>
    </row>
    <row r="66" spans="3:3">
      <c r="C66" s="58"/>
    </row>
    <row r="67" spans="3:3">
      <c r="C67" s="58"/>
    </row>
    <row r="68" spans="3:3">
      <c r="C68" s="58"/>
    </row>
    <row r="69" spans="3:3">
      <c r="C69" s="58"/>
    </row>
    <row r="70" spans="3:3">
      <c r="C70" s="58"/>
    </row>
    <row r="71" spans="3:3">
      <c r="C71" s="58"/>
    </row>
    <row r="72" spans="3:3">
      <c r="C72" s="58"/>
    </row>
    <row r="73" spans="3:3">
      <c r="C73" s="58"/>
    </row>
    <row r="74" spans="3:3">
      <c r="C74" s="58"/>
    </row>
    <row r="75" spans="3:3">
      <c r="C75" s="58"/>
    </row>
    <row r="76" spans="3:3">
      <c r="C76" s="58"/>
    </row>
    <row r="77" spans="3:3">
      <c r="C77" s="58"/>
    </row>
    <row r="78" spans="3:3">
      <c r="C78" s="58"/>
    </row>
    <row r="79" spans="3:3">
      <c r="C79" s="58"/>
    </row>
    <row r="80" spans="3:3">
      <c r="C80" s="58"/>
    </row>
    <row r="81" spans="3:3">
      <c r="C81" s="58"/>
    </row>
    <row r="82" spans="3:3">
      <c r="C82" s="58"/>
    </row>
    <row r="83" spans="3:3">
      <c r="C83" s="58"/>
    </row>
    <row r="84" spans="3:3">
      <c r="C84" s="58"/>
    </row>
    <row r="85" spans="3:3">
      <c r="C85" s="58"/>
    </row>
    <row r="86" spans="3:3">
      <c r="C86" s="58"/>
    </row>
    <row r="87" spans="3:3">
      <c r="C87" s="58"/>
    </row>
    <row r="88" spans="3:3">
      <c r="C88" s="58"/>
    </row>
    <row r="89" spans="3:3">
      <c r="C89" s="58"/>
    </row>
    <row r="90" spans="3:3">
      <c r="C90" s="58"/>
    </row>
    <row r="91" spans="3:3">
      <c r="C91" s="58"/>
    </row>
    <row r="92" spans="3:3">
      <c r="C92" s="58"/>
    </row>
    <row r="93" spans="3:3">
      <c r="C93" s="58"/>
    </row>
    <row r="94" spans="3:3">
      <c r="C94" s="58"/>
    </row>
    <row r="95" spans="3:3">
      <c r="C95" s="58"/>
    </row>
    <row r="96" spans="3:3">
      <c r="C96" s="58"/>
    </row>
    <row r="97" spans="3:3">
      <c r="C97" s="58"/>
    </row>
    <row r="98" spans="3:3">
      <c r="C98" s="58"/>
    </row>
    <row r="99" spans="3:3">
      <c r="C99" s="58"/>
    </row>
    <row r="100" spans="3:3">
      <c r="C100" s="58"/>
    </row>
    <row r="101" spans="3:3">
      <c r="C101" s="58"/>
    </row>
    <row r="102" spans="3:3">
      <c r="C102" s="58"/>
    </row>
    <row r="103" spans="3:3">
      <c r="C103" s="58"/>
    </row>
    <row r="104" spans="3:3">
      <c r="C104" s="58"/>
    </row>
    <row r="105" spans="3:3">
      <c r="C105" s="58"/>
    </row>
    <row r="106" spans="3:3">
      <c r="C106" s="58"/>
    </row>
    <row r="107" spans="3:3">
      <c r="C107" s="58"/>
    </row>
    <row r="108" spans="3:3">
      <c r="C108" s="58"/>
    </row>
    <row r="109" spans="3:3">
      <c r="C109" s="58"/>
    </row>
    <row r="110" spans="3:3">
      <c r="C110" s="58"/>
    </row>
    <row r="111" spans="3:3">
      <c r="C111" s="58"/>
    </row>
    <row r="112" spans="3:3">
      <c r="C112" s="58"/>
    </row>
    <row r="113" spans="3:3">
      <c r="C113" s="58"/>
    </row>
    <row r="114" spans="3:3">
      <c r="C114" s="58"/>
    </row>
    <row r="115" spans="3:3">
      <c r="C115" s="58"/>
    </row>
    <row r="116" spans="3:3">
      <c r="C116" s="58"/>
    </row>
    <row r="117" spans="3:3">
      <c r="C117" s="58"/>
    </row>
    <row r="118" spans="3:3">
      <c r="C118" s="58"/>
    </row>
    <row r="119" spans="3:3">
      <c r="C119" s="58"/>
    </row>
    <row r="120" spans="3:3">
      <c r="C120" s="58"/>
    </row>
    <row r="121" spans="3:3">
      <c r="C121" s="58"/>
    </row>
    <row r="122" spans="3:3">
      <c r="C122" s="58"/>
    </row>
    <row r="123" spans="3:3">
      <c r="C123" s="58"/>
    </row>
    <row r="124" spans="3:3">
      <c r="C124" s="58"/>
    </row>
    <row r="125" spans="3:3">
      <c r="C125" s="58"/>
    </row>
    <row r="126" spans="3:3">
      <c r="C126" s="58"/>
    </row>
    <row r="127" spans="3:3">
      <c r="C127" s="58"/>
    </row>
    <row r="128" spans="3:3">
      <c r="C128" s="58"/>
    </row>
    <row r="129" spans="3:3">
      <c r="C129" s="58"/>
    </row>
    <row r="130" spans="3:3">
      <c r="C130" s="58"/>
    </row>
    <row r="131" spans="3:3">
      <c r="C131" s="58"/>
    </row>
    <row r="132" spans="3:3">
      <c r="C132" s="58"/>
    </row>
    <row r="133" spans="3:3">
      <c r="C133" s="58"/>
    </row>
    <row r="134" spans="3:3">
      <c r="C134" s="58"/>
    </row>
    <row r="135" spans="3:3">
      <c r="C135" s="58"/>
    </row>
    <row r="136" spans="3:3">
      <c r="C136" s="58"/>
    </row>
    <row r="137" spans="3:3">
      <c r="C137" s="58"/>
    </row>
    <row r="138" spans="3:3">
      <c r="C138" s="58"/>
    </row>
    <row r="139" spans="3:3">
      <c r="C139" s="58"/>
    </row>
    <row r="140" spans="3:3">
      <c r="C140" s="58"/>
    </row>
    <row r="141" spans="3:3">
      <c r="C141" s="58"/>
    </row>
    <row r="142" spans="3:3">
      <c r="C142" s="58"/>
    </row>
    <row r="143" spans="3:3">
      <c r="C143" s="58"/>
    </row>
    <row r="144" spans="3:3">
      <c r="C144" s="58"/>
    </row>
    <row r="145" spans="3:3">
      <c r="C145" s="58"/>
    </row>
    <row r="146" spans="3:3">
      <c r="C146" s="58"/>
    </row>
    <row r="147" spans="3:3">
      <c r="C147" s="58"/>
    </row>
    <row r="148" spans="3:3">
      <c r="C148" s="58"/>
    </row>
    <row r="149" spans="3:3">
      <c r="C149" s="58"/>
    </row>
    <row r="150" spans="3:3">
      <c r="C150" s="58"/>
    </row>
    <row r="151" spans="3:3">
      <c r="C151" s="58"/>
    </row>
    <row r="152" spans="3:3">
      <c r="C152" s="58"/>
    </row>
    <row r="153" spans="3:3">
      <c r="C153" s="58"/>
    </row>
    <row r="154" spans="3:3">
      <c r="C154" s="58"/>
    </row>
    <row r="155" spans="3:3">
      <c r="C155" s="58"/>
    </row>
    <row r="156" spans="3:3">
      <c r="C156" s="58"/>
    </row>
    <row r="157" spans="3:3">
      <c r="C157" s="58"/>
    </row>
    <row r="158" spans="3:3">
      <c r="C158" s="58"/>
    </row>
    <row r="159" spans="3:3">
      <c r="C159" s="58"/>
    </row>
    <row r="160" spans="3:3">
      <c r="C160" s="58"/>
    </row>
    <row r="161" spans="3:3">
      <c r="C161" s="58"/>
    </row>
    <row r="162" spans="3:3">
      <c r="C162" s="58"/>
    </row>
    <row r="163" spans="3:3">
      <c r="C163" s="58"/>
    </row>
    <row r="164" spans="3:3">
      <c r="C164" s="58"/>
    </row>
    <row r="165" spans="3:3">
      <c r="C165" s="58"/>
    </row>
    <row r="166" spans="3:3">
      <c r="C166" s="58"/>
    </row>
    <row r="167" spans="3:3">
      <c r="C167" s="58"/>
    </row>
    <row r="168" spans="3:3">
      <c r="C168" s="58"/>
    </row>
    <row r="169" spans="3:3">
      <c r="C169" s="58"/>
    </row>
    <row r="170" spans="3:3">
      <c r="C170" s="58"/>
    </row>
    <row r="171" spans="3:3">
      <c r="C171" s="58"/>
    </row>
    <row r="172" spans="3:3">
      <c r="C172" s="58"/>
    </row>
    <row r="173" spans="3:3">
      <c r="C173" s="58"/>
    </row>
    <row r="174" spans="3:3">
      <c r="C174" s="58"/>
    </row>
    <row r="175" spans="3:3">
      <c r="C175" s="58"/>
    </row>
    <row r="176" spans="3:3">
      <c r="C176" s="58"/>
    </row>
    <row r="177" spans="3:3">
      <c r="C177" s="58"/>
    </row>
    <row r="178" spans="3:3">
      <c r="C178" s="58"/>
    </row>
    <row r="179" spans="3:3">
      <c r="C179" s="58"/>
    </row>
    <row r="180" spans="3:3">
      <c r="C180" s="58"/>
    </row>
    <row r="181" spans="3:3">
      <c r="C181" s="58"/>
    </row>
    <row r="182" spans="3:3">
      <c r="C182" s="58"/>
    </row>
    <row r="183" spans="3:3">
      <c r="C183" s="58"/>
    </row>
    <row r="184" spans="3:3">
      <c r="C184" s="58"/>
    </row>
    <row r="185" spans="3:3">
      <c r="C185" s="58"/>
    </row>
    <row r="186" spans="3:3">
      <c r="C186" s="58"/>
    </row>
    <row r="187" spans="3:3">
      <c r="C187" s="58"/>
    </row>
  </sheetData>
  <mergeCells count="3">
    <mergeCell ref="A1:D1"/>
    <mergeCell ref="A2:D2"/>
    <mergeCell ref="A3:D3"/>
  </mergeCells>
  <printOptions horizontalCentered="1" verticalCentered="1"/>
  <pageMargins left="0.7" right="0.7" top="0.75" bottom="0.75" header="0.3" footer="0.3"/>
  <pageSetup scale="78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sheetPr codeName="Sheet97"/>
  <dimension ref="A1:J73"/>
  <sheetViews>
    <sheetView topLeftCell="A64" zoomScaleNormal="100" zoomScaleSheetLayoutView="75" workbookViewId="0">
      <selection activeCell="N30" sqref="N30"/>
    </sheetView>
  </sheetViews>
  <sheetFormatPr defaultColWidth="9.140625" defaultRowHeight="14.45"/>
  <cols>
    <col min="1" max="1" width="47.42578125" style="33" customWidth="1"/>
    <col min="2" max="2" width="27.85546875" style="33" customWidth="1"/>
    <col min="3" max="3" width="9" style="33" customWidth="1"/>
    <col min="4" max="4" width="9.140625" style="33" customWidth="1"/>
    <col min="5" max="5" width="11.7109375" style="33" bestFit="1" customWidth="1"/>
    <col min="6" max="16384" width="9.140625" style="33"/>
  </cols>
  <sheetData>
    <row r="1" spans="1:10" ht="20.100000000000001">
      <c r="A1" s="381" t="s">
        <v>231</v>
      </c>
      <c r="B1" s="381"/>
      <c r="C1" s="381"/>
      <c r="D1" s="381"/>
      <c r="E1" s="367"/>
    </row>
    <row r="2" spans="1:10" ht="20.100000000000001">
      <c r="A2" s="381" t="s">
        <v>252</v>
      </c>
      <c r="B2" s="381"/>
      <c r="C2" s="381"/>
      <c r="D2" s="381"/>
      <c r="E2" s="367"/>
    </row>
    <row r="3" spans="1:10" ht="15.6">
      <c r="A3" s="384">
        <f ca="1">TODAY()</f>
        <v>45832</v>
      </c>
      <c r="B3" s="385"/>
      <c r="C3" s="385"/>
      <c r="D3" s="385"/>
      <c r="E3" s="367"/>
    </row>
    <row r="4" spans="1:10" s="34" customFormat="1" ht="15.95">
      <c r="A4" s="367"/>
      <c r="B4" s="367"/>
      <c r="C4" s="367"/>
      <c r="D4" s="219"/>
    </row>
    <row r="5" spans="1:10" s="34" customFormat="1" ht="15.95">
      <c r="A5" s="367"/>
      <c r="B5" s="367"/>
      <c r="C5" s="367"/>
      <c r="D5" s="219"/>
    </row>
    <row r="6" spans="1:10" s="34" customFormat="1" ht="15.95">
      <c r="A6" s="219"/>
      <c r="B6" s="219"/>
      <c r="C6" s="219"/>
      <c r="D6" s="219"/>
    </row>
    <row r="7" spans="1:10" s="34" customFormat="1" ht="15.95">
      <c r="A7" s="36" t="s">
        <v>232</v>
      </c>
      <c r="B7" s="40" t="e">
        <f>#REF!</f>
        <v>#REF!</v>
      </c>
      <c r="C7" s="219"/>
      <c r="D7" s="219"/>
      <c r="H7" s="34" t="s">
        <v>253</v>
      </c>
    </row>
    <row r="8" spans="1:10" s="34" customFormat="1" ht="15.95" hidden="1">
      <c r="A8" s="219" t="s">
        <v>208</v>
      </c>
      <c r="B8" s="41" t="e">
        <f>'NEO DEC 2018'!#REF!</f>
        <v>#REF!</v>
      </c>
      <c r="C8" s="219"/>
      <c r="D8" s="219"/>
    </row>
    <row r="9" spans="1:10" s="34" customFormat="1" ht="15.95">
      <c r="A9" s="219" t="s">
        <v>210</v>
      </c>
      <c r="B9" s="86" t="e">
        <f>#REF!</f>
        <v>#REF!</v>
      </c>
      <c r="C9" s="219"/>
      <c r="D9" s="219"/>
    </row>
    <row r="10" spans="1:10" s="34" customFormat="1" ht="15.95">
      <c r="A10" s="219" t="s">
        <v>212</v>
      </c>
      <c r="B10" s="43">
        <v>31</v>
      </c>
      <c r="C10" s="219"/>
      <c r="D10" s="219"/>
    </row>
    <row r="11" spans="1:10" s="34" customFormat="1" ht="15.95" hidden="1">
      <c r="A11" s="219" t="s">
        <v>213</v>
      </c>
      <c r="B11" s="220"/>
      <c r="C11" s="219" t="s">
        <v>211</v>
      </c>
      <c r="D11" s="219"/>
    </row>
    <row r="12" spans="1:10" s="34" customFormat="1" ht="15.95" hidden="1">
      <c r="A12" s="219"/>
      <c r="B12" s="219"/>
      <c r="C12" s="219"/>
      <c r="D12" s="219"/>
    </row>
    <row r="13" spans="1:10" s="34" customFormat="1" ht="15.95" hidden="1">
      <c r="A13" s="46" t="s">
        <v>214</v>
      </c>
      <c r="B13" s="221"/>
      <c r="C13" s="219"/>
      <c r="D13" s="219"/>
    </row>
    <row r="14" spans="1:10" s="34" customFormat="1" ht="15.95" hidden="1">
      <c r="A14" s="222" t="s">
        <v>215</v>
      </c>
      <c r="B14" s="232" t="e">
        <f>#REF!</f>
        <v>#REF!</v>
      </c>
      <c r="C14" s="219" t="s">
        <v>209</v>
      </c>
      <c r="D14" s="219"/>
    </row>
    <row r="15" spans="1:10" s="34" customFormat="1" ht="15.95" hidden="1">
      <c r="A15" s="222" t="s">
        <v>216</v>
      </c>
      <c r="B15" s="233" t="e">
        <f>#REF!</f>
        <v>#REF!</v>
      </c>
      <c r="C15" s="219" t="s">
        <v>209</v>
      </c>
      <c r="D15" s="219"/>
      <c r="I15" s="61"/>
      <c r="J15" s="61"/>
    </row>
    <row r="16" spans="1:10" s="34" customFormat="1" ht="15.95" hidden="1">
      <c r="A16" s="222" t="s">
        <v>217</v>
      </c>
      <c r="B16" s="225" t="e">
        <f>B15*B14</f>
        <v>#REF!</v>
      </c>
      <c r="C16" s="219"/>
      <c r="D16" s="219"/>
      <c r="I16" s="62"/>
      <c r="J16" s="61"/>
    </row>
    <row r="17" spans="1:10" s="34" customFormat="1" ht="15.95" hidden="1">
      <c r="A17" s="222"/>
      <c r="B17" s="225"/>
      <c r="C17" s="219"/>
      <c r="D17" s="219"/>
      <c r="I17" s="62"/>
      <c r="J17" s="61"/>
    </row>
    <row r="18" spans="1:10" s="34" customFormat="1" ht="15.95" hidden="1">
      <c r="A18" s="222" t="s">
        <v>215</v>
      </c>
      <c r="B18" s="232" t="e">
        <f>#REF!</f>
        <v>#REF!</v>
      </c>
      <c r="C18" s="219"/>
      <c r="D18" s="219"/>
      <c r="I18" s="62"/>
      <c r="J18" s="61"/>
    </row>
    <row r="19" spans="1:10" s="34" customFormat="1" ht="15.95" hidden="1">
      <c r="A19" s="222" t="s">
        <v>216</v>
      </c>
      <c r="B19" s="233" t="e">
        <f>#REF!</f>
        <v>#REF!</v>
      </c>
      <c r="C19" s="219"/>
      <c r="D19" s="219"/>
      <c r="I19" s="62"/>
      <c r="J19" s="61"/>
    </row>
    <row r="20" spans="1:10" s="34" customFormat="1" ht="15.95" hidden="1">
      <c r="A20" s="222" t="s">
        <v>217</v>
      </c>
      <c r="B20" s="225" t="e">
        <f>B19*B18</f>
        <v>#REF!</v>
      </c>
      <c r="C20" s="219"/>
      <c r="D20" s="219"/>
      <c r="I20" s="62"/>
      <c r="J20" s="61"/>
    </row>
    <row r="21" spans="1:10" s="34" customFormat="1" ht="15.95" hidden="1">
      <c r="A21" s="222"/>
      <c r="B21" s="47"/>
      <c r="C21" s="219"/>
      <c r="D21" s="219"/>
      <c r="I21" s="62"/>
      <c r="J21" s="61"/>
    </row>
    <row r="22" spans="1:10" s="34" customFormat="1" ht="15.95">
      <c r="A22" s="227"/>
      <c r="B22" s="225"/>
      <c r="C22" s="225"/>
      <c r="D22" s="219"/>
      <c r="J22" s="61"/>
    </row>
    <row r="23" spans="1:10" s="34" customFormat="1" ht="15.95">
      <c r="A23" s="46" t="s">
        <v>233</v>
      </c>
      <c r="B23" s="225"/>
      <c r="C23" s="219"/>
      <c r="D23" s="219"/>
      <c r="J23" s="61"/>
    </row>
    <row r="24" spans="1:10" s="34" customFormat="1" ht="15.95">
      <c r="A24" s="222" t="s">
        <v>234</v>
      </c>
      <c r="B24" s="234" t="e">
        <f>#REF!</f>
        <v>#REF!</v>
      </c>
      <c r="C24" s="219"/>
      <c r="E24" s="62" t="e">
        <f>#REF!</f>
        <v>#REF!</v>
      </c>
      <c r="F24" s="34" t="s">
        <v>255</v>
      </c>
      <c r="J24" s="61"/>
    </row>
    <row r="25" spans="1:10" s="34" customFormat="1" ht="15.95">
      <c r="A25" s="222" t="s">
        <v>235</v>
      </c>
      <c r="B25" s="234" t="e">
        <f>#REF!</f>
        <v>#REF!</v>
      </c>
      <c r="C25" s="219"/>
      <c r="D25" s="219"/>
      <c r="E25" s="34" t="e">
        <f>#REF!</f>
        <v>#REF!</v>
      </c>
      <c r="F25" s="34" t="s">
        <v>256</v>
      </c>
      <c r="J25" s="61"/>
    </row>
    <row r="26" spans="1:10" s="34" customFormat="1" ht="15.95">
      <c r="A26" s="222" t="s">
        <v>222</v>
      </c>
      <c r="B26" s="225" t="e">
        <f>B24*B25</f>
        <v>#REF!</v>
      </c>
      <c r="C26" s="219"/>
      <c r="D26" s="219"/>
      <c r="E26" s="62" t="e">
        <f>E24+E25</f>
        <v>#REF!</v>
      </c>
      <c r="F26" s="34" t="s">
        <v>257</v>
      </c>
      <c r="J26" s="61"/>
    </row>
    <row r="27" spans="1:10" s="34" customFormat="1" ht="15.95">
      <c r="A27" s="222" t="s">
        <v>236</v>
      </c>
      <c r="B27" s="235">
        <v>0.01</v>
      </c>
      <c r="C27" s="219"/>
      <c r="D27" s="219"/>
      <c r="J27" s="61"/>
    </row>
    <row r="28" spans="1:10" s="34" customFormat="1" ht="15.95">
      <c r="A28" s="222" t="s">
        <v>237</v>
      </c>
      <c r="B28" s="235" t="e">
        <f>B27*B24</f>
        <v>#REF!</v>
      </c>
      <c r="C28" s="219"/>
      <c r="D28" s="219"/>
      <c r="J28" s="61"/>
    </row>
    <row r="29" spans="1:10" s="34" customFormat="1" ht="15.95">
      <c r="A29" s="48"/>
      <c r="B29" s="229"/>
      <c r="C29" s="219"/>
      <c r="D29" s="219"/>
      <c r="E29" s="34" t="e">
        <f>IF(E26&gt;=1,E26-1,E26)</f>
        <v>#REF!</v>
      </c>
      <c r="F29" s="34" t="s">
        <v>258</v>
      </c>
    </row>
    <row r="30" spans="1:10" s="34" customFormat="1" ht="15.95">
      <c r="A30" s="219"/>
      <c r="B30" s="225"/>
      <c r="C30" s="219"/>
      <c r="D30" s="219"/>
    </row>
    <row r="31" spans="1:10" s="34" customFormat="1" ht="15.95">
      <c r="A31" s="48" t="s">
        <v>223</v>
      </c>
      <c r="B31" s="47" t="e">
        <f>(+B26-B28)</f>
        <v>#REF!</v>
      </c>
      <c r="C31" s="219"/>
      <c r="D31" s="219"/>
      <c r="I31" s="61"/>
    </row>
    <row r="32" spans="1:10" s="34" customFormat="1" ht="15.95">
      <c r="A32" s="49"/>
      <c r="B32" s="236"/>
      <c r="C32" s="225"/>
      <c r="D32" s="219"/>
      <c r="I32" s="61"/>
    </row>
    <row r="33" spans="1:4" s="34" customFormat="1" ht="15.95">
      <c r="A33" s="49"/>
      <c r="B33" s="225"/>
      <c r="C33" s="219"/>
      <c r="D33" s="219"/>
    </row>
    <row r="34" spans="1:4" s="34" customFormat="1" ht="15.95">
      <c r="A34" s="49" t="s">
        <v>224</v>
      </c>
      <c r="B34" s="230" t="e">
        <f>B7+47</f>
        <v>#REF!</v>
      </c>
      <c r="C34" s="219"/>
      <c r="D34" s="219"/>
    </row>
    <row r="35" spans="1:4" s="34" customFormat="1" ht="15.95">
      <c r="A35" s="49"/>
      <c r="B35" s="230"/>
      <c r="C35" s="219"/>
      <c r="D35" s="219"/>
    </row>
    <row r="36" spans="1:4" s="34" customFormat="1" ht="15.95">
      <c r="A36" s="49"/>
      <c r="B36" s="230"/>
      <c r="C36" s="219"/>
      <c r="D36" s="219"/>
    </row>
    <row r="37" spans="1:4" s="34" customFormat="1" ht="15.95">
      <c r="A37" s="219"/>
      <c r="B37" s="225"/>
      <c r="C37" s="219"/>
      <c r="D37" s="219"/>
    </row>
    <row r="38" spans="1:4" s="34" customFormat="1" ht="15.95">
      <c r="A38" s="48"/>
      <c r="B38" s="237"/>
      <c r="C38" s="219"/>
      <c r="D38" s="231"/>
    </row>
    <row r="39" spans="1:4" s="34" customFormat="1" ht="15.95">
      <c r="A39" s="219"/>
      <c r="B39" s="54" t="s">
        <v>225</v>
      </c>
      <c r="C39" s="219"/>
      <c r="D39" s="219"/>
    </row>
    <row r="40" spans="1:4" s="34" customFormat="1" ht="15.95">
      <c r="A40" s="219"/>
      <c r="B40" s="54"/>
      <c r="C40" s="219"/>
      <c r="D40" s="219"/>
    </row>
    <row r="41" spans="1:4" s="34" customFormat="1" ht="15.95">
      <c r="A41" s="219"/>
      <c r="B41" s="54"/>
      <c r="C41" s="219"/>
      <c r="D41" s="219"/>
    </row>
    <row r="42" spans="1:4" s="34" customFormat="1" ht="15.95">
      <c r="A42" s="219"/>
      <c r="B42" s="54"/>
      <c r="C42" s="219"/>
      <c r="D42" s="219"/>
    </row>
    <row r="43" spans="1:4" s="34" customFormat="1" ht="15.95">
      <c r="A43" s="219"/>
      <c r="B43" s="98" t="s">
        <v>259</v>
      </c>
      <c r="C43" s="219"/>
      <c r="D43" s="219"/>
    </row>
    <row r="44" spans="1:4" s="34" customFormat="1" ht="15.95">
      <c r="A44" s="219"/>
      <c r="B44" s="219" t="s">
        <v>227</v>
      </c>
      <c r="C44" s="219"/>
      <c r="D44" s="219"/>
    </row>
    <row r="45" spans="1:4" s="34" customFormat="1" ht="15.95">
      <c r="A45" s="219"/>
      <c r="B45" s="219"/>
      <c r="C45" s="39"/>
      <c r="D45" s="219"/>
    </row>
    <row r="46" spans="1:4" s="34" customFormat="1" ht="15.95">
      <c r="A46" s="219"/>
      <c r="B46" s="219"/>
      <c r="C46" s="39"/>
      <c r="D46" s="219"/>
    </row>
    <row r="47" spans="1:4" s="34" customFormat="1" ht="15.95">
      <c r="A47" s="219"/>
      <c r="B47" s="219"/>
      <c r="C47" s="39"/>
      <c r="D47" s="219"/>
    </row>
    <row r="48" spans="1:4" s="34" customFormat="1" ht="15.95">
      <c r="A48" s="219"/>
      <c r="B48" s="219" t="s">
        <v>226</v>
      </c>
      <c r="C48" s="39"/>
      <c r="D48" s="219"/>
    </row>
    <row r="49" spans="1:4" s="34" customFormat="1" ht="15.95">
      <c r="A49" s="219"/>
      <c r="B49" s="219" t="s">
        <v>227</v>
      </c>
      <c r="C49" s="39"/>
      <c r="D49" s="219"/>
    </row>
    <row r="50" spans="1:4" s="34" customFormat="1" ht="15.95">
      <c r="A50" s="219"/>
      <c r="B50" s="219"/>
      <c r="C50" s="39"/>
      <c r="D50" s="219"/>
    </row>
    <row r="51" spans="1:4" s="34" customFormat="1" ht="15.95">
      <c r="A51" s="219"/>
      <c r="B51" s="219"/>
      <c r="C51" s="39"/>
      <c r="D51" s="219"/>
    </row>
    <row r="52" spans="1:4" s="34" customFormat="1" ht="15.95">
      <c r="A52" s="219"/>
      <c r="B52" s="55" t="s">
        <v>260</v>
      </c>
      <c r="C52" s="39"/>
      <c r="D52" s="219"/>
    </row>
    <row r="53" spans="1:4" s="34" customFormat="1" ht="15.95">
      <c r="A53" s="219"/>
      <c r="B53" s="219"/>
      <c r="C53" s="39"/>
      <c r="D53" s="219"/>
    </row>
    <row r="54" spans="1:4" s="34" customFormat="1" ht="15.95">
      <c r="A54" s="219"/>
      <c r="B54" s="219"/>
      <c r="C54" s="39"/>
      <c r="D54" s="219"/>
    </row>
    <row r="55" spans="1:4" s="34" customFormat="1" ht="15.95">
      <c r="A55" s="219"/>
      <c r="B55" s="219"/>
      <c r="C55" s="39"/>
      <c r="D55" s="219"/>
    </row>
    <row r="56" spans="1:4" s="34" customFormat="1" ht="15.95">
      <c r="A56" s="219"/>
      <c r="B56" s="219" t="s">
        <v>261</v>
      </c>
      <c r="C56" s="39"/>
      <c r="D56" s="219"/>
    </row>
    <row r="57" spans="1:4" s="34" customFormat="1" ht="15.95">
      <c r="A57" s="219"/>
      <c r="B57" s="219" t="s">
        <v>230</v>
      </c>
      <c r="C57" s="39"/>
      <c r="D57" s="219"/>
    </row>
    <row r="58" spans="1:4" s="34" customFormat="1" ht="15.95">
      <c r="A58" s="219"/>
      <c r="B58" s="219"/>
      <c r="C58" s="39"/>
      <c r="D58" s="219"/>
    </row>
    <row r="59" spans="1:4" s="34" customFormat="1" ht="15.95">
      <c r="A59" s="219"/>
      <c r="B59" s="219"/>
      <c r="C59" s="39"/>
      <c r="D59" s="219"/>
    </row>
    <row r="60" spans="1:4" s="34" customFormat="1" ht="15.95">
      <c r="A60" s="219"/>
      <c r="B60" s="55" t="s">
        <v>228</v>
      </c>
      <c r="C60" s="39"/>
      <c r="D60" s="219"/>
    </row>
    <row r="61" spans="1:4" s="34" customFormat="1" ht="15.95">
      <c r="A61" s="219"/>
      <c r="B61" s="219"/>
      <c r="C61" s="39"/>
      <c r="D61" s="219"/>
    </row>
    <row r="62" spans="1:4" s="34" customFormat="1" ht="15.95">
      <c r="A62" s="219"/>
      <c r="B62" s="219"/>
      <c r="C62" s="39"/>
      <c r="D62" s="219"/>
    </row>
    <row r="63" spans="1:4" s="34" customFormat="1" ht="15.95">
      <c r="A63" s="219"/>
      <c r="B63" s="219"/>
      <c r="C63" s="39"/>
      <c r="D63" s="219"/>
    </row>
    <row r="64" spans="1:4" ht="15.6">
      <c r="B64" s="219" t="s">
        <v>262</v>
      </c>
      <c r="C64" s="58"/>
    </row>
    <row r="65" spans="1:3" ht="15.6">
      <c r="B65" s="219" t="s">
        <v>230</v>
      </c>
      <c r="C65" s="58"/>
    </row>
    <row r="66" spans="1:3" ht="15.6">
      <c r="B66" s="219"/>
      <c r="C66" s="58"/>
    </row>
    <row r="67" spans="1:3" ht="15.6">
      <c r="A67" s="57"/>
      <c r="B67" s="219"/>
    </row>
    <row r="70" spans="1:3">
      <c r="B70" s="59"/>
    </row>
    <row r="71" spans="1:3">
      <c r="B71" s="60"/>
    </row>
    <row r="72" spans="1:3">
      <c r="B72" s="60"/>
    </row>
    <row r="73" spans="1:3">
      <c r="B73" s="60"/>
    </row>
  </sheetData>
  <mergeCells count="3">
    <mergeCell ref="A1:D1"/>
    <mergeCell ref="A2:D2"/>
    <mergeCell ref="A3:D3"/>
  </mergeCells>
  <printOptions horizontalCentered="1" verticalCentered="1"/>
  <pageMargins left="0.7" right="0.7" top="0.75" bottom="0.75" header="0.3" footer="0.3"/>
  <pageSetup scale="90" orientation="portrait" r:id="rId1"/>
  <rowBreaks count="1" manualBreakCount="1">
    <brk id="63" max="3" man="1"/>
  </rowBreaks>
  <colBreaks count="1" manualBreakCount="1">
    <brk id="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971D4-D65D-4C29-A46D-3F8E9C5D84AF}">
  <sheetPr>
    <tabColor rgb="FFA0E0E0"/>
  </sheetPr>
  <dimension ref="A1:L18"/>
  <sheetViews>
    <sheetView workbookViewId="0">
      <selection activeCell="A9" sqref="A9"/>
    </sheetView>
  </sheetViews>
  <sheetFormatPr defaultColWidth="8.85546875" defaultRowHeight="15" customHeight="1"/>
  <cols>
    <col min="1" max="1" width="27.5703125" style="339" bestFit="1" customWidth="1"/>
    <col min="2" max="10" width="20" style="339" bestFit="1" customWidth="1"/>
    <col min="11" max="11" width="20" style="339" customWidth="1"/>
    <col min="12" max="12" width="20" style="339" bestFit="1" customWidth="1"/>
    <col min="13" max="16384" width="8.85546875" style="339"/>
  </cols>
  <sheetData>
    <row r="1" spans="1:12" ht="18.600000000000001">
      <c r="A1" s="341" t="s">
        <v>148</v>
      </c>
    </row>
    <row r="3" spans="1:12" ht="14.45">
      <c r="A3" s="370"/>
      <c r="B3" s="371" t="s">
        <v>149</v>
      </c>
      <c r="C3" s="371" t="s">
        <v>150</v>
      </c>
      <c r="D3" s="371" t="s">
        <v>151</v>
      </c>
      <c r="E3" s="371" t="s">
        <v>152</v>
      </c>
      <c r="F3" s="371" t="s">
        <v>153</v>
      </c>
      <c r="G3" s="371" t="s">
        <v>154</v>
      </c>
      <c r="H3" s="371" t="s">
        <v>155</v>
      </c>
      <c r="I3" s="371" t="s">
        <v>156</v>
      </c>
      <c r="J3" s="371" t="s">
        <v>157</v>
      </c>
      <c r="K3" s="371" t="s">
        <v>158</v>
      </c>
      <c r="L3" s="372" t="s">
        <v>69</v>
      </c>
    </row>
    <row r="4" spans="1:12" ht="14.45">
      <c r="A4" s="373" t="s">
        <v>159</v>
      </c>
      <c r="B4" s="374">
        <v>1255758.05005582</v>
      </c>
      <c r="C4" s="375">
        <v>1237579.4828216201</v>
      </c>
      <c r="D4" s="375">
        <v>1217674.27451125</v>
      </c>
      <c r="E4" s="375">
        <v>1242573.1383625099</v>
      </c>
      <c r="F4" s="375">
        <v>1135508.4132917901</v>
      </c>
      <c r="G4" s="375">
        <v>1107689.0260831499</v>
      </c>
      <c r="H4" s="375">
        <v>1028335.2524818</v>
      </c>
      <c r="I4" s="375">
        <v>939047.12961120706</v>
      </c>
      <c r="J4" s="375">
        <v>1114402.2895967199</v>
      </c>
      <c r="K4" s="375">
        <v>1086020.58899295</v>
      </c>
      <c r="L4" s="376">
        <f>SUM('EE Revenue Forecast'!$B4:$K4)</f>
        <v>11364587.645808818</v>
      </c>
    </row>
    <row r="5" spans="1:12" ht="14.45"/>
    <row r="6" spans="1:12" ht="14.45">
      <c r="L6" s="340"/>
    </row>
    <row r="7" spans="1:12" ht="14.45">
      <c r="A7" s="339" t="s">
        <v>160</v>
      </c>
    </row>
    <row r="8" spans="1:12" ht="14.45"/>
    <row r="9" spans="1:12" ht="14.45"/>
    <row r="10" spans="1:12" ht="14.45"/>
    <row r="11" spans="1:12" ht="14.45"/>
    <row r="12" spans="1:12" ht="14.45"/>
    <row r="13" spans="1:12" ht="14.45"/>
    <row r="14" spans="1:12" ht="14.45"/>
    <row r="15" spans="1:12" ht="14.45"/>
    <row r="16" spans="1:12" ht="14.45"/>
    <row r="17" ht="14.45"/>
    <row r="18" ht="14.45"/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sheetPr codeName="Sheet98"/>
  <dimension ref="A1:K187"/>
  <sheetViews>
    <sheetView topLeftCell="A37" zoomScaleNormal="100" zoomScaleSheetLayoutView="85" workbookViewId="0">
      <selection activeCell="N30" sqref="N30"/>
    </sheetView>
  </sheetViews>
  <sheetFormatPr defaultColWidth="9.140625" defaultRowHeight="14.45"/>
  <cols>
    <col min="1" max="1" width="47.42578125" style="33" customWidth="1"/>
    <col min="2" max="2" width="27.85546875" style="33" customWidth="1"/>
    <col min="3" max="7" width="9.140625" style="33"/>
    <col min="8" max="8" width="17.5703125" style="33" bestFit="1" customWidth="1"/>
    <col min="9" max="16384" width="9.140625" style="33"/>
  </cols>
  <sheetData>
    <row r="1" spans="1:11" ht="20.100000000000001">
      <c r="A1" s="381" t="s">
        <v>205</v>
      </c>
      <c r="B1" s="381"/>
      <c r="C1" s="381"/>
      <c r="D1" s="381"/>
      <c r="E1" s="35"/>
    </row>
    <row r="2" spans="1:11" ht="20.100000000000001">
      <c r="A2" s="381" t="s">
        <v>252</v>
      </c>
      <c r="B2" s="381"/>
      <c r="C2" s="381"/>
      <c r="D2" s="381"/>
      <c r="E2" s="35"/>
    </row>
    <row r="3" spans="1:11" ht="15.75" customHeight="1">
      <c r="A3" s="384">
        <f ca="1">TODAY()</f>
        <v>45832</v>
      </c>
      <c r="B3" s="385"/>
      <c r="C3" s="385"/>
      <c r="D3" s="385"/>
      <c r="E3" s="36"/>
    </row>
    <row r="4" spans="1:11" ht="16.5" customHeight="1">
      <c r="A4" s="367"/>
      <c r="B4" s="367"/>
      <c r="C4" s="37"/>
      <c r="D4" s="34"/>
      <c r="E4" s="34"/>
    </row>
    <row r="5" spans="1:11" ht="16.5" customHeight="1">
      <c r="A5" s="219"/>
      <c r="B5" s="219"/>
      <c r="C5" s="39"/>
      <c r="D5" s="219"/>
      <c r="E5" s="219"/>
      <c r="F5" s="219"/>
      <c r="G5" s="219"/>
      <c r="H5" s="219"/>
      <c r="I5" s="219"/>
      <c r="J5" s="219"/>
      <c r="K5" s="219"/>
    </row>
    <row r="6" spans="1:11" ht="15" customHeight="1">
      <c r="A6" s="36" t="s">
        <v>207</v>
      </c>
      <c r="B6" s="40" t="e">
        <f>#REF!</f>
        <v>#REF!</v>
      </c>
      <c r="C6" s="39"/>
      <c r="D6" s="219"/>
      <c r="E6" s="219"/>
      <c r="F6" s="219"/>
      <c r="G6" s="219"/>
      <c r="H6" s="219" t="s">
        <v>253</v>
      </c>
      <c r="I6" s="219"/>
      <c r="J6" s="219"/>
      <c r="K6" s="219"/>
    </row>
    <row r="7" spans="1:11" ht="15.6" hidden="1">
      <c r="A7" s="219" t="s">
        <v>208</v>
      </c>
      <c r="B7" s="41">
        <v>40793</v>
      </c>
      <c r="C7" s="39" t="s">
        <v>209</v>
      </c>
      <c r="D7" s="219"/>
      <c r="E7" s="219"/>
      <c r="F7" s="219"/>
      <c r="G7" s="219"/>
      <c r="H7" s="219"/>
      <c r="I7" s="219"/>
      <c r="J7" s="219"/>
      <c r="K7" s="219"/>
    </row>
    <row r="8" spans="1:11" ht="15.6">
      <c r="A8" s="219" t="s">
        <v>210</v>
      </c>
      <c r="B8" s="86" t="e">
        <f>#REF!</f>
        <v>#REF!</v>
      </c>
      <c r="C8" s="39" t="s">
        <v>211</v>
      </c>
      <c r="D8" s="219"/>
      <c r="E8" s="219"/>
      <c r="F8" s="219"/>
      <c r="G8" s="219"/>
      <c r="H8" s="219"/>
      <c r="I8" s="219"/>
      <c r="J8" s="219"/>
      <c r="K8" s="219"/>
    </row>
    <row r="9" spans="1:11" ht="15.6">
      <c r="A9" s="219" t="s">
        <v>212</v>
      </c>
      <c r="B9" s="43">
        <v>31</v>
      </c>
      <c r="C9" s="39" t="s">
        <v>211</v>
      </c>
      <c r="D9" s="219"/>
      <c r="E9" s="219"/>
      <c r="F9" s="219"/>
      <c r="G9" s="219"/>
      <c r="H9" s="219"/>
      <c r="I9" s="219"/>
      <c r="J9" s="219"/>
      <c r="K9" s="219"/>
    </row>
    <row r="10" spans="1:11" ht="15.6" hidden="1">
      <c r="A10" s="219" t="s">
        <v>213</v>
      </c>
      <c r="B10" s="220"/>
      <c r="C10" s="39" t="s">
        <v>211</v>
      </c>
      <c r="D10" s="219"/>
      <c r="E10" s="219"/>
      <c r="F10" s="219"/>
      <c r="G10" s="219"/>
      <c r="H10" s="219"/>
      <c r="I10" s="219"/>
      <c r="J10" s="219"/>
      <c r="K10" s="219"/>
    </row>
    <row r="11" spans="1:11" ht="16.5" customHeight="1">
      <c r="A11" s="219"/>
      <c r="B11" s="219"/>
      <c r="C11" s="39"/>
      <c r="D11" s="219"/>
      <c r="E11" s="219"/>
      <c r="F11" s="219"/>
      <c r="G11" s="219"/>
      <c r="H11" s="219"/>
      <c r="I11" s="219"/>
      <c r="J11" s="219"/>
      <c r="K11" s="219"/>
    </row>
    <row r="12" spans="1:11" ht="16.5" customHeight="1">
      <c r="A12" s="219"/>
      <c r="B12" s="221"/>
      <c r="C12" s="39"/>
      <c r="D12" s="219"/>
      <c r="E12" s="219"/>
      <c r="F12" s="219"/>
      <c r="G12" s="219"/>
      <c r="H12" s="219"/>
      <c r="I12" s="219"/>
      <c r="J12" s="219"/>
      <c r="K12" s="219"/>
    </row>
    <row r="13" spans="1:11" ht="21" customHeight="1">
      <c r="A13" s="44" t="s">
        <v>214</v>
      </c>
      <c r="B13" s="221"/>
      <c r="C13" s="39"/>
      <c r="D13" s="219"/>
      <c r="E13" s="219"/>
      <c r="F13" s="219"/>
      <c r="G13" s="219"/>
      <c r="H13" s="219"/>
      <c r="I13" s="219"/>
      <c r="J13" s="219"/>
      <c r="K13" s="219"/>
    </row>
    <row r="14" spans="1:11" ht="15.6">
      <c r="A14" s="222" t="s">
        <v>215</v>
      </c>
      <c r="B14" s="223" t="e">
        <f>#REF!</f>
        <v>#REF!</v>
      </c>
      <c r="C14" s="39" t="s">
        <v>209</v>
      </c>
      <c r="D14" s="219"/>
      <c r="E14" s="219"/>
      <c r="F14" s="219"/>
      <c r="G14" s="219"/>
      <c r="H14" s="219"/>
      <c r="I14" s="219"/>
      <c r="J14" s="219"/>
      <c r="K14" s="219"/>
    </row>
    <row r="15" spans="1:11" ht="15.6">
      <c r="A15" s="222" t="s">
        <v>216</v>
      </c>
      <c r="B15" s="233" t="e">
        <f>#REF!</f>
        <v>#REF!</v>
      </c>
      <c r="C15" s="39" t="s">
        <v>209</v>
      </c>
      <c r="D15" s="219"/>
      <c r="E15" s="219"/>
      <c r="F15" s="219"/>
      <c r="G15" s="219"/>
      <c r="H15" s="219"/>
      <c r="I15" s="225"/>
      <c r="J15" s="225"/>
      <c r="K15" s="219"/>
    </row>
    <row r="16" spans="1:11" ht="15.6">
      <c r="A16" s="222" t="s">
        <v>217</v>
      </c>
      <c r="B16" s="225" t="e">
        <f>B15*B14</f>
        <v>#REF!</v>
      </c>
      <c r="C16" s="39"/>
      <c r="D16" s="219"/>
      <c r="E16" s="219"/>
      <c r="F16" s="219"/>
      <c r="G16" s="219"/>
      <c r="H16" s="219"/>
      <c r="I16" s="221"/>
      <c r="J16" s="225"/>
      <c r="K16" s="219"/>
    </row>
    <row r="17" spans="1:11" ht="14.25" customHeight="1">
      <c r="A17" s="222"/>
      <c r="B17" s="225"/>
      <c r="C17" s="39"/>
      <c r="D17" s="219"/>
      <c r="E17" s="219"/>
      <c r="F17" s="219"/>
      <c r="G17" s="219"/>
      <c r="H17" s="219"/>
      <c r="I17" s="221"/>
      <c r="J17" s="225"/>
      <c r="K17" s="219"/>
    </row>
    <row r="18" spans="1:11" ht="16.5" hidden="1" customHeight="1">
      <c r="A18" s="46" t="s">
        <v>218</v>
      </c>
      <c r="B18" s="221"/>
      <c r="C18" s="39"/>
      <c r="D18" s="219"/>
      <c r="E18" s="219"/>
      <c r="F18" s="219"/>
      <c r="G18" s="219"/>
      <c r="H18" s="219"/>
      <c r="I18" s="219"/>
      <c r="J18" s="225"/>
      <c r="K18" s="219"/>
    </row>
    <row r="19" spans="1:11" ht="16.5" hidden="1" customHeight="1">
      <c r="A19" s="222" t="s">
        <v>219</v>
      </c>
      <c r="B19" s="228" t="e">
        <f>B14</f>
        <v>#REF!</v>
      </c>
      <c r="C19" s="39" t="s">
        <v>220</v>
      </c>
      <c r="D19" s="219"/>
      <c r="E19" s="219"/>
      <c r="F19" s="219"/>
      <c r="G19" s="219"/>
      <c r="H19" s="219"/>
      <c r="I19" s="219"/>
      <c r="J19" s="225"/>
      <c r="K19" s="219"/>
    </row>
    <row r="20" spans="1:11" ht="16.5" hidden="1" customHeight="1">
      <c r="A20" s="222" t="s">
        <v>221</v>
      </c>
      <c r="B20" s="225">
        <v>3.5000000000000003E-2</v>
      </c>
      <c r="C20" s="39"/>
      <c r="D20" s="219"/>
      <c r="E20" s="219"/>
      <c r="F20" s="219"/>
      <c r="G20" s="219"/>
      <c r="H20" s="219"/>
      <c r="I20" s="219"/>
      <c r="J20" s="225"/>
      <c r="K20" s="219"/>
    </row>
    <row r="21" spans="1:11" ht="16.5" hidden="1" customHeight="1">
      <c r="A21" s="222" t="s">
        <v>222</v>
      </c>
      <c r="B21" s="229" t="e">
        <f>B19*B20</f>
        <v>#REF!</v>
      </c>
      <c r="C21" s="39"/>
      <c r="D21" s="219"/>
      <c r="E21" s="219"/>
      <c r="F21" s="219"/>
      <c r="G21" s="219"/>
      <c r="H21" s="219"/>
      <c r="I21" s="219"/>
      <c r="J21" s="225"/>
      <c r="K21" s="219"/>
    </row>
    <row r="22" spans="1:11" ht="16.5" customHeight="1">
      <c r="A22" s="219"/>
      <c r="B22" s="47"/>
      <c r="C22" s="39"/>
      <c r="D22" s="219"/>
      <c r="E22" s="219"/>
      <c r="F22" s="219"/>
      <c r="G22" s="219"/>
      <c r="H22" s="219"/>
      <c r="I22" s="219"/>
      <c r="J22" s="219"/>
      <c r="K22" s="219"/>
    </row>
    <row r="23" spans="1:11" ht="15.6">
      <c r="A23" s="48" t="s">
        <v>223</v>
      </c>
      <c r="B23" s="47" t="e">
        <f>B16</f>
        <v>#REF!</v>
      </c>
      <c r="C23" s="39"/>
      <c r="D23" s="219"/>
      <c r="E23" s="219"/>
      <c r="F23" s="219"/>
      <c r="G23" s="219"/>
      <c r="H23" s="219"/>
      <c r="I23" s="225"/>
      <c r="J23" s="219"/>
      <c r="K23" s="219"/>
    </row>
    <row r="24" spans="1:11" ht="16.5" customHeight="1">
      <c r="A24" s="49"/>
      <c r="B24" s="225"/>
      <c r="C24" s="45"/>
      <c r="D24" s="219"/>
      <c r="E24" s="219"/>
      <c r="F24" s="219"/>
      <c r="G24" s="219"/>
      <c r="H24" s="219"/>
      <c r="I24" s="225"/>
      <c r="J24" s="219"/>
      <c r="K24" s="219"/>
    </row>
    <row r="25" spans="1:11" ht="16.5" customHeight="1">
      <c r="A25" s="49"/>
      <c r="B25" s="230"/>
      <c r="C25" s="39"/>
      <c r="D25" s="219"/>
      <c r="E25" s="219"/>
      <c r="F25" s="219"/>
      <c r="G25" s="219"/>
      <c r="H25" s="219"/>
      <c r="I25" s="219"/>
      <c r="J25" s="219"/>
      <c r="K25" s="219"/>
    </row>
    <row r="26" spans="1:11" ht="15.6">
      <c r="A26" s="49" t="s">
        <v>224</v>
      </c>
      <c r="B26" s="230" t="e">
        <f>B6+47</f>
        <v>#REF!</v>
      </c>
      <c r="C26" s="39"/>
      <c r="D26" s="219"/>
      <c r="E26" s="219"/>
      <c r="F26" s="219"/>
      <c r="G26" s="219"/>
      <c r="H26" s="219"/>
      <c r="I26" s="219"/>
      <c r="J26" s="219"/>
      <c r="K26" s="219"/>
    </row>
    <row r="27" spans="1:11" ht="16.5" customHeight="1">
      <c r="A27" s="50"/>
      <c r="B27" s="51"/>
      <c r="C27" s="39"/>
      <c r="D27" s="219"/>
      <c r="E27" s="219"/>
    </row>
    <row r="28" spans="1:11" ht="16.5" customHeight="1">
      <c r="A28" s="50"/>
      <c r="B28" s="51"/>
      <c r="C28" s="39"/>
      <c r="D28" s="219"/>
      <c r="E28" s="219"/>
    </row>
    <row r="29" spans="1:11" ht="16.5" customHeight="1">
      <c r="A29" s="50"/>
      <c r="B29" s="51"/>
      <c r="C29" s="39"/>
      <c r="D29" s="219"/>
      <c r="E29" s="219"/>
    </row>
    <row r="30" spans="1:11" ht="16.5" customHeight="1">
      <c r="A30" s="52"/>
      <c r="B30" s="53"/>
      <c r="C30" s="39"/>
      <c r="D30" s="231"/>
      <c r="E30" s="219"/>
    </row>
    <row r="31" spans="1:11" ht="17.45">
      <c r="A31" s="50"/>
      <c r="B31" s="54" t="s">
        <v>225</v>
      </c>
      <c r="C31" s="39"/>
      <c r="D31" s="219"/>
      <c r="E31" s="219"/>
    </row>
    <row r="32" spans="1:11" ht="17.25" customHeight="1">
      <c r="A32" s="50"/>
      <c r="B32" s="54"/>
      <c r="C32" s="39"/>
      <c r="D32" s="219"/>
      <c r="E32" s="219"/>
    </row>
    <row r="33" spans="1:5" ht="17.25" customHeight="1">
      <c r="A33" s="50"/>
      <c r="B33" s="54"/>
      <c r="C33" s="39"/>
      <c r="D33" s="219"/>
      <c r="E33" s="219"/>
    </row>
    <row r="34" spans="1:5" ht="17.25" customHeight="1">
      <c r="A34" s="50"/>
      <c r="B34" s="54"/>
      <c r="C34" s="39"/>
      <c r="D34" s="219"/>
      <c r="E34" s="219"/>
    </row>
    <row r="35" spans="1:5" ht="17.45">
      <c r="A35" s="50"/>
      <c r="B35" s="219" t="s">
        <v>226</v>
      </c>
      <c r="C35" s="39"/>
      <c r="D35" s="219"/>
      <c r="E35" s="219"/>
    </row>
    <row r="36" spans="1:5" ht="17.25" customHeight="1">
      <c r="A36" s="50"/>
      <c r="B36" s="219" t="s">
        <v>227</v>
      </c>
      <c r="C36" s="39"/>
      <c r="D36" s="219"/>
      <c r="E36" s="219"/>
    </row>
    <row r="37" spans="1:5" ht="17.25" customHeight="1">
      <c r="A37" s="50"/>
      <c r="B37" s="219"/>
      <c r="C37" s="39"/>
      <c r="D37" s="219"/>
      <c r="E37" s="219"/>
    </row>
    <row r="38" spans="1:5" ht="17.25" customHeight="1">
      <c r="A38" s="50"/>
      <c r="B38" s="219"/>
      <c r="C38" s="39"/>
      <c r="D38" s="219"/>
      <c r="E38" s="219"/>
    </row>
    <row r="39" spans="1:5" ht="17.45">
      <c r="A39" s="50"/>
      <c r="B39" s="55" t="s">
        <v>228</v>
      </c>
      <c r="C39" s="39"/>
      <c r="D39" s="219"/>
      <c r="E39" s="219"/>
    </row>
    <row r="40" spans="1:5" ht="17.45">
      <c r="A40" s="50"/>
      <c r="B40" s="219"/>
      <c r="C40" s="39"/>
      <c r="D40" s="219"/>
      <c r="E40" s="219"/>
    </row>
    <row r="41" spans="1:5" ht="17.45">
      <c r="A41" s="50"/>
      <c r="B41" s="219"/>
      <c r="C41" s="39"/>
      <c r="D41" s="219"/>
      <c r="E41" s="219"/>
    </row>
    <row r="42" spans="1:5" ht="17.25" customHeight="1">
      <c r="A42" s="50"/>
      <c r="B42" s="219"/>
      <c r="C42" s="39"/>
      <c r="D42" s="219"/>
      <c r="E42" s="219"/>
    </row>
    <row r="43" spans="1:5" ht="17.25" customHeight="1">
      <c r="A43" s="50"/>
      <c r="B43" s="219" t="s">
        <v>229</v>
      </c>
      <c r="C43" s="39"/>
      <c r="D43" s="219"/>
      <c r="E43" s="219"/>
    </row>
    <row r="44" spans="1:5" ht="17.25" customHeight="1">
      <c r="A44" s="50"/>
      <c r="B44" s="219" t="s">
        <v>230</v>
      </c>
      <c r="C44" s="39"/>
      <c r="D44" s="219"/>
      <c r="E44" s="219"/>
    </row>
    <row r="45" spans="1:5" ht="15.95">
      <c r="A45" s="34"/>
      <c r="B45" s="34"/>
      <c r="C45" s="56"/>
    </row>
    <row r="46" spans="1:5">
      <c r="A46" s="57"/>
      <c r="C46" s="58"/>
    </row>
    <row r="47" spans="1:5">
      <c r="C47" s="58"/>
    </row>
    <row r="48" spans="1:5">
      <c r="C48" s="58"/>
    </row>
    <row r="49" spans="2:3">
      <c r="B49" s="59"/>
      <c r="C49" s="58"/>
    </row>
    <row r="50" spans="2:3">
      <c r="B50" s="60"/>
      <c r="C50" s="58"/>
    </row>
    <row r="51" spans="2:3">
      <c r="B51" s="60"/>
      <c r="C51" s="58"/>
    </row>
    <row r="52" spans="2:3">
      <c r="B52" s="60"/>
      <c r="C52" s="58"/>
    </row>
    <row r="53" spans="2:3">
      <c r="C53" s="58"/>
    </row>
    <row r="54" spans="2:3">
      <c r="C54" s="58"/>
    </row>
    <row r="55" spans="2:3">
      <c r="C55" s="58"/>
    </row>
    <row r="56" spans="2:3">
      <c r="C56" s="58"/>
    </row>
    <row r="57" spans="2:3">
      <c r="C57" s="58"/>
    </row>
    <row r="58" spans="2:3">
      <c r="C58" s="58"/>
    </row>
    <row r="59" spans="2:3">
      <c r="C59" s="58"/>
    </row>
    <row r="60" spans="2:3">
      <c r="C60" s="58"/>
    </row>
    <row r="61" spans="2:3">
      <c r="C61" s="58"/>
    </row>
    <row r="62" spans="2:3">
      <c r="C62" s="58"/>
    </row>
    <row r="63" spans="2:3">
      <c r="C63" s="58"/>
    </row>
    <row r="64" spans="2:3">
      <c r="C64" s="58"/>
    </row>
    <row r="65" spans="3:3">
      <c r="C65" s="58"/>
    </row>
    <row r="66" spans="3:3">
      <c r="C66" s="58"/>
    </row>
    <row r="67" spans="3:3">
      <c r="C67" s="58"/>
    </row>
    <row r="68" spans="3:3">
      <c r="C68" s="58"/>
    </row>
    <row r="69" spans="3:3">
      <c r="C69" s="58"/>
    </row>
    <row r="70" spans="3:3">
      <c r="C70" s="58"/>
    </row>
    <row r="71" spans="3:3">
      <c r="C71" s="58"/>
    </row>
    <row r="72" spans="3:3">
      <c r="C72" s="58"/>
    </row>
    <row r="73" spans="3:3">
      <c r="C73" s="58"/>
    </row>
    <row r="74" spans="3:3">
      <c r="C74" s="58"/>
    </row>
    <row r="75" spans="3:3">
      <c r="C75" s="58"/>
    </row>
    <row r="76" spans="3:3">
      <c r="C76" s="58"/>
    </row>
    <row r="77" spans="3:3">
      <c r="C77" s="58"/>
    </row>
    <row r="78" spans="3:3">
      <c r="C78" s="58"/>
    </row>
    <row r="79" spans="3:3">
      <c r="C79" s="58"/>
    </row>
    <row r="80" spans="3:3">
      <c r="C80" s="58"/>
    </row>
    <row r="81" spans="3:3">
      <c r="C81" s="58"/>
    </row>
    <row r="82" spans="3:3">
      <c r="C82" s="58"/>
    </row>
    <row r="83" spans="3:3">
      <c r="C83" s="58"/>
    </row>
    <row r="84" spans="3:3">
      <c r="C84" s="58"/>
    </row>
    <row r="85" spans="3:3">
      <c r="C85" s="58"/>
    </row>
    <row r="86" spans="3:3">
      <c r="C86" s="58"/>
    </row>
    <row r="87" spans="3:3">
      <c r="C87" s="58"/>
    </row>
    <row r="88" spans="3:3">
      <c r="C88" s="58"/>
    </row>
    <row r="89" spans="3:3">
      <c r="C89" s="58"/>
    </row>
    <row r="90" spans="3:3">
      <c r="C90" s="58"/>
    </row>
    <row r="91" spans="3:3">
      <c r="C91" s="58"/>
    </row>
    <row r="92" spans="3:3">
      <c r="C92" s="58"/>
    </row>
    <row r="93" spans="3:3">
      <c r="C93" s="58"/>
    </row>
    <row r="94" spans="3:3">
      <c r="C94" s="58"/>
    </row>
    <row r="95" spans="3:3">
      <c r="C95" s="58"/>
    </row>
    <row r="96" spans="3:3">
      <c r="C96" s="58"/>
    </row>
    <row r="97" spans="3:3">
      <c r="C97" s="58"/>
    </row>
    <row r="98" spans="3:3">
      <c r="C98" s="58"/>
    </row>
    <row r="99" spans="3:3">
      <c r="C99" s="58"/>
    </row>
    <row r="100" spans="3:3">
      <c r="C100" s="58"/>
    </row>
    <row r="101" spans="3:3">
      <c r="C101" s="58"/>
    </row>
    <row r="102" spans="3:3">
      <c r="C102" s="58"/>
    </row>
    <row r="103" spans="3:3">
      <c r="C103" s="58"/>
    </row>
    <row r="104" spans="3:3">
      <c r="C104" s="58"/>
    </row>
    <row r="105" spans="3:3">
      <c r="C105" s="58"/>
    </row>
    <row r="106" spans="3:3">
      <c r="C106" s="58"/>
    </row>
    <row r="107" spans="3:3">
      <c r="C107" s="58"/>
    </row>
    <row r="108" spans="3:3">
      <c r="C108" s="58"/>
    </row>
    <row r="109" spans="3:3">
      <c r="C109" s="58"/>
    </row>
    <row r="110" spans="3:3">
      <c r="C110" s="58"/>
    </row>
    <row r="111" spans="3:3">
      <c r="C111" s="58"/>
    </row>
    <row r="112" spans="3:3">
      <c r="C112" s="58"/>
    </row>
    <row r="113" spans="3:3">
      <c r="C113" s="58"/>
    </row>
    <row r="114" spans="3:3">
      <c r="C114" s="58"/>
    </row>
    <row r="115" spans="3:3">
      <c r="C115" s="58"/>
    </row>
    <row r="116" spans="3:3">
      <c r="C116" s="58"/>
    </row>
    <row r="117" spans="3:3">
      <c r="C117" s="58"/>
    </row>
    <row r="118" spans="3:3">
      <c r="C118" s="58"/>
    </row>
    <row r="119" spans="3:3">
      <c r="C119" s="58"/>
    </row>
    <row r="120" spans="3:3">
      <c r="C120" s="58"/>
    </row>
    <row r="121" spans="3:3">
      <c r="C121" s="58"/>
    </row>
    <row r="122" spans="3:3">
      <c r="C122" s="58"/>
    </row>
    <row r="123" spans="3:3">
      <c r="C123" s="58"/>
    </row>
    <row r="124" spans="3:3">
      <c r="C124" s="58"/>
    </row>
    <row r="125" spans="3:3">
      <c r="C125" s="58"/>
    </row>
    <row r="126" spans="3:3">
      <c r="C126" s="58"/>
    </row>
    <row r="127" spans="3:3">
      <c r="C127" s="58"/>
    </row>
    <row r="128" spans="3:3">
      <c r="C128" s="58"/>
    </row>
    <row r="129" spans="3:3">
      <c r="C129" s="58"/>
    </row>
    <row r="130" spans="3:3">
      <c r="C130" s="58"/>
    </row>
    <row r="131" spans="3:3">
      <c r="C131" s="58"/>
    </row>
    <row r="132" spans="3:3">
      <c r="C132" s="58"/>
    </row>
    <row r="133" spans="3:3">
      <c r="C133" s="58"/>
    </row>
    <row r="134" spans="3:3">
      <c r="C134" s="58"/>
    </row>
    <row r="135" spans="3:3">
      <c r="C135" s="58"/>
    </row>
    <row r="136" spans="3:3">
      <c r="C136" s="58"/>
    </row>
    <row r="137" spans="3:3">
      <c r="C137" s="58"/>
    </row>
    <row r="138" spans="3:3">
      <c r="C138" s="58"/>
    </row>
    <row r="139" spans="3:3">
      <c r="C139" s="58"/>
    </row>
    <row r="140" spans="3:3">
      <c r="C140" s="58"/>
    </row>
    <row r="141" spans="3:3">
      <c r="C141" s="58"/>
    </row>
    <row r="142" spans="3:3">
      <c r="C142" s="58"/>
    </row>
    <row r="143" spans="3:3">
      <c r="C143" s="58"/>
    </row>
    <row r="144" spans="3:3">
      <c r="C144" s="58"/>
    </row>
    <row r="145" spans="3:3">
      <c r="C145" s="58"/>
    </row>
    <row r="146" spans="3:3">
      <c r="C146" s="58"/>
    </row>
    <row r="147" spans="3:3">
      <c r="C147" s="58"/>
    </row>
    <row r="148" spans="3:3">
      <c r="C148" s="58"/>
    </row>
    <row r="149" spans="3:3">
      <c r="C149" s="58"/>
    </row>
    <row r="150" spans="3:3">
      <c r="C150" s="58"/>
    </row>
    <row r="151" spans="3:3">
      <c r="C151" s="58"/>
    </row>
    <row r="152" spans="3:3">
      <c r="C152" s="58"/>
    </row>
    <row r="153" spans="3:3">
      <c r="C153" s="58"/>
    </row>
    <row r="154" spans="3:3">
      <c r="C154" s="58"/>
    </row>
    <row r="155" spans="3:3">
      <c r="C155" s="58"/>
    </row>
    <row r="156" spans="3:3">
      <c r="C156" s="58"/>
    </row>
    <row r="157" spans="3:3">
      <c r="C157" s="58"/>
    </row>
    <row r="158" spans="3:3">
      <c r="C158" s="58"/>
    </row>
    <row r="159" spans="3:3">
      <c r="C159" s="58"/>
    </row>
    <row r="160" spans="3:3">
      <c r="C160" s="58"/>
    </row>
    <row r="161" spans="3:3">
      <c r="C161" s="58"/>
    </row>
    <row r="162" spans="3:3">
      <c r="C162" s="58"/>
    </row>
    <row r="163" spans="3:3">
      <c r="C163" s="58"/>
    </row>
    <row r="164" spans="3:3">
      <c r="C164" s="58"/>
    </row>
    <row r="165" spans="3:3">
      <c r="C165" s="58"/>
    </row>
    <row r="166" spans="3:3">
      <c r="C166" s="58"/>
    </row>
    <row r="167" spans="3:3">
      <c r="C167" s="58"/>
    </row>
    <row r="168" spans="3:3">
      <c r="C168" s="58"/>
    </row>
    <row r="169" spans="3:3">
      <c r="C169" s="58"/>
    </row>
    <row r="170" spans="3:3">
      <c r="C170" s="58"/>
    </row>
    <row r="171" spans="3:3">
      <c r="C171" s="58"/>
    </row>
    <row r="172" spans="3:3">
      <c r="C172" s="58"/>
    </row>
    <row r="173" spans="3:3">
      <c r="C173" s="58"/>
    </row>
    <row r="174" spans="3:3">
      <c r="C174" s="58"/>
    </row>
    <row r="175" spans="3:3">
      <c r="C175" s="58"/>
    </row>
    <row r="176" spans="3:3">
      <c r="C176" s="58"/>
    </row>
    <row r="177" spans="3:3">
      <c r="C177" s="58"/>
    </row>
    <row r="178" spans="3:3">
      <c r="C178" s="58"/>
    </row>
    <row r="179" spans="3:3">
      <c r="C179" s="58"/>
    </row>
    <row r="180" spans="3:3">
      <c r="C180" s="58"/>
    </row>
    <row r="181" spans="3:3">
      <c r="C181" s="58"/>
    </row>
    <row r="182" spans="3:3">
      <c r="C182" s="58"/>
    </row>
    <row r="183" spans="3:3">
      <c r="C183" s="58"/>
    </row>
    <row r="184" spans="3:3">
      <c r="C184" s="58"/>
    </row>
    <row r="185" spans="3:3">
      <c r="C185" s="58"/>
    </row>
    <row r="186" spans="3:3">
      <c r="C186" s="58"/>
    </row>
    <row r="187" spans="3:3">
      <c r="C187" s="58"/>
    </row>
  </sheetData>
  <mergeCells count="3">
    <mergeCell ref="A1:D1"/>
    <mergeCell ref="A2:D2"/>
    <mergeCell ref="A3:D3"/>
  </mergeCells>
  <printOptions horizontalCentered="1" verticalCentered="1"/>
  <pageMargins left="0.7" right="0.7" top="0.75" bottom="0.75" header="0.3" footer="0.3"/>
  <pageSetup scale="78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sheetPr codeName="Sheet99"/>
  <dimension ref="A1:J61"/>
  <sheetViews>
    <sheetView topLeftCell="A37" zoomScaleNormal="100" zoomScaleSheetLayoutView="75" workbookViewId="0">
      <selection activeCell="N30" sqref="N30"/>
    </sheetView>
  </sheetViews>
  <sheetFormatPr defaultColWidth="9.140625" defaultRowHeight="14.45"/>
  <cols>
    <col min="1" max="1" width="47.42578125" style="33" customWidth="1"/>
    <col min="2" max="2" width="27.85546875" style="33" customWidth="1"/>
    <col min="3" max="3" width="9" style="33" customWidth="1"/>
    <col min="4" max="4" width="9.140625" style="33" customWidth="1"/>
    <col min="5" max="5" width="11.7109375" style="33" bestFit="1" customWidth="1"/>
    <col min="6" max="16384" width="9.140625" style="33"/>
  </cols>
  <sheetData>
    <row r="1" spans="1:10" ht="20.100000000000001">
      <c r="A1" s="381" t="s">
        <v>231</v>
      </c>
      <c r="B1" s="381"/>
      <c r="C1" s="381"/>
      <c r="D1" s="381"/>
      <c r="E1" s="367"/>
    </row>
    <row r="2" spans="1:10" ht="20.100000000000001">
      <c r="A2" s="381" t="s">
        <v>252</v>
      </c>
      <c r="B2" s="381"/>
      <c r="C2" s="381"/>
      <c r="D2" s="381"/>
      <c r="E2" s="367"/>
    </row>
    <row r="3" spans="1:10" ht="15.6">
      <c r="A3" s="384">
        <f ca="1">TODAY()</f>
        <v>45832</v>
      </c>
      <c r="B3" s="385"/>
      <c r="C3" s="385"/>
      <c r="D3" s="385"/>
      <c r="E3" s="367"/>
    </row>
    <row r="4" spans="1:10" s="34" customFormat="1" ht="15.95">
      <c r="A4" s="367"/>
      <c r="B4" s="367"/>
      <c r="C4" s="367"/>
      <c r="D4" s="219"/>
    </row>
    <row r="5" spans="1:10" s="34" customFormat="1" ht="15.95">
      <c r="A5" s="367"/>
      <c r="B5" s="367"/>
      <c r="C5" s="367"/>
      <c r="D5" s="219"/>
    </row>
    <row r="6" spans="1:10" s="34" customFormat="1" ht="15.95">
      <c r="A6" s="219"/>
      <c r="B6" s="219"/>
      <c r="C6" s="219"/>
      <c r="D6" s="219"/>
    </row>
    <row r="7" spans="1:10" s="34" customFormat="1" ht="15.95">
      <c r="A7" s="36" t="s">
        <v>232</v>
      </c>
      <c r="B7" s="40" t="e">
        <f>#REF!</f>
        <v>#REF!</v>
      </c>
      <c r="C7" s="219"/>
      <c r="D7" s="219"/>
      <c r="H7" s="34" t="s">
        <v>253</v>
      </c>
    </row>
    <row r="8" spans="1:10" s="34" customFormat="1" ht="15.95" hidden="1">
      <c r="A8" s="219" t="s">
        <v>208</v>
      </c>
      <c r="B8" s="41" t="e">
        <f>'NEO ENE 2019 (2)'!#REF!</f>
        <v>#REF!</v>
      </c>
      <c r="C8" s="219"/>
      <c r="D8" s="219"/>
    </row>
    <row r="9" spans="1:10" s="34" customFormat="1" ht="15.95">
      <c r="A9" s="219" t="s">
        <v>210</v>
      </c>
      <c r="B9" s="86" t="e">
        <f>#REF!</f>
        <v>#REF!</v>
      </c>
      <c r="C9" s="219"/>
      <c r="D9" s="219"/>
    </row>
    <row r="10" spans="1:10" s="34" customFormat="1" ht="15.95">
      <c r="A10" s="219" t="s">
        <v>212</v>
      </c>
      <c r="B10" s="43">
        <v>31</v>
      </c>
      <c r="C10" s="219"/>
      <c r="D10" s="219"/>
    </row>
    <row r="11" spans="1:10" s="34" customFormat="1" ht="15.95" hidden="1">
      <c r="A11" s="219" t="s">
        <v>213</v>
      </c>
      <c r="B11" s="220"/>
      <c r="C11" s="219" t="s">
        <v>211</v>
      </c>
      <c r="D11" s="219"/>
    </row>
    <row r="12" spans="1:10" s="34" customFormat="1" ht="15.95" hidden="1">
      <c r="A12" s="219"/>
      <c r="B12" s="219"/>
      <c r="C12" s="219"/>
      <c r="D12" s="219"/>
    </row>
    <row r="13" spans="1:10" s="34" customFormat="1" ht="15.95" hidden="1">
      <c r="A13" s="46" t="s">
        <v>214</v>
      </c>
      <c r="B13" s="221"/>
      <c r="C13" s="219"/>
      <c r="D13" s="219"/>
    </row>
    <row r="14" spans="1:10" s="34" customFormat="1" ht="15.95" hidden="1">
      <c r="A14" s="222" t="s">
        <v>215</v>
      </c>
      <c r="B14" s="232" t="e">
        <f>#REF!</f>
        <v>#REF!</v>
      </c>
      <c r="C14" s="219" t="s">
        <v>209</v>
      </c>
      <c r="D14" s="219"/>
    </row>
    <row r="15" spans="1:10" s="34" customFormat="1" ht="15.95" hidden="1">
      <c r="A15" s="222" t="s">
        <v>216</v>
      </c>
      <c r="B15" s="233" t="e">
        <f>#REF!</f>
        <v>#REF!</v>
      </c>
      <c r="C15" s="219" t="s">
        <v>209</v>
      </c>
      <c r="D15" s="219"/>
      <c r="I15" s="61"/>
      <c r="J15" s="61"/>
    </row>
    <row r="16" spans="1:10" s="34" customFormat="1" ht="15.95" hidden="1">
      <c r="A16" s="222" t="s">
        <v>217</v>
      </c>
      <c r="B16" s="225" t="e">
        <f>B15*B14</f>
        <v>#REF!</v>
      </c>
      <c r="C16" s="219"/>
      <c r="D16" s="219"/>
      <c r="I16" s="62"/>
      <c r="J16" s="61"/>
    </row>
    <row r="17" spans="1:10" s="34" customFormat="1" ht="15.95" hidden="1">
      <c r="A17" s="222"/>
      <c r="B17" s="225"/>
      <c r="C17" s="219"/>
      <c r="D17" s="219"/>
      <c r="I17" s="62"/>
      <c r="J17" s="61"/>
    </row>
    <row r="18" spans="1:10" s="34" customFormat="1" ht="15.95" hidden="1">
      <c r="A18" s="222" t="s">
        <v>215</v>
      </c>
      <c r="B18" s="232" t="e">
        <f>#REF!</f>
        <v>#REF!</v>
      </c>
      <c r="C18" s="219"/>
      <c r="D18" s="219"/>
      <c r="I18" s="62"/>
      <c r="J18" s="61"/>
    </row>
    <row r="19" spans="1:10" s="34" customFormat="1" ht="15.95" hidden="1">
      <c r="A19" s="222" t="s">
        <v>216</v>
      </c>
      <c r="B19" s="233" t="e">
        <f>#REF!</f>
        <v>#REF!</v>
      </c>
      <c r="C19" s="219"/>
      <c r="D19" s="219"/>
      <c r="I19" s="62"/>
      <c r="J19" s="61"/>
    </row>
    <row r="20" spans="1:10" s="34" customFormat="1" ht="15.95" hidden="1">
      <c r="A20" s="222" t="s">
        <v>217</v>
      </c>
      <c r="B20" s="225" t="e">
        <f>B19*B18</f>
        <v>#REF!</v>
      </c>
      <c r="C20" s="219"/>
      <c r="D20" s="219"/>
      <c r="I20" s="62"/>
      <c r="J20" s="61"/>
    </row>
    <row r="21" spans="1:10" s="34" customFormat="1" ht="15.95" hidden="1">
      <c r="A21" s="222"/>
      <c r="B21" s="47"/>
      <c r="C21" s="219"/>
      <c r="D21" s="219"/>
      <c r="I21" s="62"/>
      <c r="J21" s="61"/>
    </row>
    <row r="22" spans="1:10" s="34" customFormat="1" ht="15.95">
      <c r="A22" s="227"/>
      <c r="B22" s="225"/>
      <c r="C22" s="225"/>
      <c r="D22" s="219"/>
      <c r="J22" s="61"/>
    </row>
    <row r="23" spans="1:10" s="34" customFormat="1" ht="15.95">
      <c r="A23" s="46" t="s">
        <v>233</v>
      </c>
      <c r="B23" s="225"/>
      <c r="C23" s="219"/>
      <c r="D23" s="219"/>
      <c r="J23" s="61"/>
    </row>
    <row r="24" spans="1:10" s="34" customFormat="1" ht="15.95">
      <c r="A24" s="222" t="s">
        <v>234</v>
      </c>
      <c r="B24" s="234" t="e">
        <f>#REF!</f>
        <v>#REF!</v>
      </c>
      <c r="C24" s="219"/>
      <c r="E24" s="62" t="e">
        <f>#REF!</f>
        <v>#REF!</v>
      </c>
      <c r="F24" s="34" t="s">
        <v>255</v>
      </c>
      <c r="J24" s="61"/>
    </row>
    <row r="25" spans="1:10" s="34" customFormat="1" ht="15.95">
      <c r="A25" s="222" t="s">
        <v>235</v>
      </c>
      <c r="B25" s="234" t="e">
        <f>#REF!</f>
        <v>#REF!</v>
      </c>
      <c r="C25" s="219"/>
      <c r="D25" s="219"/>
      <c r="E25" s="34" t="e">
        <f>#REF!</f>
        <v>#REF!</v>
      </c>
      <c r="F25" s="34" t="s">
        <v>256</v>
      </c>
      <c r="J25" s="61"/>
    </row>
    <row r="26" spans="1:10" s="34" customFormat="1" ht="15.95">
      <c r="A26" s="222" t="s">
        <v>222</v>
      </c>
      <c r="B26" s="225" t="e">
        <f>B24*B25</f>
        <v>#REF!</v>
      </c>
      <c r="C26" s="219"/>
      <c r="D26" s="219"/>
      <c r="E26" s="62" t="e">
        <f>E24+E25</f>
        <v>#REF!</v>
      </c>
      <c r="F26" s="34" t="s">
        <v>257</v>
      </c>
      <c r="J26" s="61"/>
    </row>
    <row r="27" spans="1:10" s="34" customFormat="1" ht="15.95">
      <c r="A27" s="222" t="s">
        <v>236</v>
      </c>
      <c r="B27" s="235">
        <v>0.01</v>
      </c>
      <c r="C27" s="219"/>
      <c r="D27" s="219"/>
      <c r="J27" s="61"/>
    </row>
    <row r="28" spans="1:10" s="34" customFormat="1" ht="15.95">
      <c r="A28" s="222" t="s">
        <v>237</v>
      </c>
      <c r="B28" s="235" t="e">
        <f>B27*B24</f>
        <v>#REF!</v>
      </c>
      <c r="C28" s="219"/>
      <c r="D28" s="219"/>
      <c r="J28" s="61"/>
    </row>
    <row r="29" spans="1:10" s="34" customFormat="1" ht="15.95">
      <c r="A29" s="48"/>
      <c r="B29" s="229"/>
      <c r="C29" s="219"/>
      <c r="D29" s="219"/>
      <c r="E29" s="34" t="e">
        <f>IF(E26&gt;=1,E26-1,E26)</f>
        <v>#REF!</v>
      </c>
      <c r="F29" s="34" t="s">
        <v>258</v>
      </c>
    </row>
    <row r="30" spans="1:10" s="34" customFormat="1" ht="15.95">
      <c r="A30" s="219"/>
      <c r="B30" s="225"/>
      <c r="C30" s="219"/>
      <c r="D30" s="219"/>
    </row>
    <row r="31" spans="1:10" s="34" customFormat="1" ht="15.95">
      <c r="A31" s="48" t="s">
        <v>223</v>
      </c>
      <c r="B31" s="47" t="e">
        <f>(+B26-B28)</f>
        <v>#REF!</v>
      </c>
      <c r="C31" s="219"/>
      <c r="D31" s="219"/>
      <c r="I31" s="61"/>
    </row>
    <row r="32" spans="1:10" s="34" customFormat="1" ht="15.95">
      <c r="A32" s="49"/>
      <c r="B32" s="236"/>
      <c r="C32" s="225"/>
      <c r="D32" s="219"/>
      <c r="I32" s="61"/>
    </row>
    <row r="33" spans="1:4" s="34" customFormat="1" ht="15.95">
      <c r="A33" s="49"/>
      <c r="B33" s="225"/>
      <c r="C33" s="219"/>
      <c r="D33" s="219"/>
    </row>
    <row r="34" spans="1:4" s="34" customFormat="1" ht="15.95">
      <c r="A34" s="49" t="s">
        <v>224</v>
      </c>
      <c r="B34" s="230" t="e">
        <f>B7+47</f>
        <v>#REF!</v>
      </c>
      <c r="C34" s="219"/>
      <c r="D34" s="219"/>
    </row>
    <row r="35" spans="1:4" s="34" customFormat="1" ht="15.95">
      <c r="A35" s="49"/>
      <c r="B35" s="230"/>
      <c r="C35" s="219"/>
      <c r="D35" s="219"/>
    </row>
    <row r="36" spans="1:4" s="34" customFormat="1" ht="15.95">
      <c r="A36" s="49"/>
      <c r="B36" s="230"/>
      <c r="C36" s="219"/>
      <c r="D36" s="219"/>
    </row>
    <row r="37" spans="1:4" s="34" customFormat="1" ht="15.95">
      <c r="A37" s="219"/>
      <c r="B37" s="225"/>
      <c r="C37" s="219"/>
      <c r="D37" s="219"/>
    </row>
    <row r="38" spans="1:4" s="34" customFormat="1" ht="15.95">
      <c r="A38" s="48"/>
      <c r="B38" s="237"/>
      <c r="C38" s="219"/>
      <c r="D38" s="231"/>
    </row>
    <row r="39" spans="1:4" s="34" customFormat="1" ht="15.95">
      <c r="A39" s="219"/>
      <c r="B39" s="54" t="s">
        <v>225</v>
      </c>
      <c r="C39" s="219"/>
      <c r="D39" s="219"/>
    </row>
    <row r="40" spans="1:4" s="34" customFormat="1" ht="15.95">
      <c r="A40" s="219"/>
      <c r="B40" s="54"/>
      <c r="C40" s="219"/>
      <c r="D40" s="219"/>
    </row>
    <row r="41" spans="1:4" s="34" customFormat="1" ht="15.95">
      <c r="A41" s="219"/>
      <c r="B41" s="54"/>
      <c r="C41" s="219"/>
      <c r="D41" s="219"/>
    </row>
    <row r="42" spans="1:4" s="34" customFormat="1" ht="15.95">
      <c r="A42" s="219"/>
      <c r="B42" s="54"/>
      <c r="C42" s="219"/>
      <c r="D42" s="219"/>
    </row>
    <row r="43" spans="1:4" s="34" customFormat="1" ht="15.95">
      <c r="A43" s="219"/>
      <c r="B43" s="219" t="s">
        <v>226</v>
      </c>
      <c r="C43" s="219"/>
      <c r="D43" s="219"/>
    </row>
    <row r="44" spans="1:4" s="34" customFormat="1" ht="15.95">
      <c r="A44" s="219"/>
      <c r="B44" s="219" t="s">
        <v>227</v>
      </c>
      <c r="C44" s="219"/>
      <c r="D44" s="219"/>
    </row>
    <row r="45" spans="1:4" s="34" customFormat="1" ht="15.95">
      <c r="A45" s="219"/>
      <c r="B45" s="219"/>
      <c r="C45" s="39"/>
      <c r="D45" s="219"/>
    </row>
    <row r="46" spans="1:4" s="34" customFormat="1" ht="15.95">
      <c r="A46" s="219"/>
      <c r="B46" s="219"/>
      <c r="C46" s="39"/>
      <c r="D46" s="219"/>
    </row>
    <row r="47" spans="1:4" s="34" customFormat="1" ht="15.95">
      <c r="A47" s="219"/>
      <c r="B47" s="55" t="s">
        <v>228</v>
      </c>
      <c r="C47" s="39"/>
      <c r="D47" s="219"/>
    </row>
    <row r="48" spans="1:4" s="34" customFormat="1" ht="15.95">
      <c r="A48" s="219"/>
      <c r="B48" s="219"/>
      <c r="C48" s="39"/>
      <c r="D48" s="219"/>
    </row>
    <row r="49" spans="1:4" s="34" customFormat="1" ht="15.95">
      <c r="A49" s="219"/>
      <c r="B49" s="219"/>
      <c r="C49" s="39"/>
      <c r="D49" s="219"/>
    </row>
    <row r="50" spans="1:4" s="34" customFormat="1" ht="15.95">
      <c r="A50" s="219"/>
      <c r="B50" s="219"/>
      <c r="C50" s="39"/>
      <c r="D50" s="219"/>
    </row>
    <row r="51" spans="1:4" s="34" customFormat="1" ht="15.95">
      <c r="A51" s="219"/>
      <c r="B51" s="219" t="s">
        <v>229</v>
      </c>
      <c r="C51" s="39"/>
      <c r="D51" s="219"/>
    </row>
    <row r="52" spans="1:4" s="34" customFormat="1" ht="15.95">
      <c r="A52" s="219"/>
      <c r="B52" s="219" t="s">
        <v>230</v>
      </c>
      <c r="C52" s="39"/>
      <c r="D52" s="219"/>
    </row>
    <row r="53" spans="1:4" s="34" customFormat="1" ht="15.95">
      <c r="A53" s="219"/>
      <c r="B53" s="219"/>
      <c r="C53" s="39"/>
      <c r="D53" s="219"/>
    </row>
    <row r="54" spans="1:4" ht="15.6">
      <c r="B54" s="219"/>
      <c r="C54" s="58"/>
    </row>
    <row r="55" spans="1:4" ht="15.6">
      <c r="A55" s="57"/>
      <c r="B55" s="219"/>
    </row>
    <row r="58" spans="1:4">
      <c r="B58" s="59"/>
    </row>
    <row r="59" spans="1:4">
      <c r="B59" s="60"/>
    </row>
    <row r="60" spans="1:4">
      <c r="B60" s="60"/>
    </row>
    <row r="61" spans="1:4">
      <c r="B61" s="60"/>
    </row>
  </sheetData>
  <mergeCells count="3">
    <mergeCell ref="A1:D1"/>
    <mergeCell ref="A2:D2"/>
    <mergeCell ref="A3:D3"/>
  </mergeCells>
  <printOptions horizontalCentered="1" verticalCentered="1"/>
  <pageMargins left="0.7" right="0.7" top="0.75" bottom="0.75" header="0.3" footer="0.3"/>
  <pageSetup scale="90" orientation="portrait" r:id="rId1"/>
  <colBreaks count="1" manualBreakCount="1">
    <brk id="4" max="1048575" man="1"/>
  </colBreak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sheetPr codeName="Sheet100"/>
  <dimension ref="A1:K187"/>
  <sheetViews>
    <sheetView topLeftCell="A31" zoomScaleNormal="100" zoomScaleSheetLayoutView="85" workbookViewId="0">
      <selection activeCell="N30" sqref="N30"/>
    </sheetView>
  </sheetViews>
  <sheetFormatPr defaultColWidth="9.140625" defaultRowHeight="14.45"/>
  <cols>
    <col min="1" max="1" width="47.42578125" style="33" customWidth="1"/>
    <col min="2" max="2" width="27.85546875" style="33" customWidth="1"/>
    <col min="3" max="7" width="9.140625" style="33"/>
    <col min="8" max="8" width="17.5703125" style="33" bestFit="1" customWidth="1"/>
    <col min="9" max="16384" width="9.140625" style="33"/>
  </cols>
  <sheetData>
    <row r="1" spans="1:11" ht="20.100000000000001">
      <c r="A1" s="381" t="s">
        <v>205</v>
      </c>
      <c r="B1" s="381"/>
      <c r="C1" s="381"/>
      <c r="D1" s="381"/>
      <c r="E1" s="35"/>
    </row>
    <row r="2" spans="1:11" ht="20.100000000000001">
      <c r="A2" s="381" t="s">
        <v>252</v>
      </c>
      <c r="B2" s="381"/>
      <c r="C2" s="381"/>
      <c r="D2" s="381"/>
      <c r="E2" s="35"/>
    </row>
    <row r="3" spans="1:11" ht="15.75" customHeight="1">
      <c r="A3" s="384">
        <f ca="1">TODAY()</f>
        <v>45832</v>
      </c>
      <c r="B3" s="385"/>
      <c r="C3" s="385"/>
      <c r="D3" s="385"/>
      <c r="E3" s="36"/>
    </row>
    <row r="4" spans="1:11" ht="16.5" customHeight="1">
      <c r="A4" s="367"/>
      <c r="B4" s="367"/>
      <c r="C4" s="37"/>
      <c r="D4" s="34"/>
      <c r="E4" s="34"/>
    </row>
    <row r="5" spans="1:11" ht="16.5" customHeight="1">
      <c r="A5" s="219"/>
      <c r="B5" s="219"/>
      <c r="C5" s="39"/>
      <c r="D5" s="219"/>
      <c r="E5" s="219"/>
      <c r="F5" s="219"/>
      <c r="G5" s="219"/>
      <c r="H5" s="219"/>
      <c r="I5" s="219"/>
      <c r="J5" s="219"/>
      <c r="K5" s="219"/>
    </row>
    <row r="6" spans="1:11" ht="15" customHeight="1">
      <c r="A6" s="36" t="s">
        <v>207</v>
      </c>
      <c r="B6" s="40" t="e">
        <f>#REF!</f>
        <v>#REF!</v>
      </c>
      <c r="C6" s="39"/>
      <c r="D6" s="219"/>
      <c r="E6" s="219"/>
      <c r="F6" s="219"/>
      <c r="G6" s="219"/>
      <c r="H6" s="219" t="s">
        <v>253</v>
      </c>
      <c r="I6" s="219"/>
      <c r="J6" s="219"/>
      <c r="K6" s="219"/>
    </row>
    <row r="7" spans="1:11" ht="15.6" hidden="1">
      <c r="A7" s="219" t="s">
        <v>208</v>
      </c>
      <c r="B7" s="41">
        <v>40793</v>
      </c>
      <c r="C7" s="39" t="s">
        <v>209</v>
      </c>
      <c r="D7" s="219"/>
      <c r="E7" s="219"/>
      <c r="F7" s="219"/>
      <c r="G7" s="219"/>
      <c r="H7" s="219"/>
      <c r="I7" s="219"/>
      <c r="J7" s="219"/>
      <c r="K7" s="219"/>
    </row>
    <row r="8" spans="1:11" ht="15.6">
      <c r="A8" s="219" t="s">
        <v>210</v>
      </c>
      <c r="B8" s="86" t="e">
        <f>#REF!</f>
        <v>#REF!</v>
      </c>
      <c r="C8" s="39" t="s">
        <v>211</v>
      </c>
      <c r="D8" s="219"/>
      <c r="E8" s="219"/>
      <c r="F8" s="219"/>
      <c r="G8" s="219"/>
      <c r="H8" s="219"/>
      <c r="I8" s="219"/>
      <c r="J8" s="219"/>
      <c r="K8" s="219"/>
    </row>
    <row r="9" spans="1:11" ht="15.6">
      <c r="A9" s="219" t="s">
        <v>212</v>
      </c>
      <c r="B9" s="43">
        <v>28</v>
      </c>
      <c r="C9" s="39" t="s">
        <v>211</v>
      </c>
      <c r="D9" s="219"/>
      <c r="E9" s="219"/>
      <c r="F9" s="219"/>
      <c r="G9" s="219"/>
      <c r="H9" s="219"/>
      <c r="I9" s="219"/>
      <c r="J9" s="219"/>
      <c r="K9" s="219"/>
    </row>
    <row r="10" spans="1:11" ht="15.6" hidden="1">
      <c r="A10" s="219" t="s">
        <v>213</v>
      </c>
      <c r="B10" s="220"/>
      <c r="C10" s="39" t="s">
        <v>211</v>
      </c>
      <c r="D10" s="219"/>
      <c r="E10" s="219"/>
      <c r="F10" s="219"/>
      <c r="G10" s="219"/>
      <c r="H10" s="219"/>
      <c r="I10" s="219"/>
      <c r="J10" s="219"/>
      <c r="K10" s="219"/>
    </row>
    <row r="11" spans="1:11" ht="16.5" customHeight="1">
      <c r="A11" s="219"/>
      <c r="B11" s="219"/>
      <c r="C11" s="39"/>
      <c r="D11" s="219"/>
      <c r="E11" s="219"/>
      <c r="F11" s="219"/>
      <c r="G11" s="219"/>
      <c r="H11" s="219"/>
      <c r="I11" s="219"/>
      <c r="J11" s="219"/>
      <c r="K11" s="219"/>
    </row>
    <row r="12" spans="1:11" ht="16.5" customHeight="1">
      <c r="A12" s="219"/>
      <c r="B12" s="221"/>
      <c r="C12" s="39"/>
      <c r="D12" s="219"/>
      <c r="E12" s="219"/>
      <c r="F12" s="219"/>
      <c r="G12" s="219"/>
      <c r="H12" s="219"/>
      <c r="I12" s="219"/>
      <c r="J12" s="219"/>
      <c r="K12" s="219"/>
    </row>
    <row r="13" spans="1:11" ht="21" customHeight="1">
      <c r="A13" s="44" t="s">
        <v>214</v>
      </c>
      <c r="B13" s="221"/>
      <c r="C13" s="39"/>
      <c r="D13" s="219"/>
      <c r="E13" s="219"/>
      <c r="F13" s="219"/>
      <c r="G13" s="219"/>
      <c r="H13" s="219"/>
      <c r="I13" s="219"/>
      <c r="J13" s="219"/>
      <c r="K13" s="219"/>
    </row>
    <row r="14" spans="1:11" ht="15.6">
      <c r="A14" s="222" t="s">
        <v>215</v>
      </c>
      <c r="B14" s="223" t="e">
        <f>#REF!</f>
        <v>#REF!</v>
      </c>
      <c r="C14" s="39" t="s">
        <v>209</v>
      </c>
      <c r="D14" s="219"/>
      <c r="E14" s="219"/>
      <c r="F14" s="219"/>
      <c r="G14" s="219"/>
      <c r="H14" s="219"/>
      <c r="I14" s="219"/>
      <c r="J14" s="219"/>
      <c r="K14" s="219"/>
    </row>
    <row r="15" spans="1:11" ht="15.6">
      <c r="A15" s="222" t="s">
        <v>216</v>
      </c>
      <c r="B15" s="233" t="e">
        <f>#REF!</f>
        <v>#REF!</v>
      </c>
      <c r="C15" s="39" t="s">
        <v>209</v>
      </c>
      <c r="D15" s="219"/>
      <c r="E15" s="219"/>
      <c r="F15" s="219"/>
      <c r="G15" s="219"/>
      <c r="H15" s="219"/>
      <c r="I15" s="225"/>
      <c r="J15" s="225"/>
      <c r="K15" s="219"/>
    </row>
    <row r="16" spans="1:11" ht="15.6">
      <c r="A16" s="222" t="s">
        <v>217</v>
      </c>
      <c r="B16" s="225" t="e">
        <f>B15*B14</f>
        <v>#REF!</v>
      </c>
      <c r="C16" s="39"/>
      <c r="D16" s="219"/>
      <c r="E16" s="219"/>
      <c r="F16" s="219"/>
      <c r="G16" s="219"/>
      <c r="H16" s="219"/>
      <c r="I16" s="221"/>
      <c r="J16" s="225"/>
      <c r="K16" s="219"/>
    </row>
    <row r="17" spans="1:11" ht="14.25" customHeight="1">
      <c r="A17" s="222"/>
      <c r="B17" s="225"/>
      <c r="C17" s="39"/>
      <c r="D17" s="219"/>
      <c r="E17" s="219"/>
      <c r="F17" s="219"/>
      <c r="G17" s="219"/>
      <c r="H17" s="219"/>
      <c r="I17" s="221"/>
      <c r="J17" s="225"/>
      <c r="K17" s="219"/>
    </row>
    <row r="18" spans="1:11" ht="16.5" hidden="1" customHeight="1">
      <c r="A18" s="46" t="s">
        <v>218</v>
      </c>
      <c r="B18" s="221"/>
      <c r="C18" s="39"/>
      <c r="D18" s="219"/>
      <c r="E18" s="219"/>
      <c r="F18" s="219"/>
      <c r="G18" s="219"/>
      <c r="H18" s="219"/>
      <c r="I18" s="219"/>
      <c r="J18" s="225"/>
      <c r="K18" s="219"/>
    </row>
    <row r="19" spans="1:11" ht="16.5" hidden="1" customHeight="1">
      <c r="A19" s="222" t="s">
        <v>219</v>
      </c>
      <c r="B19" s="228" t="e">
        <f>B14</f>
        <v>#REF!</v>
      </c>
      <c r="C19" s="39" t="s">
        <v>220</v>
      </c>
      <c r="D19" s="219"/>
      <c r="E19" s="219"/>
      <c r="F19" s="219"/>
      <c r="G19" s="219"/>
      <c r="H19" s="219"/>
      <c r="I19" s="219"/>
      <c r="J19" s="225"/>
      <c r="K19" s="219"/>
    </row>
    <row r="20" spans="1:11" ht="16.5" hidden="1" customHeight="1">
      <c r="A20" s="222" t="s">
        <v>221</v>
      </c>
      <c r="B20" s="225">
        <v>3.5000000000000003E-2</v>
      </c>
      <c r="C20" s="39"/>
      <c r="D20" s="219"/>
      <c r="E20" s="219"/>
      <c r="F20" s="219"/>
      <c r="G20" s="219"/>
      <c r="H20" s="219"/>
      <c r="I20" s="219"/>
      <c r="J20" s="225"/>
      <c r="K20" s="219"/>
    </row>
    <row r="21" spans="1:11" ht="16.5" hidden="1" customHeight="1">
      <c r="A21" s="222" t="s">
        <v>222</v>
      </c>
      <c r="B21" s="229" t="e">
        <f>B19*B20</f>
        <v>#REF!</v>
      </c>
      <c r="C21" s="39"/>
      <c r="D21" s="219"/>
      <c r="E21" s="219"/>
      <c r="F21" s="219"/>
      <c r="G21" s="219"/>
      <c r="H21" s="219"/>
      <c r="I21" s="219"/>
      <c r="J21" s="225"/>
      <c r="K21" s="219"/>
    </row>
    <row r="22" spans="1:11" ht="16.5" customHeight="1">
      <c r="A22" s="219"/>
      <c r="B22" s="47"/>
      <c r="C22" s="39"/>
      <c r="D22" s="219"/>
      <c r="E22" s="219"/>
      <c r="F22" s="219"/>
      <c r="G22" s="219"/>
      <c r="H22" s="219"/>
      <c r="I22" s="219"/>
      <c r="J22" s="219"/>
      <c r="K22" s="219"/>
    </row>
    <row r="23" spans="1:11" ht="15.6">
      <c r="A23" s="48" t="s">
        <v>223</v>
      </c>
      <c r="B23" s="47" t="e">
        <f>B16</f>
        <v>#REF!</v>
      </c>
      <c r="C23" s="39"/>
      <c r="D23" s="219"/>
      <c r="E23" s="219"/>
      <c r="F23" s="219"/>
      <c r="G23" s="219"/>
      <c r="H23" s="219"/>
      <c r="I23" s="225"/>
      <c r="J23" s="219"/>
      <c r="K23" s="219"/>
    </row>
    <row r="24" spans="1:11" ht="16.5" customHeight="1">
      <c r="A24" s="49"/>
      <c r="B24" s="225"/>
      <c r="C24" s="45"/>
      <c r="D24" s="219"/>
      <c r="E24" s="219"/>
      <c r="F24" s="219"/>
      <c r="G24" s="219"/>
      <c r="H24" s="219"/>
      <c r="I24" s="225"/>
      <c r="J24" s="219"/>
      <c r="K24" s="219"/>
    </row>
    <row r="25" spans="1:11" ht="16.5" customHeight="1">
      <c r="A25" s="49"/>
      <c r="B25" s="230"/>
      <c r="C25" s="39"/>
      <c r="D25" s="219"/>
      <c r="E25" s="219"/>
      <c r="F25" s="219"/>
      <c r="G25" s="219"/>
      <c r="H25" s="219"/>
      <c r="I25" s="219"/>
      <c r="J25" s="219"/>
      <c r="K25" s="219"/>
    </row>
    <row r="26" spans="1:11" ht="15.6">
      <c r="A26" s="49" t="s">
        <v>224</v>
      </c>
      <c r="B26" s="230" t="e">
        <f>B6+47</f>
        <v>#REF!</v>
      </c>
      <c r="C26" s="39"/>
      <c r="D26" s="219"/>
      <c r="E26" s="219"/>
      <c r="F26" s="219"/>
      <c r="G26" s="219"/>
      <c r="H26" s="219"/>
      <c r="I26" s="219"/>
      <c r="J26" s="219"/>
      <c r="K26" s="219"/>
    </row>
    <row r="27" spans="1:11" ht="16.5" customHeight="1">
      <c r="A27" s="50"/>
      <c r="B27" s="51"/>
      <c r="C27" s="39"/>
      <c r="D27" s="219"/>
      <c r="E27" s="219"/>
    </row>
    <row r="28" spans="1:11" ht="16.5" customHeight="1">
      <c r="A28" s="50"/>
      <c r="B28" s="51"/>
      <c r="C28" s="39"/>
      <c r="D28" s="219"/>
      <c r="E28" s="219"/>
    </row>
    <row r="29" spans="1:11" ht="16.5" customHeight="1">
      <c r="A29" s="50"/>
      <c r="B29" s="51"/>
      <c r="C29" s="39"/>
      <c r="D29" s="219"/>
      <c r="E29" s="219"/>
    </row>
    <row r="30" spans="1:11" ht="16.5" customHeight="1">
      <c r="A30" s="52"/>
      <c r="B30" s="53"/>
      <c r="C30" s="39"/>
      <c r="D30" s="231"/>
      <c r="E30" s="219"/>
    </row>
    <row r="31" spans="1:11" ht="17.45">
      <c r="A31" s="50"/>
      <c r="B31" s="54" t="s">
        <v>225</v>
      </c>
      <c r="C31" s="39"/>
      <c r="D31" s="219"/>
      <c r="E31" s="219"/>
    </row>
    <row r="32" spans="1:11" ht="17.25" customHeight="1">
      <c r="A32" s="50"/>
      <c r="B32" s="54"/>
      <c r="C32" s="39"/>
      <c r="D32" s="219"/>
      <c r="E32" s="219"/>
    </row>
    <row r="33" spans="1:5" ht="17.25" customHeight="1">
      <c r="A33" s="50"/>
      <c r="B33" s="54"/>
      <c r="C33" s="39"/>
      <c r="D33" s="219"/>
      <c r="E33" s="219"/>
    </row>
    <row r="34" spans="1:5" ht="17.25" customHeight="1">
      <c r="A34" s="50"/>
      <c r="B34" s="54"/>
      <c r="C34" s="39"/>
      <c r="D34" s="219"/>
      <c r="E34" s="219"/>
    </row>
    <row r="35" spans="1:5" ht="17.45">
      <c r="A35" s="50"/>
      <c r="B35" s="219" t="s">
        <v>226</v>
      </c>
      <c r="C35" s="39"/>
      <c r="D35" s="219"/>
      <c r="E35" s="219"/>
    </row>
    <row r="36" spans="1:5" ht="17.25" customHeight="1">
      <c r="A36" s="50"/>
      <c r="B36" s="219" t="s">
        <v>227</v>
      </c>
      <c r="C36" s="39"/>
      <c r="D36" s="219"/>
      <c r="E36" s="219"/>
    </row>
    <row r="37" spans="1:5" ht="17.25" customHeight="1">
      <c r="A37" s="50"/>
      <c r="B37" s="219"/>
      <c r="C37" s="39"/>
      <c r="D37" s="219"/>
      <c r="E37" s="219"/>
    </row>
    <row r="38" spans="1:5" ht="17.25" customHeight="1">
      <c r="A38" s="50"/>
      <c r="B38" s="219"/>
      <c r="C38" s="39"/>
      <c r="D38" s="219"/>
      <c r="E38" s="219"/>
    </row>
    <row r="39" spans="1:5" ht="17.45">
      <c r="A39" s="50"/>
      <c r="B39" s="55" t="s">
        <v>228</v>
      </c>
      <c r="C39" s="39"/>
      <c r="D39" s="219"/>
      <c r="E39" s="219"/>
    </row>
    <row r="40" spans="1:5" ht="17.45">
      <c r="A40" s="50"/>
      <c r="B40" s="219"/>
      <c r="C40" s="39"/>
      <c r="D40" s="219"/>
      <c r="E40" s="219"/>
    </row>
    <row r="41" spans="1:5" ht="17.45">
      <c r="A41" s="50"/>
      <c r="B41" s="219"/>
      <c r="C41" s="39"/>
      <c r="D41" s="219"/>
      <c r="E41" s="219"/>
    </row>
    <row r="42" spans="1:5" ht="17.25" customHeight="1">
      <c r="A42" s="50"/>
      <c r="B42" s="219"/>
      <c r="C42" s="39"/>
      <c r="D42" s="219"/>
      <c r="E42" s="219"/>
    </row>
    <row r="43" spans="1:5" ht="17.25" customHeight="1">
      <c r="A43" s="50"/>
      <c r="B43" s="219" t="s">
        <v>229</v>
      </c>
      <c r="C43" s="39"/>
      <c r="D43" s="219"/>
      <c r="E43" s="219"/>
    </row>
    <row r="44" spans="1:5" ht="17.25" customHeight="1">
      <c r="A44" s="50"/>
      <c r="B44" s="219" t="s">
        <v>230</v>
      </c>
      <c r="C44" s="39"/>
      <c r="D44" s="219"/>
      <c r="E44" s="219"/>
    </row>
    <row r="45" spans="1:5" ht="15.95">
      <c r="A45" s="34"/>
      <c r="B45" s="34"/>
      <c r="C45" s="56"/>
    </row>
    <row r="46" spans="1:5">
      <c r="A46" s="57"/>
      <c r="C46" s="58"/>
    </row>
    <row r="47" spans="1:5">
      <c r="C47" s="58"/>
    </row>
    <row r="48" spans="1:5">
      <c r="C48" s="58"/>
    </row>
    <row r="49" spans="2:3">
      <c r="B49" s="59"/>
      <c r="C49" s="58"/>
    </row>
    <row r="50" spans="2:3">
      <c r="B50" s="60"/>
      <c r="C50" s="58"/>
    </row>
    <row r="51" spans="2:3">
      <c r="B51" s="60"/>
      <c r="C51" s="58"/>
    </row>
    <row r="52" spans="2:3">
      <c r="B52" s="60"/>
      <c r="C52" s="58"/>
    </row>
    <row r="53" spans="2:3">
      <c r="C53" s="58"/>
    </row>
    <row r="54" spans="2:3">
      <c r="C54" s="58"/>
    </row>
    <row r="55" spans="2:3">
      <c r="C55" s="58"/>
    </row>
    <row r="56" spans="2:3">
      <c r="C56" s="58"/>
    </row>
    <row r="57" spans="2:3">
      <c r="C57" s="58"/>
    </row>
    <row r="58" spans="2:3">
      <c r="C58" s="58"/>
    </row>
    <row r="59" spans="2:3">
      <c r="C59" s="58"/>
    </row>
    <row r="60" spans="2:3">
      <c r="C60" s="58"/>
    </row>
    <row r="61" spans="2:3">
      <c r="C61" s="58"/>
    </row>
    <row r="62" spans="2:3">
      <c r="C62" s="58"/>
    </row>
    <row r="63" spans="2:3">
      <c r="C63" s="58"/>
    </row>
    <row r="64" spans="2:3">
      <c r="C64" s="58"/>
    </row>
    <row r="65" spans="3:3">
      <c r="C65" s="58"/>
    </row>
    <row r="66" spans="3:3">
      <c r="C66" s="58"/>
    </row>
    <row r="67" spans="3:3">
      <c r="C67" s="58"/>
    </row>
    <row r="68" spans="3:3">
      <c r="C68" s="58"/>
    </row>
    <row r="69" spans="3:3">
      <c r="C69" s="58"/>
    </row>
    <row r="70" spans="3:3">
      <c r="C70" s="58"/>
    </row>
    <row r="71" spans="3:3">
      <c r="C71" s="58"/>
    </row>
    <row r="72" spans="3:3">
      <c r="C72" s="58"/>
    </row>
    <row r="73" spans="3:3">
      <c r="C73" s="58"/>
    </row>
    <row r="74" spans="3:3">
      <c r="C74" s="58"/>
    </row>
    <row r="75" spans="3:3">
      <c r="C75" s="58"/>
    </row>
    <row r="76" spans="3:3">
      <c r="C76" s="58"/>
    </row>
    <row r="77" spans="3:3">
      <c r="C77" s="58"/>
    </row>
    <row r="78" spans="3:3">
      <c r="C78" s="58"/>
    </row>
    <row r="79" spans="3:3">
      <c r="C79" s="58"/>
    </row>
    <row r="80" spans="3:3">
      <c r="C80" s="58"/>
    </row>
    <row r="81" spans="3:3">
      <c r="C81" s="58"/>
    </row>
    <row r="82" spans="3:3">
      <c r="C82" s="58"/>
    </row>
    <row r="83" spans="3:3">
      <c r="C83" s="58"/>
    </row>
    <row r="84" spans="3:3">
      <c r="C84" s="58"/>
    </row>
    <row r="85" spans="3:3">
      <c r="C85" s="58"/>
    </row>
    <row r="86" spans="3:3">
      <c r="C86" s="58"/>
    </row>
    <row r="87" spans="3:3">
      <c r="C87" s="58"/>
    </row>
    <row r="88" spans="3:3">
      <c r="C88" s="58"/>
    </row>
    <row r="89" spans="3:3">
      <c r="C89" s="58"/>
    </row>
    <row r="90" spans="3:3">
      <c r="C90" s="58"/>
    </row>
    <row r="91" spans="3:3">
      <c r="C91" s="58"/>
    </row>
    <row r="92" spans="3:3">
      <c r="C92" s="58"/>
    </row>
    <row r="93" spans="3:3">
      <c r="C93" s="58"/>
    </row>
    <row r="94" spans="3:3">
      <c r="C94" s="58"/>
    </row>
    <row r="95" spans="3:3">
      <c r="C95" s="58"/>
    </row>
    <row r="96" spans="3:3">
      <c r="C96" s="58"/>
    </row>
    <row r="97" spans="3:3">
      <c r="C97" s="58"/>
    </row>
    <row r="98" spans="3:3">
      <c r="C98" s="58"/>
    </row>
    <row r="99" spans="3:3">
      <c r="C99" s="58"/>
    </row>
    <row r="100" spans="3:3">
      <c r="C100" s="58"/>
    </row>
    <row r="101" spans="3:3">
      <c r="C101" s="58"/>
    </row>
    <row r="102" spans="3:3">
      <c r="C102" s="58"/>
    </row>
    <row r="103" spans="3:3">
      <c r="C103" s="58"/>
    </row>
    <row r="104" spans="3:3">
      <c r="C104" s="58"/>
    </row>
    <row r="105" spans="3:3">
      <c r="C105" s="58"/>
    </row>
    <row r="106" spans="3:3">
      <c r="C106" s="58"/>
    </row>
    <row r="107" spans="3:3">
      <c r="C107" s="58"/>
    </row>
    <row r="108" spans="3:3">
      <c r="C108" s="58"/>
    </row>
    <row r="109" spans="3:3">
      <c r="C109" s="58"/>
    </row>
    <row r="110" spans="3:3">
      <c r="C110" s="58"/>
    </row>
    <row r="111" spans="3:3">
      <c r="C111" s="58"/>
    </row>
    <row r="112" spans="3:3">
      <c r="C112" s="58"/>
    </row>
    <row r="113" spans="3:3">
      <c r="C113" s="58"/>
    </row>
    <row r="114" spans="3:3">
      <c r="C114" s="58"/>
    </row>
    <row r="115" spans="3:3">
      <c r="C115" s="58"/>
    </row>
    <row r="116" spans="3:3">
      <c r="C116" s="58"/>
    </row>
    <row r="117" spans="3:3">
      <c r="C117" s="58"/>
    </row>
    <row r="118" spans="3:3">
      <c r="C118" s="58"/>
    </row>
    <row r="119" spans="3:3">
      <c r="C119" s="58"/>
    </row>
    <row r="120" spans="3:3">
      <c r="C120" s="58"/>
    </row>
    <row r="121" spans="3:3">
      <c r="C121" s="58"/>
    </row>
    <row r="122" spans="3:3">
      <c r="C122" s="58"/>
    </row>
    <row r="123" spans="3:3">
      <c r="C123" s="58"/>
    </row>
    <row r="124" spans="3:3">
      <c r="C124" s="58"/>
    </row>
    <row r="125" spans="3:3">
      <c r="C125" s="58"/>
    </row>
    <row r="126" spans="3:3">
      <c r="C126" s="58"/>
    </row>
    <row r="127" spans="3:3">
      <c r="C127" s="58"/>
    </row>
    <row r="128" spans="3:3">
      <c r="C128" s="58"/>
    </row>
    <row r="129" spans="3:3">
      <c r="C129" s="58"/>
    </row>
    <row r="130" spans="3:3">
      <c r="C130" s="58"/>
    </row>
    <row r="131" spans="3:3">
      <c r="C131" s="58"/>
    </row>
    <row r="132" spans="3:3">
      <c r="C132" s="58"/>
    </row>
    <row r="133" spans="3:3">
      <c r="C133" s="58"/>
    </row>
    <row r="134" spans="3:3">
      <c r="C134" s="58"/>
    </row>
    <row r="135" spans="3:3">
      <c r="C135" s="58"/>
    </row>
    <row r="136" spans="3:3">
      <c r="C136" s="58"/>
    </row>
    <row r="137" spans="3:3">
      <c r="C137" s="58"/>
    </row>
    <row r="138" spans="3:3">
      <c r="C138" s="58"/>
    </row>
    <row r="139" spans="3:3">
      <c r="C139" s="58"/>
    </row>
    <row r="140" spans="3:3">
      <c r="C140" s="58"/>
    </row>
    <row r="141" spans="3:3">
      <c r="C141" s="58"/>
    </row>
    <row r="142" spans="3:3">
      <c r="C142" s="58"/>
    </row>
    <row r="143" spans="3:3">
      <c r="C143" s="58"/>
    </row>
    <row r="144" spans="3:3">
      <c r="C144" s="58"/>
    </row>
    <row r="145" spans="3:3">
      <c r="C145" s="58"/>
    </row>
    <row r="146" spans="3:3">
      <c r="C146" s="58"/>
    </row>
    <row r="147" spans="3:3">
      <c r="C147" s="58"/>
    </row>
    <row r="148" spans="3:3">
      <c r="C148" s="58"/>
    </row>
    <row r="149" spans="3:3">
      <c r="C149" s="58"/>
    </row>
    <row r="150" spans="3:3">
      <c r="C150" s="58"/>
    </row>
    <row r="151" spans="3:3">
      <c r="C151" s="58"/>
    </row>
    <row r="152" spans="3:3">
      <c r="C152" s="58"/>
    </row>
    <row r="153" spans="3:3">
      <c r="C153" s="58"/>
    </row>
    <row r="154" spans="3:3">
      <c r="C154" s="58"/>
    </row>
    <row r="155" spans="3:3">
      <c r="C155" s="58"/>
    </row>
    <row r="156" spans="3:3">
      <c r="C156" s="58"/>
    </row>
    <row r="157" spans="3:3">
      <c r="C157" s="58"/>
    </row>
    <row r="158" spans="3:3">
      <c r="C158" s="58"/>
    </row>
    <row r="159" spans="3:3">
      <c r="C159" s="58"/>
    </row>
    <row r="160" spans="3:3">
      <c r="C160" s="58"/>
    </row>
    <row r="161" spans="3:3">
      <c r="C161" s="58"/>
    </row>
    <row r="162" spans="3:3">
      <c r="C162" s="58"/>
    </row>
    <row r="163" spans="3:3">
      <c r="C163" s="58"/>
    </row>
    <row r="164" spans="3:3">
      <c r="C164" s="58"/>
    </row>
    <row r="165" spans="3:3">
      <c r="C165" s="58"/>
    </row>
    <row r="166" spans="3:3">
      <c r="C166" s="58"/>
    </row>
    <row r="167" spans="3:3">
      <c r="C167" s="58"/>
    </row>
    <row r="168" spans="3:3">
      <c r="C168" s="58"/>
    </row>
    <row r="169" spans="3:3">
      <c r="C169" s="58"/>
    </row>
    <row r="170" spans="3:3">
      <c r="C170" s="58"/>
    </row>
    <row r="171" spans="3:3">
      <c r="C171" s="58"/>
    </row>
    <row r="172" spans="3:3">
      <c r="C172" s="58"/>
    </row>
    <row r="173" spans="3:3">
      <c r="C173" s="58"/>
    </row>
    <row r="174" spans="3:3">
      <c r="C174" s="58"/>
    </row>
    <row r="175" spans="3:3">
      <c r="C175" s="58"/>
    </row>
    <row r="176" spans="3:3">
      <c r="C176" s="58"/>
    </row>
    <row r="177" spans="3:3">
      <c r="C177" s="58"/>
    </row>
    <row r="178" spans="3:3">
      <c r="C178" s="58"/>
    </row>
    <row r="179" spans="3:3">
      <c r="C179" s="58"/>
    </row>
    <row r="180" spans="3:3">
      <c r="C180" s="58"/>
    </row>
    <row r="181" spans="3:3">
      <c r="C181" s="58"/>
    </row>
    <row r="182" spans="3:3">
      <c r="C182" s="58"/>
    </row>
    <row r="183" spans="3:3">
      <c r="C183" s="58"/>
    </row>
    <row r="184" spans="3:3">
      <c r="C184" s="58"/>
    </row>
    <row r="185" spans="3:3">
      <c r="C185" s="58"/>
    </row>
    <row r="186" spans="3:3">
      <c r="C186" s="58"/>
    </row>
    <row r="187" spans="3:3">
      <c r="C187" s="58"/>
    </row>
  </sheetData>
  <mergeCells count="3">
    <mergeCell ref="A1:D1"/>
    <mergeCell ref="A2:D2"/>
    <mergeCell ref="A3:D3"/>
  </mergeCells>
  <printOptions horizontalCentered="1" verticalCentered="1"/>
  <pageMargins left="0.7" right="0.7" top="0.75" bottom="0.75" header="0.3" footer="0.3"/>
  <pageSetup scale="78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sheetPr codeName="Sheet101"/>
  <dimension ref="A1:J61"/>
  <sheetViews>
    <sheetView topLeftCell="A40" zoomScaleNormal="100" zoomScaleSheetLayoutView="75" workbookViewId="0">
      <selection activeCell="N30" sqref="N30"/>
    </sheetView>
  </sheetViews>
  <sheetFormatPr defaultColWidth="9.140625" defaultRowHeight="14.45"/>
  <cols>
    <col min="1" max="1" width="47.42578125" style="33" customWidth="1"/>
    <col min="2" max="2" width="27.85546875" style="33" customWidth="1"/>
    <col min="3" max="3" width="9" style="33" customWidth="1"/>
    <col min="4" max="4" width="9.140625" style="33" customWidth="1"/>
    <col min="5" max="5" width="11.7109375" style="33" bestFit="1" customWidth="1"/>
    <col min="6" max="16384" width="9.140625" style="33"/>
  </cols>
  <sheetData>
    <row r="1" spans="1:10" ht="20.100000000000001">
      <c r="A1" s="381" t="s">
        <v>231</v>
      </c>
      <c r="B1" s="381"/>
      <c r="C1" s="381"/>
      <c r="D1" s="381"/>
      <c r="E1" s="367"/>
    </row>
    <row r="2" spans="1:10" ht="20.100000000000001">
      <c r="A2" s="381" t="s">
        <v>252</v>
      </c>
      <c r="B2" s="381"/>
      <c r="C2" s="381"/>
      <c r="D2" s="381"/>
      <c r="E2" s="367"/>
    </row>
    <row r="3" spans="1:10" ht="15.6">
      <c r="A3" s="384">
        <f ca="1">TODAY()</f>
        <v>45832</v>
      </c>
      <c r="B3" s="385"/>
      <c r="C3" s="385"/>
      <c r="D3" s="385"/>
      <c r="E3" s="367"/>
    </row>
    <row r="4" spans="1:10" s="34" customFormat="1" ht="15.95">
      <c r="A4" s="367"/>
      <c r="B4" s="367"/>
      <c r="C4" s="367"/>
      <c r="D4" s="219"/>
    </row>
    <row r="5" spans="1:10" s="34" customFormat="1" ht="15.95">
      <c r="A5" s="367"/>
      <c r="B5" s="367"/>
      <c r="C5" s="367"/>
      <c r="D5" s="219"/>
    </row>
    <row r="6" spans="1:10" s="34" customFormat="1" ht="15.95">
      <c r="A6" s="219"/>
      <c r="B6" s="219"/>
      <c r="C6" s="219"/>
      <c r="D6" s="219"/>
    </row>
    <row r="7" spans="1:10" s="34" customFormat="1" ht="15.95">
      <c r="A7" s="36" t="s">
        <v>232</v>
      </c>
      <c r="B7" s="40" t="e">
        <f>#REF!</f>
        <v>#REF!</v>
      </c>
      <c r="C7" s="219"/>
      <c r="D7" s="219"/>
      <c r="H7" s="34" t="s">
        <v>253</v>
      </c>
    </row>
    <row r="8" spans="1:10" s="34" customFormat="1" ht="15.95" hidden="1">
      <c r="A8" s="219" t="s">
        <v>208</v>
      </c>
      <c r="B8" s="41" t="e">
        <f>'NEO FEB 2019 (2)'!#REF!</f>
        <v>#REF!</v>
      </c>
      <c r="C8" s="219"/>
      <c r="D8" s="219"/>
    </row>
    <row r="9" spans="1:10" s="34" customFormat="1" ht="15.95">
      <c r="A9" s="219" t="s">
        <v>210</v>
      </c>
      <c r="B9" s="86" t="e">
        <f>#REF!</f>
        <v>#REF!</v>
      </c>
      <c r="C9" s="219"/>
      <c r="D9" s="219"/>
    </row>
    <row r="10" spans="1:10" s="34" customFormat="1" ht="15.95">
      <c r="A10" s="219" t="s">
        <v>212</v>
      </c>
      <c r="B10" s="43">
        <v>28</v>
      </c>
      <c r="C10" s="219"/>
      <c r="D10" s="219"/>
    </row>
    <row r="11" spans="1:10" s="34" customFormat="1" ht="15.95" hidden="1">
      <c r="A11" s="219" t="s">
        <v>213</v>
      </c>
      <c r="B11" s="220"/>
      <c r="C11" s="219" t="s">
        <v>211</v>
      </c>
      <c r="D11" s="219"/>
    </row>
    <row r="12" spans="1:10" s="34" customFormat="1" ht="15.95" hidden="1">
      <c r="A12" s="219"/>
      <c r="B12" s="219"/>
      <c r="C12" s="219"/>
      <c r="D12" s="219"/>
    </row>
    <row r="13" spans="1:10" s="34" customFormat="1" ht="15.95" hidden="1">
      <c r="A13" s="46" t="s">
        <v>214</v>
      </c>
      <c r="B13" s="221"/>
      <c r="C13" s="219"/>
      <c r="D13" s="219"/>
    </row>
    <row r="14" spans="1:10" s="34" customFormat="1" ht="15.95" hidden="1">
      <c r="A14" s="222" t="s">
        <v>215</v>
      </c>
      <c r="B14" s="232" t="e">
        <f>#REF!</f>
        <v>#REF!</v>
      </c>
      <c r="C14" s="219" t="s">
        <v>209</v>
      </c>
      <c r="D14" s="219"/>
    </row>
    <row r="15" spans="1:10" s="34" customFormat="1" ht="15.95" hidden="1">
      <c r="A15" s="222" t="s">
        <v>216</v>
      </c>
      <c r="B15" s="233" t="e">
        <f>#REF!</f>
        <v>#REF!</v>
      </c>
      <c r="C15" s="219" t="s">
        <v>209</v>
      </c>
      <c r="D15" s="219"/>
      <c r="I15" s="61"/>
      <c r="J15" s="61"/>
    </row>
    <row r="16" spans="1:10" s="34" customFormat="1" ht="15.95" hidden="1">
      <c r="A16" s="222" t="s">
        <v>217</v>
      </c>
      <c r="B16" s="225" t="e">
        <f>B15*B14</f>
        <v>#REF!</v>
      </c>
      <c r="C16" s="219"/>
      <c r="D16" s="219"/>
      <c r="I16" s="62"/>
      <c r="J16" s="61"/>
    </row>
    <row r="17" spans="1:10" s="34" customFormat="1" ht="15.95" hidden="1">
      <c r="A17" s="222"/>
      <c r="B17" s="225"/>
      <c r="C17" s="219"/>
      <c r="D17" s="219"/>
      <c r="I17" s="62"/>
      <c r="J17" s="61"/>
    </row>
    <row r="18" spans="1:10" s="34" customFormat="1" ht="15.95" hidden="1">
      <c r="A18" s="222" t="s">
        <v>215</v>
      </c>
      <c r="B18" s="232" t="e">
        <f>#REF!</f>
        <v>#REF!</v>
      </c>
      <c r="C18" s="219"/>
      <c r="D18" s="219"/>
      <c r="I18" s="62"/>
      <c r="J18" s="61"/>
    </row>
    <row r="19" spans="1:10" s="34" customFormat="1" ht="15.95" hidden="1">
      <c r="A19" s="222" t="s">
        <v>216</v>
      </c>
      <c r="B19" s="233" t="e">
        <f>#REF!</f>
        <v>#REF!</v>
      </c>
      <c r="C19" s="219"/>
      <c r="D19" s="219"/>
      <c r="I19" s="62"/>
      <c r="J19" s="61"/>
    </row>
    <row r="20" spans="1:10" s="34" customFormat="1" ht="15.95" hidden="1">
      <c r="A20" s="222" t="s">
        <v>217</v>
      </c>
      <c r="B20" s="225" t="e">
        <f>B19*B18</f>
        <v>#REF!</v>
      </c>
      <c r="C20" s="219"/>
      <c r="D20" s="219"/>
      <c r="I20" s="62"/>
      <c r="J20" s="61"/>
    </row>
    <row r="21" spans="1:10" s="34" customFormat="1" ht="15.95" hidden="1">
      <c r="A21" s="222"/>
      <c r="B21" s="47"/>
      <c r="C21" s="219"/>
      <c r="D21" s="219"/>
      <c r="I21" s="62"/>
      <c r="J21" s="61"/>
    </row>
    <row r="22" spans="1:10" s="34" customFormat="1" ht="15.95">
      <c r="A22" s="227"/>
      <c r="B22" s="225"/>
      <c r="C22" s="225"/>
      <c r="D22" s="219"/>
      <c r="J22" s="61"/>
    </row>
    <row r="23" spans="1:10" s="34" customFormat="1" ht="15.95">
      <c r="A23" s="46" t="s">
        <v>233</v>
      </c>
      <c r="B23" s="225"/>
      <c r="C23" s="219"/>
      <c r="D23" s="219"/>
      <c r="J23" s="61"/>
    </row>
    <row r="24" spans="1:10" s="34" customFormat="1" ht="15.95">
      <c r="A24" s="222" t="s">
        <v>234</v>
      </c>
      <c r="B24" s="234" t="e">
        <f>#REF!</f>
        <v>#REF!</v>
      </c>
      <c r="C24" s="219"/>
      <c r="E24" s="62" t="e">
        <f>#REF!</f>
        <v>#REF!</v>
      </c>
      <c r="F24" s="34" t="s">
        <v>255</v>
      </c>
      <c r="J24" s="61"/>
    </row>
    <row r="25" spans="1:10" s="34" customFormat="1" ht="15.95">
      <c r="A25" s="222" t="s">
        <v>235</v>
      </c>
      <c r="B25" s="234" t="e">
        <f>#REF!</f>
        <v>#REF!</v>
      </c>
      <c r="C25" s="219"/>
      <c r="D25" s="219"/>
      <c r="E25" s="34" t="e">
        <f>#REF!</f>
        <v>#REF!</v>
      </c>
      <c r="F25" s="34" t="s">
        <v>256</v>
      </c>
      <c r="J25" s="61"/>
    </row>
    <row r="26" spans="1:10" s="34" customFormat="1" ht="15.95">
      <c r="A26" s="222" t="s">
        <v>222</v>
      </c>
      <c r="B26" s="225" t="e">
        <f>B24*B25</f>
        <v>#REF!</v>
      </c>
      <c r="C26" s="219"/>
      <c r="D26" s="219"/>
      <c r="E26" s="62" t="e">
        <f>E24+E25</f>
        <v>#REF!</v>
      </c>
      <c r="F26" s="34" t="s">
        <v>257</v>
      </c>
      <c r="J26" s="61"/>
    </row>
    <row r="27" spans="1:10" s="34" customFormat="1" ht="15.95">
      <c r="A27" s="222" t="s">
        <v>236</v>
      </c>
      <c r="B27" s="235">
        <v>0.01</v>
      </c>
      <c r="C27" s="219"/>
      <c r="D27" s="219"/>
      <c r="J27" s="61"/>
    </row>
    <row r="28" spans="1:10" s="34" customFormat="1" ht="15.95">
      <c r="A28" s="222" t="s">
        <v>237</v>
      </c>
      <c r="B28" s="235" t="e">
        <f>B27*B24</f>
        <v>#REF!</v>
      </c>
      <c r="C28" s="219"/>
      <c r="D28" s="219"/>
      <c r="J28" s="61"/>
    </row>
    <row r="29" spans="1:10" s="34" customFormat="1" ht="15.95">
      <c r="A29" s="48"/>
      <c r="B29" s="229"/>
      <c r="C29" s="219"/>
      <c r="D29" s="219"/>
      <c r="E29" s="34" t="e">
        <f>IF(E26&gt;=1,E26-1,E26)</f>
        <v>#REF!</v>
      </c>
      <c r="F29" s="34" t="s">
        <v>258</v>
      </c>
    </row>
    <row r="30" spans="1:10" s="34" customFormat="1" ht="15.95">
      <c r="A30" s="219"/>
      <c r="B30" s="225"/>
      <c r="C30" s="219"/>
      <c r="D30" s="219"/>
    </row>
    <row r="31" spans="1:10" s="34" customFormat="1" ht="15.95">
      <c r="A31" s="48" t="s">
        <v>223</v>
      </c>
      <c r="B31" s="47" t="e">
        <f>(+B26-B28)</f>
        <v>#REF!</v>
      </c>
      <c r="C31" s="219"/>
      <c r="D31" s="219"/>
      <c r="I31" s="61"/>
    </row>
    <row r="32" spans="1:10" s="34" customFormat="1" ht="15.95">
      <c r="A32" s="49"/>
      <c r="B32" s="236"/>
      <c r="C32" s="225"/>
      <c r="D32" s="219"/>
      <c r="I32" s="61"/>
    </row>
    <row r="33" spans="1:4" s="34" customFormat="1" ht="15.95">
      <c r="A33" s="49"/>
      <c r="B33" s="225"/>
      <c r="C33" s="219"/>
      <c r="D33" s="219"/>
    </row>
    <row r="34" spans="1:4" s="34" customFormat="1" ht="15.95">
      <c r="A34" s="49" t="s">
        <v>224</v>
      </c>
      <c r="B34" s="230" t="e">
        <f>B7+47</f>
        <v>#REF!</v>
      </c>
      <c r="C34" s="219"/>
      <c r="D34" s="219"/>
    </row>
    <row r="35" spans="1:4" s="34" customFormat="1" ht="15.95">
      <c r="A35" s="49"/>
      <c r="B35" s="230"/>
      <c r="C35" s="219"/>
      <c r="D35" s="219"/>
    </row>
    <row r="36" spans="1:4" s="34" customFormat="1" ht="15.95">
      <c r="A36" s="49"/>
      <c r="B36" s="230"/>
      <c r="C36" s="219"/>
      <c r="D36" s="219"/>
    </row>
    <row r="37" spans="1:4" s="34" customFormat="1" ht="15.95">
      <c r="A37" s="219"/>
      <c r="B37" s="225"/>
      <c r="C37" s="219"/>
      <c r="D37" s="219"/>
    </row>
    <row r="38" spans="1:4" s="34" customFormat="1" ht="15.95">
      <c r="A38" s="48"/>
      <c r="B38" s="237"/>
      <c r="C38" s="219"/>
      <c r="D38" s="231"/>
    </row>
    <row r="39" spans="1:4" s="34" customFormat="1" ht="15.95">
      <c r="A39" s="219"/>
      <c r="B39" s="54" t="s">
        <v>225</v>
      </c>
      <c r="C39" s="219"/>
      <c r="D39" s="219"/>
    </row>
    <row r="40" spans="1:4" s="34" customFormat="1" ht="15.95">
      <c r="A40" s="219"/>
      <c r="B40" s="54"/>
      <c r="C40" s="219"/>
      <c r="D40" s="219"/>
    </row>
    <row r="41" spans="1:4" s="34" customFormat="1" ht="15.95">
      <c r="A41" s="219"/>
      <c r="B41" s="54"/>
      <c r="C41" s="219"/>
      <c r="D41" s="219"/>
    </row>
    <row r="42" spans="1:4" s="34" customFormat="1" ht="15.95">
      <c r="A42" s="219"/>
      <c r="B42" s="54"/>
      <c r="C42" s="219"/>
      <c r="D42" s="219"/>
    </row>
    <row r="43" spans="1:4" s="34" customFormat="1" ht="15.95">
      <c r="A43" s="219"/>
      <c r="B43" s="219" t="s">
        <v>226</v>
      </c>
      <c r="C43" s="219"/>
      <c r="D43" s="219"/>
    </row>
    <row r="44" spans="1:4" s="34" customFormat="1" ht="15.95">
      <c r="A44" s="219"/>
      <c r="B44" s="219" t="s">
        <v>227</v>
      </c>
      <c r="C44" s="219"/>
      <c r="D44" s="219"/>
    </row>
    <row r="45" spans="1:4" s="34" customFormat="1" ht="15.95">
      <c r="A45" s="219"/>
      <c r="B45" s="219"/>
      <c r="C45" s="39"/>
      <c r="D45" s="219"/>
    </row>
    <row r="46" spans="1:4" s="34" customFormat="1" ht="15.95">
      <c r="A46" s="219"/>
      <c r="B46" s="219"/>
      <c r="C46" s="39"/>
      <c r="D46" s="219"/>
    </row>
    <row r="47" spans="1:4" s="34" customFormat="1" ht="15.95">
      <c r="A47" s="219"/>
      <c r="B47" s="55" t="s">
        <v>228</v>
      </c>
      <c r="C47" s="39"/>
      <c r="D47" s="219"/>
    </row>
    <row r="48" spans="1:4" s="34" customFormat="1" ht="15.95">
      <c r="A48" s="219"/>
      <c r="B48" s="219"/>
      <c r="C48" s="39"/>
      <c r="D48" s="219"/>
    </row>
    <row r="49" spans="1:4" s="34" customFormat="1" ht="15.95">
      <c r="A49" s="219"/>
      <c r="B49" s="219"/>
      <c r="C49" s="39"/>
      <c r="D49" s="219"/>
    </row>
    <row r="50" spans="1:4" s="34" customFormat="1" ht="15.95">
      <c r="A50" s="219"/>
      <c r="B50" s="219"/>
      <c r="C50" s="39"/>
      <c r="D50" s="219"/>
    </row>
    <row r="51" spans="1:4" s="34" customFormat="1" ht="15.95">
      <c r="A51" s="219"/>
      <c r="B51" s="219" t="s">
        <v>229</v>
      </c>
      <c r="C51" s="39"/>
      <c r="D51" s="219"/>
    </row>
    <row r="52" spans="1:4" s="34" customFormat="1" ht="15.95">
      <c r="A52" s="219"/>
      <c r="B52" s="219" t="s">
        <v>230</v>
      </c>
      <c r="C52" s="39"/>
      <c r="D52" s="219"/>
    </row>
    <row r="53" spans="1:4" s="34" customFormat="1" ht="15.95">
      <c r="A53" s="219"/>
      <c r="B53" s="219"/>
      <c r="C53" s="39"/>
      <c r="D53" s="219"/>
    </row>
    <row r="54" spans="1:4" ht="15.6">
      <c r="B54" s="219"/>
      <c r="C54" s="58"/>
    </row>
    <row r="55" spans="1:4" ht="15.6">
      <c r="A55" s="57"/>
      <c r="B55" s="219"/>
    </row>
    <row r="58" spans="1:4">
      <c r="B58" s="59"/>
    </row>
    <row r="59" spans="1:4">
      <c r="B59" s="60"/>
    </row>
    <row r="60" spans="1:4">
      <c r="B60" s="60"/>
    </row>
    <row r="61" spans="1:4">
      <c r="B61" s="60"/>
    </row>
  </sheetData>
  <mergeCells count="3">
    <mergeCell ref="A1:D1"/>
    <mergeCell ref="A2:D2"/>
    <mergeCell ref="A3:D3"/>
  </mergeCells>
  <printOptions horizontalCentered="1" verticalCentered="1"/>
  <pageMargins left="0.7" right="0.7" top="0.75" bottom="0.75" header="0.3" footer="0.3"/>
  <pageSetup scale="90" orientation="portrait" r:id="rId1"/>
  <colBreaks count="1" manualBreakCount="1">
    <brk id="4" max="1048575" man="1"/>
  </colBreak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900-000000000000}">
  <sheetPr codeName="Sheet102"/>
  <dimension ref="A1:K187"/>
  <sheetViews>
    <sheetView topLeftCell="A43" zoomScaleNormal="100" zoomScaleSheetLayoutView="85" workbookViewId="0">
      <selection activeCell="N30" sqref="N30"/>
    </sheetView>
  </sheetViews>
  <sheetFormatPr defaultColWidth="9.140625" defaultRowHeight="14.45"/>
  <cols>
    <col min="1" max="1" width="47.42578125" style="33" customWidth="1"/>
    <col min="2" max="2" width="27.85546875" style="33" customWidth="1"/>
    <col min="3" max="7" width="9.140625" style="33"/>
    <col min="8" max="8" width="17.5703125" style="33" bestFit="1" customWidth="1"/>
    <col min="9" max="16384" width="9.140625" style="33"/>
  </cols>
  <sheetData>
    <row r="1" spans="1:11" ht="20.100000000000001">
      <c r="A1" s="381" t="s">
        <v>205</v>
      </c>
      <c r="B1" s="381"/>
      <c r="C1" s="381"/>
      <c r="D1" s="381"/>
      <c r="E1" s="35"/>
    </row>
    <row r="2" spans="1:11" ht="20.100000000000001">
      <c r="A2" s="381" t="s">
        <v>252</v>
      </c>
      <c r="B2" s="381"/>
      <c r="C2" s="381"/>
      <c r="D2" s="381"/>
      <c r="E2" s="35"/>
    </row>
    <row r="3" spans="1:11" ht="15.75" customHeight="1">
      <c r="A3" s="384">
        <f ca="1">TODAY()</f>
        <v>45832</v>
      </c>
      <c r="B3" s="385"/>
      <c r="C3" s="385"/>
      <c r="D3" s="385"/>
      <c r="E3" s="36"/>
    </row>
    <row r="4" spans="1:11" ht="16.5" customHeight="1">
      <c r="A4" s="367"/>
      <c r="B4" s="367"/>
      <c r="C4" s="37"/>
      <c r="D4" s="34"/>
      <c r="E4" s="34"/>
    </row>
    <row r="5" spans="1:11" ht="16.5" customHeight="1">
      <c r="A5" s="219"/>
      <c r="B5" s="219"/>
      <c r="C5" s="39"/>
      <c r="D5" s="219"/>
      <c r="E5" s="219"/>
      <c r="F5" s="219"/>
      <c r="G5" s="219"/>
      <c r="H5" s="219"/>
      <c r="I5" s="219"/>
      <c r="J5" s="219"/>
      <c r="K5" s="219"/>
    </row>
    <row r="6" spans="1:11" ht="15" customHeight="1">
      <c r="A6" s="36" t="s">
        <v>207</v>
      </c>
      <c r="B6" s="40" t="e">
        <f>#REF!</f>
        <v>#REF!</v>
      </c>
      <c r="C6" s="39"/>
      <c r="D6" s="219"/>
      <c r="E6" s="219"/>
      <c r="F6" s="219"/>
      <c r="G6" s="219"/>
      <c r="H6" s="219" t="s">
        <v>253</v>
      </c>
      <c r="I6" s="219"/>
      <c r="J6" s="219"/>
      <c r="K6" s="219"/>
    </row>
    <row r="7" spans="1:11" ht="15.6" hidden="1">
      <c r="A7" s="219" t="s">
        <v>208</v>
      </c>
      <c r="B7" s="41">
        <v>40793</v>
      </c>
      <c r="C7" s="39" t="s">
        <v>209</v>
      </c>
      <c r="D7" s="219"/>
      <c r="E7" s="219"/>
      <c r="F7" s="219"/>
      <c r="G7" s="219"/>
      <c r="H7" s="219"/>
      <c r="I7" s="219"/>
      <c r="J7" s="219"/>
      <c r="K7" s="219"/>
    </row>
    <row r="8" spans="1:11" ht="15.6">
      <c r="A8" s="219" t="s">
        <v>210</v>
      </c>
      <c r="B8" s="86" t="e">
        <f>#REF!</f>
        <v>#REF!</v>
      </c>
      <c r="C8" s="39" t="s">
        <v>211</v>
      </c>
      <c r="D8" s="219"/>
      <c r="E8" s="219"/>
      <c r="F8" s="219"/>
      <c r="G8" s="219"/>
      <c r="H8" s="219"/>
      <c r="I8" s="219"/>
      <c r="J8" s="219"/>
      <c r="K8" s="219"/>
    </row>
    <row r="9" spans="1:11" ht="15.6">
      <c r="A9" s="219" t="s">
        <v>212</v>
      </c>
      <c r="B9" s="43">
        <v>31</v>
      </c>
      <c r="C9" s="39" t="s">
        <v>211</v>
      </c>
      <c r="D9" s="219"/>
      <c r="E9" s="219"/>
      <c r="F9" s="219"/>
      <c r="G9" s="219"/>
      <c r="H9" s="219"/>
      <c r="I9" s="219"/>
      <c r="J9" s="219"/>
      <c r="K9" s="219"/>
    </row>
    <row r="10" spans="1:11" ht="15.6" hidden="1">
      <c r="A10" s="219" t="s">
        <v>213</v>
      </c>
      <c r="B10" s="220"/>
      <c r="C10" s="39" t="s">
        <v>211</v>
      </c>
      <c r="D10" s="219"/>
      <c r="E10" s="219"/>
      <c r="F10" s="219"/>
      <c r="G10" s="219"/>
      <c r="H10" s="219"/>
      <c r="I10" s="219"/>
      <c r="J10" s="219"/>
      <c r="K10" s="219"/>
    </row>
    <row r="11" spans="1:11" ht="16.5" customHeight="1">
      <c r="A11" s="219"/>
      <c r="B11" s="219"/>
      <c r="C11" s="39"/>
      <c r="D11" s="219"/>
      <c r="E11" s="219"/>
      <c r="F11" s="219"/>
      <c r="G11" s="219"/>
      <c r="H11" s="219"/>
      <c r="I11" s="219"/>
      <c r="J11" s="219"/>
      <c r="K11" s="219"/>
    </row>
    <row r="12" spans="1:11" ht="16.5" customHeight="1">
      <c r="A12" s="219"/>
      <c r="B12" s="221"/>
      <c r="C12" s="39"/>
      <c r="D12" s="219"/>
      <c r="E12" s="219"/>
      <c r="F12" s="219"/>
      <c r="G12" s="219"/>
      <c r="H12" s="219"/>
      <c r="I12" s="219"/>
      <c r="J12" s="219"/>
      <c r="K12" s="219"/>
    </row>
    <row r="13" spans="1:11" ht="21" customHeight="1">
      <c r="A13" s="44" t="s">
        <v>214</v>
      </c>
      <c r="B13" s="221"/>
      <c r="C13" s="39"/>
      <c r="D13" s="219"/>
      <c r="E13" s="219"/>
      <c r="F13" s="219"/>
      <c r="G13" s="219"/>
      <c r="H13" s="219"/>
      <c r="I13" s="219"/>
      <c r="J13" s="219"/>
      <c r="K13" s="219"/>
    </row>
    <row r="14" spans="1:11" ht="15.6">
      <c r="A14" s="222" t="s">
        <v>215</v>
      </c>
      <c r="B14" s="223" t="e">
        <f>#REF!</f>
        <v>#REF!</v>
      </c>
      <c r="C14" s="39" t="s">
        <v>209</v>
      </c>
      <c r="D14" s="219"/>
      <c r="E14" s="219"/>
      <c r="F14" s="219"/>
      <c r="G14" s="219"/>
      <c r="H14" s="219"/>
      <c r="I14" s="219"/>
      <c r="J14" s="219"/>
      <c r="K14" s="219"/>
    </row>
    <row r="15" spans="1:11" ht="15.6">
      <c r="A15" s="222" t="s">
        <v>216</v>
      </c>
      <c r="B15" s="233" t="e">
        <f>#REF!</f>
        <v>#REF!</v>
      </c>
      <c r="C15" s="39" t="s">
        <v>209</v>
      </c>
      <c r="D15" s="219"/>
      <c r="E15" s="219"/>
      <c r="F15" s="219"/>
      <c r="G15" s="219"/>
      <c r="H15" s="219"/>
      <c r="I15" s="225"/>
      <c r="J15" s="225"/>
      <c r="K15" s="219"/>
    </row>
    <row r="16" spans="1:11" ht="15.6">
      <c r="A16" s="222" t="s">
        <v>217</v>
      </c>
      <c r="B16" s="225" t="e">
        <f>B15*B14</f>
        <v>#REF!</v>
      </c>
      <c r="C16" s="39"/>
      <c r="D16" s="219"/>
      <c r="E16" s="219"/>
      <c r="F16" s="219"/>
      <c r="G16" s="219"/>
      <c r="H16" s="219"/>
      <c r="I16" s="221"/>
      <c r="J16" s="225"/>
      <c r="K16" s="219"/>
    </row>
    <row r="17" spans="1:11" ht="14.25" customHeight="1">
      <c r="A17" s="222"/>
      <c r="B17" s="225"/>
      <c r="C17" s="39"/>
      <c r="D17" s="219"/>
      <c r="E17" s="219"/>
      <c r="F17" s="219"/>
      <c r="G17" s="219"/>
      <c r="H17" s="219"/>
      <c r="I17" s="221"/>
      <c r="J17" s="225"/>
      <c r="K17" s="219"/>
    </row>
    <row r="18" spans="1:11" ht="16.5" hidden="1" customHeight="1">
      <c r="A18" s="46" t="s">
        <v>218</v>
      </c>
      <c r="B18" s="221"/>
      <c r="C18" s="39"/>
      <c r="D18" s="219"/>
      <c r="E18" s="219"/>
      <c r="F18" s="219"/>
      <c r="G18" s="219"/>
      <c r="H18" s="219"/>
      <c r="I18" s="219"/>
      <c r="J18" s="225"/>
      <c r="K18" s="219"/>
    </row>
    <row r="19" spans="1:11" ht="16.5" hidden="1" customHeight="1">
      <c r="A19" s="222" t="s">
        <v>219</v>
      </c>
      <c r="B19" s="228" t="e">
        <f>B14</f>
        <v>#REF!</v>
      </c>
      <c r="C19" s="39" t="s">
        <v>220</v>
      </c>
      <c r="D19" s="219"/>
      <c r="E19" s="219"/>
      <c r="F19" s="219"/>
      <c r="G19" s="219"/>
      <c r="H19" s="219"/>
      <c r="I19" s="219"/>
      <c r="J19" s="225"/>
      <c r="K19" s="219"/>
    </row>
    <row r="20" spans="1:11" ht="16.5" hidden="1" customHeight="1">
      <c r="A20" s="222" t="s">
        <v>221</v>
      </c>
      <c r="B20" s="225">
        <v>3.5000000000000003E-2</v>
      </c>
      <c r="C20" s="39"/>
      <c r="D20" s="219"/>
      <c r="E20" s="219"/>
      <c r="F20" s="219"/>
      <c r="G20" s="219"/>
      <c r="H20" s="219"/>
      <c r="I20" s="219"/>
      <c r="J20" s="225"/>
      <c r="K20" s="219"/>
    </row>
    <row r="21" spans="1:11" ht="16.5" hidden="1" customHeight="1">
      <c r="A21" s="222" t="s">
        <v>222</v>
      </c>
      <c r="B21" s="229" t="e">
        <f>B19*B20</f>
        <v>#REF!</v>
      </c>
      <c r="C21" s="39"/>
      <c r="D21" s="219"/>
      <c r="E21" s="219"/>
      <c r="F21" s="219"/>
      <c r="G21" s="219"/>
      <c r="H21" s="219"/>
      <c r="I21" s="219"/>
      <c r="J21" s="225"/>
      <c r="K21" s="219"/>
    </row>
    <row r="22" spans="1:11" ht="16.5" customHeight="1">
      <c r="A22" s="219"/>
      <c r="B22" s="47"/>
      <c r="C22" s="39"/>
      <c r="D22" s="219"/>
      <c r="E22" s="219"/>
      <c r="F22" s="219"/>
      <c r="G22" s="219"/>
      <c r="H22" s="219"/>
      <c r="I22" s="219"/>
      <c r="J22" s="219"/>
      <c r="K22" s="219"/>
    </row>
    <row r="23" spans="1:11" ht="15.6">
      <c r="A23" s="48" t="s">
        <v>223</v>
      </c>
      <c r="B23" s="47" t="e">
        <f>B16</f>
        <v>#REF!</v>
      </c>
      <c r="C23" s="39"/>
      <c r="D23" s="219"/>
      <c r="E23" s="219"/>
      <c r="F23" s="219"/>
      <c r="G23" s="219"/>
      <c r="H23" s="219"/>
      <c r="I23" s="225"/>
      <c r="J23" s="219"/>
      <c r="K23" s="219"/>
    </row>
    <row r="24" spans="1:11" ht="16.5" customHeight="1">
      <c r="A24" s="49"/>
      <c r="B24" s="225"/>
      <c r="C24" s="45"/>
      <c r="D24" s="219"/>
      <c r="E24" s="219"/>
      <c r="F24" s="219"/>
      <c r="G24" s="219"/>
      <c r="H24" s="219"/>
      <c r="I24" s="225"/>
      <c r="J24" s="219"/>
      <c r="K24" s="219"/>
    </row>
    <row r="25" spans="1:11" ht="16.5" customHeight="1">
      <c r="A25" s="49"/>
      <c r="B25" s="230"/>
      <c r="C25" s="39"/>
      <c r="D25" s="219"/>
      <c r="E25" s="219"/>
      <c r="F25" s="219"/>
      <c r="G25" s="219"/>
      <c r="H25" s="219"/>
      <c r="I25" s="219"/>
      <c r="J25" s="219"/>
      <c r="K25" s="219"/>
    </row>
    <row r="26" spans="1:11" ht="15.6">
      <c r="A26" s="49" t="s">
        <v>224</v>
      </c>
      <c r="B26" s="230" t="e">
        <f>B6+47</f>
        <v>#REF!</v>
      </c>
      <c r="C26" s="39"/>
      <c r="D26" s="219"/>
      <c r="E26" s="219"/>
      <c r="F26" s="219"/>
      <c r="G26" s="219"/>
      <c r="H26" s="219"/>
      <c r="I26" s="219"/>
      <c r="J26" s="219"/>
      <c r="K26" s="219"/>
    </row>
    <row r="27" spans="1:11" ht="16.5" customHeight="1">
      <c r="A27" s="50"/>
      <c r="B27" s="51"/>
      <c r="C27" s="39"/>
      <c r="D27" s="219"/>
      <c r="E27" s="219"/>
    </row>
    <row r="28" spans="1:11" ht="16.5" customHeight="1">
      <c r="A28" s="50"/>
      <c r="B28" s="51"/>
      <c r="C28" s="39"/>
      <c r="D28" s="219"/>
      <c r="E28" s="219"/>
    </row>
    <row r="29" spans="1:11" ht="16.5" customHeight="1">
      <c r="A29" s="50"/>
      <c r="B29" s="51"/>
      <c r="C29" s="39"/>
      <c r="D29" s="219"/>
      <c r="E29" s="219"/>
    </row>
    <row r="30" spans="1:11" ht="16.5" customHeight="1">
      <c r="A30" s="52"/>
      <c r="B30" s="54" t="s">
        <v>225</v>
      </c>
      <c r="C30" s="39"/>
      <c r="D30" s="231"/>
      <c r="E30" s="219"/>
    </row>
    <row r="31" spans="1:11" ht="17.45">
      <c r="A31" s="50"/>
      <c r="B31" s="54"/>
      <c r="C31" s="39"/>
      <c r="D31" s="219"/>
      <c r="E31" s="219"/>
    </row>
    <row r="32" spans="1:11" ht="17.25" customHeight="1">
      <c r="A32" s="50"/>
      <c r="B32" s="54"/>
      <c r="C32" s="39"/>
      <c r="D32" s="219"/>
      <c r="E32" s="219"/>
    </row>
    <row r="33" spans="1:5" ht="17.25" customHeight="1">
      <c r="A33" s="50"/>
      <c r="B33" s="54"/>
      <c r="C33" s="39"/>
      <c r="D33" s="219"/>
      <c r="E33" s="219"/>
    </row>
    <row r="34" spans="1:5" ht="17.25" customHeight="1">
      <c r="A34" s="50"/>
      <c r="B34" s="219" t="s">
        <v>240</v>
      </c>
      <c r="C34" s="39"/>
      <c r="D34" s="219"/>
      <c r="E34" s="219"/>
    </row>
    <row r="35" spans="1:5" ht="17.45">
      <c r="A35" s="50"/>
      <c r="B35" s="219" t="s">
        <v>241</v>
      </c>
      <c r="C35" s="39"/>
      <c r="D35" s="219"/>
      <c r="E35" s="219"/>
    </row>
    <row r="36" spans="1:5" ht="17.25" customHeight="1">
      <c r="A36" s="50"/>
      <c r="B36" s="219" t="s">
        <v>227</v>
      </c>
      <c r="C36" s="39"/>
      <c r="D36" s="219"/>
      <c r="E36" s="219"/>
    </row>
    <row r="37" spans="1:5" ht="17.25" customHeight="1">
      <c r="A37" s="50"/>
      <c r="B37" s="219"/>
      <c r="C37" s="39"/>
      <c r="D37" s="219"/>
      <c r="E37" s="219"/>
    </row>
    <row r="38" spans="1:5" ht="17.25" customHeight="1">
      <c r="A38" s="50"/>
      <c r="B38" s="219"/>
      <c r="C38" s="39"/>
      <c r="D38" s="219"/>
      <c r="E38" s="219"/>
    </row>
    <row r="39" spans="1:5" ht="17.45">
      <c r="A39" s="50"/>
      <c r="B39" s="55" t="s">
        <v>228</v>
      </c>
      <c r="C39" s="39"/>
      <c r="D39" s="219"/>
      <c r="E39" s="219"/>
    </row>
    <row r="40" spans="1:5" ht="17.45">
      <c r="A40" s="50"/>
      <c r="B40" s="219"/>
      <c r="C40" s="39"/>
      <c r="D40" s="219"/>
      <c r="E40" s="219"/>
    </row>
    <row r="41" spans="1:5" ht="17.45">
      <c r="A41" s="50"/>
      <c r="B41" s="219"/>
      <c r="C41" s="39"/>
      <c r="D41" s="219"/>
      <c r="E41" s="219"/>
    </row>
    <row r="42" spans="1:5" ht="17.25" customHeight="1">
      <c r="A42" s="50"/>
      <c r="B42" s="219"/>
      <c r="C42" s="39"/>
      <c r="D42" s="219"/>
      <c r="E42" s="219"/>
    </row>
    <row r="43" spans="1:5" ht="17.25" customHeight="1">
      <c r="A43" s="50"/>
      <c r="B43" s="219" t="s">
        <v>242</v>
      </c>
      <c r="C43" s="39"/>
      <c r="D43" s="219"/>
      <c r="E43" s="219"/>
    </row>
    <row r="44" spans="1:5" ht="17.25" customHeight="1">
      <c r="A44" s="50"/>
      <c r="B44" s="219" t="s">
        <v>243</v>
      </c>
      <c r="C44" s="39"/>
      <c r="D44" s="219"/>
      <c r="E44" s="219"/>
    </row>
    <row r="45" spans="1:5" ht="15.95">
      <c r="A45" s="34"/>
      <c r="B45" s="219" t="s">
        <v>244</v>
      </c>
      <c r="C45" s="56"/>
    </row>
    <row r="46" spans="1:5">
      <c r="A46" s="57"/>
      <c r="C46" s="58"/>
    </row>
    <row r="47" spans="1:5">
      <c r="C47" s="58"/>
    </row>
    <row r="48" spans="1:5">
      <c r="C48" s="58"/>
    </row>
    <row r="49" spans="2:3">
      <c r="B49" s="59"/>
      <c r="C49" s="58"/>
    </row>
    <row r="50" spans="2:3">
      <c r="B50" s="60"/>
      <c r="C50" s="58"/>
    </row>
    <row r="51" spans="2:3">
      <c r="B51" s="60"/>
      <c r="C51" s="58"/>
    </row>
    <row r="52" spans="2:3">
      <c r="B52" s="60"/>
      <c r="C52" s="58"/>
    </row>
    <row r="53" spans="2:3">
      <c r="C53" s="58"/>
    </row>
    <row r="54" spans="2:3">
      <c r="C54" s="58"/>
    </row>
    <row r="55" spans="2:3">
      <c r="C55" s="58"/>
    </row>
    <row r="56" spans="2:3">
      <c r="C56" s="58"/>
    </row>
    <row r="57" spans="2:3">
      <c r="C57" s="58"/>
    </row>
    <row r="58" spans="2:3">
      <c r="C58" s="58"/>
    </row>
    <row r="59" spans="2:3">
      <c r="C59" s="58"/>
    </row>
    <row r="60" spans="2:3">
      <c r="C60" s="58"/>
    </row>
    <row r="61" spans="2:3">
      <c r="C61" s="58"/>
    </row>
    <row r="62" spans="2:3">
      <c r="C62" s="58"/>
    </row>
    <row r="63" spans="2:3">
      <c r="C63" s="58"/>
    </row>
    <row r="64" spans="2:3">
      <c r="C64" s="58"/>
    </row>
    <row r="65" spans="3:3">
      <c r="C65" s="58"/>
    </row>
    <row r="66" spans="3:3">
      <c r="C66" s="58"/>
    </row>
    <row r="67" spans="3:3">
      <c r="C67" s="58"/>
    </row>
    <row r="68" spans="3:3">
      <c r="C68" s="58"/>
    </row>
    <row r="69" spans="3:3">
      <c r="C69" s="58"/>
    </row>
    <row r="70" spans="3:3">
      <c r="C70" s="58"/>
    </row>
    <row r="71" spans="3:3">
      <c r="C71" s="58"/>
    </row>
    <row r="72" spans="3:3">
      <c r="C72" s="58"/>
    </row>
    <row r="73" spans="3:3">
      <c r="C73" s="58"/>
    </row>
    <row r="74" spans="3:3">
      <c r="C74" s="58"/>
    </row>
    <row r="75" spans="3:3">
      <c r="C75" s="58"/>
    </row>
    <row r="76" spans="3:3">
      <c r="C76" s="58"/>
    </row>
    <row r="77" spans="3:3">
      <c r="C77" s="58"/>
    </row>
    <row r="78" spans="3:3">
      <c r="C78" s="58"/>
    </row>
    <row r="79" spans="3:3">
      <c r="C79" s="58"/>
    </row>
    <row r="80" spans="3:3">
      <c r="C80" s="58"/>
    </row>
    <row r="81" spans="3:3">
      <c r="C81" s="58"/>
    </row>
    <row r="82" spans="3:3">
      <c r="C82" s="58"/>
    </row>
    <row r="83" spans="3:3">
      <c r="C83" s="58"/>
    </row>
    <row r="84" spans="3:3">
      <c r="C84" s="58"/>
    </row>
    <row r="85" spans="3:3">
      <c r="C85" s="58"/>
    </row>
    <row r="86" spans="3:3">
      <c r="C86" s="58"/>
    </row>
    <row r="87" spans="3:3">
      <c r="C87" s="58"/>
    </row>
    <row r="88" spans="3:3">
      <c r="C88" s="58"/>
    </row>
    <row r="89" spans="3:3">
      <c r="C89" s="58"/>
    </row>
    <row r="90" spans="3:3">
      <c r="C90" s="58"/>
    </row>
    <row r="91" spans="3:3">
      <c r="C91" s="58"/>
    </row>
    <row r="92" spans="3:3">
      <c r="C92" s="58"/>
    </row>
    <row r="93" spans="3:3">
      <c r="C93" s="58"/>
    </row>
    <row r="94" spans="3:3">
      <c r="C94" s="58"/>
    </row>
    <row r="95" spans="3:3">
      <c r="C95" s="58"/>
    </row>
    <row r="96" spans="3:3">
      <c r="C96" s="58"/>
    </row>
    <row r="97" spans="3:3">
      <c r="C97" s="58"/>
    </row>
    <row r="98" spans="3:3">
      <c r="C98" s="58"/>
    </row>
    <row r="99" spans="3:3">
      <c r="C99" s="58"/>
    </row>
    <row r="100" spans="3:3">
      <c r="C100" s="58"/>
    </row>
    <row r="101" spans="3:3">
      <c r="C101" s="58"/>
    </row>
    <row r="102" spans="3:3">
      <c r="C102" s="58"/>
    </row>
    <row r="103" spans="3:3">
      <c r="C103" s="58"/>
    </row>
    <row r="104" spans="3:3">
      <c r="C104" s="58"/>
    </row>
    <row r="105" spans="3:3">
      <c r="C105" s="58"/>
    </row>
    <row r="106" spans="3:3">
      <c r="C106" s="58"/>
    </row>
    <row r="107" spans="3:3">
      <c r="C107" s="58"/>
    </row>
    <row r="108" spans="3:3">
      <c r="C108" s="58"/>
    </row>
    <row r="109" spans="3:3">
      <c r="C109" s="58"/>
    </row>
    <row r="110" spans="3:3">
      <c r="C110" s="58"/>
    </row>
    <row r="111" spans="3:3">
      <c r="C111" s="58"/>
    </row>
    <row r="112" spans="3:3">
      <c r="C112" s="58"/>
    </row>
    <row r="113" spans="3:3">
      <c r="C113" s="58"/>
    </row>
    <row r="114" spans="3:3">
      <c r="C114" s="58"/>
    </row>
    <row r="115" spans="3:3">
      <c r="C115" s="58"/>
    </row>
    <row r="116" spans="3:3">
      <c r="C116" s="58"/>
    </row>
    <row r="117" spans="3:3">
      <c r="C117" s="58"/>
    </row>
    <row r="118" spans="3:3">
      <c r="C118" s="58"/>
    </row>
    <row r="119" spans="3:3">
      <c r="C119" s="58"/>
    </row>
    <row r="120" spans="3:3">
      <c r="C120" s="58"/>
    </row>
    <row r="121" spans="3:3">
      <c r="C121" s="58"/>
    </row>
    <row r="122" spans="3:3">
      <c r="C122" s="58"/>
    </row>
    <row r="123" spans="3:3">
      <c r="C123" s="58"/>
    </row>
    <row r="124" spans="3:3">
      <c r="C124" s="58"/>
    </row>
    <row r="125" spans="3:3">
      <c r="C125" s="58"/>
    </row>
    <row r="126" spans="3:3">
      <c r="C126" s="58"/>
    </row>
    <row r="127" spans="3:3">
      <c r="C127" s="58"/>
    </row>
    <row r="128" spans="3:3">
      <c r="C128" s="58"/>
    </row>
    <row r="129" spans="3:3">
      <c r="C129" s="58"/>
    </row>
    <row r="130" spans="3:3">
      <c r="C130" s="58"/>
    </row>
    <row r="131" spans="3:3">
      <c r="C131" s="58"/>
    </row>
    <row r="132" spans="3:3">
      <c r="C132" s="58"/>
    </row>
    <row r="133" spans="3:3">
      <c r="C133" s="58"/>
    </row>
    <row r="134" spans="3:3">
      <c r="C134" s="58"/>
    </row>
    <row r="135" spans="3:3">
      <c r="C135" s="58"/>
    </row>
    <row r="136" spans="3:3">
      <c r="C136" s="58"/>
    </row>
    <row r="137" spans="3:3">
      <c r="C137" s="58"/>
    </row>
    <row r="138" spans="3:3">
      <c r="C138" s="58"/>
    </row>
    <row r="139" spans="3:3">
      <c r="C139" s="58"/>
    </row>
    <row r="140" spans="3:3">
      <c r="C140" s="58"/>
    </row>
    <row r="141" spans="3:3">
      <c r="C141" s="58"/>
    </row>
    <row r="142" spans="3:3">
      <c r="C142" s="58"/>
    </row>
    <row r="143" spans="3:3">
      <c r="C143" s="58"/>
    </row>
    <row r="144" spans="3:3">
      <c r="C144" s="58"/>
    </row>
    <row r="145" spans="3:3">
      <c r="C145" s="58"/>
    </row>
    <row r="146" spans="3:3">
      <c r="C146" s="58"/>
    </row>
    <row r="147" spans="3:3">
      <c r="C147" s="58"/>
    </row>
    <row r="148" spans="3:3">
      <c r="C148" s="58"/>
    </row>
    <row r="149" spans="3:3">
      <c r="C149" s="58"/>
    </row>
    <row r="150" spans="3:3">
      <c r="C150" s="58"/>
    </row>
    <row r="151" spans="3:3">
      <c r="C151" s="58"/>
    </row>
    <row r="152" spans="3:3">
      <c r="C152" s="58"/>
    </row>
    <row r="153" spans="3:3">
      <c r="C153" s="58"/>
    </row>
    <row r="154" spans="3:3">
      <c r="C154" s="58"/>
    </row>
    <row r="155" spans="3:3">
      <c r="C155" s="58"/>
    </row>
    <row r="156" spans="3:3">
      <c r="C156" s="58"/>
    </row>
    <row r="157" spans="3:3">
      <c r="C157" s="58"/>
    </row>
    <row r="158" spans="3:3">
      <c r="C158" s="58"/>
    </row>
    <row r="159" spans="3:3">
      <c r="C159" s="58"/>
    </row>
    <row r="160" spans="3:3">
      <c r="C160" s="58"/>
    </row>
    <row r="161" spans="3:3">
      <c r="C161" s="58"/>
    </row>
    <row r="162" spans="3:3">
      <c r="C162" s="58"/>
    </row>
    <row r="163" spans="3:3">
      <c r="C163" s="58"/>
    </row>
    <row r="164" spans="3:3">
      <c r="C164" s="58"/>
    </row>
    <row r="165" spans="3:3">
      <c r="C165" s="58"/>
    </row>
    <row r="166" spans="3:3">
      <c r="C166" s="58"/>
    </row>
    <row r="167" spans="3:3">
      <c r="C167" s="58"/>
    </row>
    <row r="168" spans="3:3">
      <c r="C168" s="58"/>
    </row>
    <row r="169" spans="3:3">
      <c r="C169" s="58"/>
    </row>
    <row r="170" spans="3:3">
      <c r="C170" s="58"/>
    </row>
    <row r="171" spans="3:3">
      <c r="C171" s="58"/>
    </row>
    <row r="172" spans="3:3">
      <c r="C172" s="58"/>
    </row>
    <row r="173" spans="3:3">
      <c r="C173" s="58"/>
    </row>
    <row r="174" spans="3:3">
      <c r="C174" s="58"/>
    </row>
    <row r="175" spans="3:3">
      <c r="C175" s="58"/>
    </row>
    <row r="176" spans="3:3">
      <c r="C176" s="58"/>
    </row>
    <row r="177" spans="3:3">
      <c r="C177" s="58"/>
    </row>
    <row r="178" spans="3:3">
      <c r="C178" s="58"/>
    </row>
    <row r="179" spans="3:3">
      <c r="C179" s="58"/>
    </row>
    <row r="180" spans="3:3">
      <c r="C180" s="58"/>
    </row>
    <row r="181" spans="3:3">
      <c r="C181" s="58"/>
    </row>
    <row r="182" spans="3:3">
      <c r="C182" s="58"/>
    </row>
    <row r="183" spans="3:3">
      <c r="C183" s="58"/>
    </row>
    <row r="184" spans="3:3">
      <c r="C184" s="58"/>
    </row>
    <row r="185" spans="3:3">
      <c r="C185" s="58"/>
    </row>
    <row r="186" spans="3:3">
      <c r="C186" s="58"/>
    </row>
    <row r="187" spans="3:3">
      <c r="C187" s="58"/>
    </row>
  </sheetData>
  <mergeCells count="3">
    <mergeCell ref="A1:D1"/>
    <mergeCell ref="A2:D2"/>
    <mergeCell ref="A3:D3"/>
  </mergeCells>
  <printOptions horizontalCentered="1" verticalCentered="1"/>
  <pageMargins left="0.25" right="0.25" top="0.75" bottom="0.75" header="0.3" footer="0.3"/>
  <pageSetup scale="78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A00-000000000000}">
  <sheetPr codeName="Sheet103"/>
  <dimension ref="A1:J61"/>
  <sheetViews>
    <sheetView topLeftCell="A46" zoomScaleNormal="100" zoomScaleSheetLayoutView="75" workbookViewId="0">
      <selection activeCell="N30" sqref="N30"/>
    </sheetView>
  </sheetViews>
  <sheetFormatPr defaultColWidth="9.140625" defaultRowHeight="14.45"/>
  <cols>
    <col min="1" max="1" width="47.42578125" style="33" customWidth="1"/>
    <col min="2" max="2" width="27.85546875" style="33" customWidth="1"/>
    <col min="3" max="3" width="9" style="33" customWidth="1"/>
    <col min="4" max="4" width="9.140625" style="33" customWidth="1"/>
    <col min="5" max="5" width="11.7109375" style="33" bestFit="1" customWidth="1"/>
    <col min="6" max="16384" width="9.140625" style="33"/>
  </cols>
  <sheetData>
    <row r="1" spans="1:10" ht="20.100000000000001">
      <c r="A1" s="381" t="s">
        <v>231</v>
      </c>
      <c r="B1" s="381"/>
      <c r="C1" s="381"/>
      <c r="D1" s="381"/>
      <c r="E1" s="367"/>
    </row>
    <row r="2" spans="1:10" ht="20.100000000000001">
      <c r="A2" s="381" t="s">
        <v>252</v>
      </c>
      <c r="B2" s="381"/>
      <c r="C2" s="381"/>
      <c r="D2" s="381"/>
      <c r="E2" s="367"/>
    </row>
    <row r="3" spans="1:10" ht="15.6">
      <c r="A3" s="384">
        <f ca="1">TODAY()</f>
        <v>45832</v>
      </c>
      <c r="B3" s="385"/>
      <c r="C3" s="385"/>
      <c r="D3" s="385"/>
      <c r="E3" s="367"/>
    </row>
    <row r="4" spans="1:10" s="34" customFormat="1" ht="15.95">
      <c r="A4" s="367"/>
      <c r="B4" s="367"/>
      <c r="C4" s="367"/>
      <c r="D4" s="219"/>
    </row>
    <row r="5" spans="1:10" s="34" customFormat="1" ht="15.95">
      <c r="A5" s="367"/>
      <c r="B5" s="367"/>
      <c r="C5" s="367"/>
      <c r="D5" s="219"/>
    </row>
    <row r="6" spans="1:10" s="34" customFormat="1" ht="15.95">
      <c r="A6" s="219"/>
      <c r="B6" s="219"/>
      <c r="C6" s="219"/>
      <c r="D6" s="219"/>
    </row>
    <row r="7" spans="1:10" s="34" customFormat="1" ht="15.95">
      <c r="A7" s="36" t="s">
        <v>232</v>
      </c>
      <c r="B7" s="40" t="e">
        <f>#REF!</f>
        <v>#REF!</v>
      </c>
      <c r="C7" s="219"/>
      <c r="D7" s="219"/>
      <c r="H7" s="34" t="s">
        <v>253</v>
      </c>
    </row>
    <row r="8" spans="1:10" s="34" customFormat="1" ht="15.95" hidden="1">
      <c r="A8" s="219" t="s">
        <v>208</v>
      </c>
      <c r="B8" s="41" t="e">
        <f>'NEO MAR 2019 (2)'!#REF!</f>
        <v>#REF!</v>
      </c>
      <c r="C8" s="219"/>
      <c r="D8" s="219"/>
    </row>
    <row r="9" spans="1:10" s="34" customFormat="1" ht="15.95">
      <c r="A9" s="219" t="s">
        <v>210</v>
      </c>
      <c r="B9" s="86" t="e">
        <f>#REF!</f>
        <v>#REF!</v>
      </c>
      <c r="C9" s="219"/>
      <c r="D9" s="219"/>
    </row>
    <row r="10" spans="1:10" s="34" customFormat="1" ht="15.95">
      <c r="A10" s="219" t="s">
        <v>212</v>
      </c>
      <c r="B10" s="43">
        <v>31</v>
      </c>
      <c r="C10" s="219"/>
      <c r="D10" s="219"/>
    </row>
    <row r="11" spans="1:10" s="34" customFormat="1" ht="15.95" hidden="1">
      <c r="A11" s="219" t="s">
        <v>213</v>
      </c>
      <c r="B11" s="220"/>
      <c r="C11" s="219" t="s">
        <v>211</v>
      </c>
      <c r="D11" s="219"/>
    </row>
    <row r="12" spans="1:10" s="34" customFormat="1" ht="15.95" hidden="1">
      <c r="A12" s="219"/>
      <c r="B12" s="219"/>
      <c r="C12" s="219"/>
      <c r="D12" s="219"/>
    </row>
    <row r="13" spans="1:10" s="34" customFormat="1" ht="15.95" hidden="1">
      <c r="A13" s="46" t="s">
        <v>214</v>
      </c>
      <c r="B13" s="221"/>
      <c r="C13" s="219"/>
      <c r="D13" s="219"/>
    </row>
    <row r="14" spans="1:10" s="34" customFormat="1" ht="15.95" hidden="1">
      <c r="A14" s="222" t="s">
        <v>215</v>
      </c>
      <c r="B14" s="232" t="e">
        <f>#REF!</f>
        <v>#REF!</v>
      </c>
      <c r="C14" s="219" t="s">
        <v>209</v>
      </c>
      <c r="D14" s="219"/>
    </row>
    <row r="15" spans="1:10" s="34" customFormat="1" ht="15.95" hidden="1">
      <c r="A15" s="222" t="s">
        <v>216</v>
      </c>
      <c r="B15" s="233" t="e">
        <f>#REF!</f>
        <v>#REF!</v>
      </c>
      <c r="C15" s="219" t="s">
        <v>209</v>
      </c>
      <c r="D15" s="219"/>
      <c r="I15" s="61"/>
      <c r="J15" s="61"/>
    </row>
    <row r="16" spans="1:10" s="34" customFormat="1" ht="15.95" hidden="1">
      <c r="A16" s="222" t="s">
        <v>217</v>
      </c>
      <c r="B16" s="225" t="e">
        <f>B15*B14</f>
        <v>#REF!</v>
      </c>
      <c r="C16" s="219"/>
      <c r="D16" s="219"/>
      <c r="I16" s="62"/>
      <c r="J16" s="61"/>
    </row>
    <row r="17" spans="1:10" s="34" customFormat="1" ht="15.95" hidden="1">
      <c r="A17" s="222"/>
      <c r="B17" s="225"/>
      <c r="C17" s="219"/>
      <c r="D17" s="219"/>
      <c r="I17" s="62"/>
      <c r="J17" s="61"/>
    </row>
    <row r="18" spans="1:10" s="34" customFormat="1" ht="15.95" hidden="1">
      <c r="A18" s="222" t="s">
        <v>215</v>
      </c>
      <c r="B18" s="232" t="e">
        <f>#REF!</f>
        <v>#REF!</v>
      </c>
      <c r="C18" s="219"/>
      <c r="D18" s="219"/>
      <c r="I18" s="62"/>
      <c r="J18" s="61"/>
    </row>
    <row r="19" spans="1:10" s="34" customFormat="1" ht="15.95" hidden="1">
      <c r="A19" s="222" t="s">
        <v>216</v>
      </c>
      <c r="B19" s="233" t="e">
        <f>#REF!</f>
        <v>#REF!</v>
      </c>
      <c r="C19" s="219"/>
      <c r="D19" s="219"/>
      <c r="I19" s="62"/>
      <c r="J19" s="61"/>
    </row>
    <row r="20" spans="1:10" s="34" customFormat="1" ht="15.95" hidden="1">
      <c r="A20" s="222" t="s">
        <v>217</v>
      </c>
      <c r="B20" s="225" t="e">
        <f>B19*B18</f>
        <v>#REF!</v>
      </c>
      <c r="C20" s="219"/>
      <c r="D20" s="219"/>
      <c r="I20" s="62"/>
      <c r="J20" s="61"/>
    </row>
    <row r="21" spans="1:10" s="34" customFormat="1" ht="15.95" hidden="1">
      <c r="A21" s="222"/>
      <c r="B21" s="47"/>
      <c r="C21" s="219"/>
      <c r="D21" s="219"/>
      <c r="I21" s="62"/>
      <c r="J21" s="61"/>
    </row>
    <row r="22" spans="1:10" s="34" customFormat="1" ht="15.95">
      <c r="A22" s="227"/>
      <c r="B22" s="225"/>
      <c r="C22" s="225"/>
      <c r="D22" s="219"/>
      <c r="J22" s="61"/>
    </row>
    <row r="23" spans="1:10" s="34" customFormat="1" ht="15.95">
      <c r="A23" s="46" t="s">
        <v>233</v>
      </c>
      <c r="B23" s="225"/>
      <c r="C23" s="219"/>
      <c r="D23" s="219"/>
      <c r="J23" s="61"/>
    </row>
    <row r="24" spans="1:10" s="34" customFormat="1" ht="15.95">
      <c r="A24" s="222" t="s">
        <v>234</v>
      </c>
      <c r="B24" s="234" t="e">
        <f>#REF!</f>
        <v>#REF!</v>
      </c>
      <c r="C24" s="219"/>
      <c r="E24" s="62" t="e">
        <f>#REF!</f>
        <v>#REF!</v>
      </c>
      <c r="F24" s="34" t="s">
        <v>255</v>
      </c>
      <c r="J24" s="61"/>
    </row>
    <row r="25" spans="1:10" s="34" customFormat="1" ht="15.95">
      <c r="A25" s="222" t="s">
        <v>235</v>
      </c>
      <c r="B25" s="234" t="e">
        <f>#REF!</f>
        <v>#REF!</v>
      </c>
      <c r="C25" s="219"/>
      <c r="D25" s="219"/>
      <c r="E25" s="34" t="e">
        <f>#REF!</f>
        <v>#REF!</v>
      </c>
      <c r="F25" s="34" t="s">
        <v>256</v>
      </c>
      <c r="J25" s="61"/>
    </row>
    <row r="26" spans="1:10" s="34" customFormat="1" ht="15.95">
      <c r="A26" s="222" t="s">
        <v>222</v>
      </c>
      <c r="B26" s="225" t="e">
        <f>B24*B25</f>
        <v>#REF!</v>
      </c>
      <c r="C26" s="219"/>
      <c r="D26" s="219"/>
      <c r="E26" s="62" t="e">
        <f>E24+E25</f>
        <v>#REF!</v>
      </c>
      <c r="F26" s="34" t="s">
        <v>257</v>
      </c>
      <c r="J26" s="61"/>
    </row>
    <row r="27" spans="1:10" s="34" customFormat="1" ht="15.95">
      <c r="A27" s="222" t="s">
        <v>236</v>
      </c>
      <c r="B27" s="235">
        <v>0.01</v>
      </c>
      <c r="C27" s="219"/>
      <c r="D27" s="219"/>
      <c r="J27" s="61"/>
    </row>
    <row r="28" spans="1:10" s="34" customFormat="1" ht="15.95">
      <c r="A28" s="222" t="s">
        <v>237</v>
      </c>
      <c r="B28" s="235" t="e">
        <f>B27*B24</f>
        <v>#REF!</v>
      </c>
      <c r="C28" s="219"/>
      <c r="D28" s="219"/>
      <c r="J28" s="61"/>
    </row>
    <row r="29" spans="1:10" s="34" customFormat="1" ht="15.95">
      <c r="A29" s="48"/>
      <c r="B29" s="229"/>
      <c r="C29" s="219"/>
      <c r="D29" s="219"/>
      <c r="E29" s="34" t="e">
        <f>IF(E26&gt;=1,E26-1,E26)</f>
        <v>#REF!</v>
      </c>
      <c r="F29" s="34" t="s">
        <v>258</v>
      </c>
    </row>
    <row r="30" spans="1:10" s="34" customFormat="1" ht="15.95">
      <c r="A30" s="219"/>
      <c r="B30" s="225"/>
      <c r="C30" s="219"/>
      <c r="D30" s="219"/>
    </row>
    <row r="31" spans="1:10" s="34" customFormat="1" ht="15.95">
      <c r="A31" s="48" t="s">
        <v>223</v>
      </c>
      <c r="B31" s="47" t="e">
        <f>(+B26-B28)</f>
        <v>#REF!</v>
      </c>
      <c r="C31" s="219"/>
      <c r="D31" s="219"/>
      <c r="I31" s="61"/>
    </row>
    <row r="32" spans="1:10" s="34" customFormat="1" ht="15.95">
      <c r="A32" s="49"/>
      <c r="B32" s="236"/>
      <c r="C32" s="225"/>
      <c r="D32" s="219"/>
      <c r="I32" s="61"/>
    </row>
    <row r="33" spans="1:4" s="34" customFormat="1" ht="15.95">
      <c r="A33" s="49"/>
      <c r="B33" s="225"/>
      <c r="C33" s="219"/>
      <c r="D33" s="219"/>
    </row>
    <row r="34" spans="1:4" s="34" customFormat="1" ht="15.95">
      <c r="A34" s="49" t="s">
        <v>224</v>
      </c>
      <c r="B34" s="230" t="e">
        <f>B7+47</f>
        <v>#REF!</v>
      </c>
      <c r="C34" s="219"/>
      <c r="D34" s="219"/>
    </row>
    <row r="35" spans="1:4" s="34" customFormat="1" ht="15.95">
      <c r="A35" s="49"/>
      <c r="B35" s="230"/>
      <c r="C35" s="219"/>
      <c r="D35" s="219"/>
    </row>
    <row r="36" spans="1:4" s="34" customFormat="1" ht="15.95">
      <c r="A36" s="49"/>
      <c r="B36" s="230"/>
      <c r="C36" s="219"/>
      <c r="D36" s="219"/>
    </row>
    <row r="37" spans="1:4" s="34" customFormat="1" ht="15.95">
      <c r="A37" s="219"/>
      <c r="B37" s="225"/>
      <c r="C37" s="219"/>
      <c r="D37" s="219"/>
    </row>
    <row r="38" spans="1:4" s="34" customFormat="1" ht="15.95">
      <c r="A38" s="48"/>
      <c r="B38" s="237"/>
      <c r="C38" s="219"/>
      <c r="D38" s="231"/>
    </row>
    <row r="39" spans="1:4" s="34" customFormat="1" ht="15.95">
      <c r="A39" s="219"/>
      <c r="B39" s="54" t="s">
        <v>225</v>
      </c>
      <c r="C39" s="219"/>
      <c r="D39" s="219"/>
    </row>
    <row r="40" spans="1:4" s="34" customFormat="1" ht="15.95">
      <c r="A40" s="219"/>
      <c r="B40" s="54"/>
      <c r="C40" s="219"/>
      <c r="D40" s="219"/>
    </row>
    <row r="41" spans="1:4" s="34" customFormat="1" ht="15.95">
      <c r="A41" s="219"/>
      <c r="B41" s="54"/>
      <c r="C41" s="219"/>
      <c r="D41" s="219"/>
    </row>
    <row r="42" spans="1:4" s="34" customFormat="1" ht="15.95">
      <c r="A42" s="219"/>
      <c r="B42" s="54"/>
      <c r="C42" s="219"/>
      <c r="D42" s="219"/>
    </row>
    <row r="43" spans="1:4" s="34" customFormat="1" ht="15.95">
      <c r="A43" s="219"/>
      <c r="B43" s="219" t="s">
        <v>240</v>
      </c>
      <c r="C43" s="219"/>
      <c r="D43" s="219"/>
    </row>
    <row r="44" spans="1:4" s="34" customFormat="1" ht="15.95">
      <c r="A44" s="219"/>
      <c r="B44" s="219" t="s">
        <v>241</v>
      </c>
      <c r="C44" s="219"/>
      <c r="D44" s="219"/>
    </row>
    <row r="45" spans="1:4" s="34" customFormat="1" ht="15.95">
      <c r="A45" s="219"/>
      <c r="B45" s="219" t="s">
        <v>227</v>
      </c>
      <c r="C45" s="39"/>
      <c r="D45" s="219"/>
    </row>
    <row r="46" spans="1:4" s="34" customFormat="1" ht="15.95">
      <c r="A46" s="219"/>
      <c r="B46" s="219"/>
      <c r="C46" s="39"/>
      <c r="D46" s="219"/>
    </row>
    <row r="47" spans="1:4" s="34" customFormat="1" ht="15.95">
      <c r="A47" s="219"/>
      <c r="B47" s="219"/>
      <c r="C47" s="39"/>
      <c r="D47" s="219"/>
    </row>
    <row r="48" spans="1:4" s="34" customFormat="1" ht="15.95">
      <c r="A48" s="219"/>
      <c r="B48" s="55" t="s">
        <v>228</v>
      </c>
      <c r="C48" s="39"/>
      <c r="D48" s="219"/>
    </row>
    <row r="49" spans="1:4" s="34" customFormat="1" ht="15.95">
      <c r="A49" s="219"/>
      <c r="B49" s="219"/>
      <c r="C49" s="39"/>
      <c r="D49" s="219"/>
    </row>
    <row r="50" spans="1:4" s="34" customFormat="1" ht="15.95">
      <c r="A50" s="219"/>
      <c r="B50" s="219"/>
      <c r="C50" s="39"/>
      <c r="D50" s="219"/>
    </row>
    <row r="51" spans="1:4" s="34" customFormat="1" ht="15.95">
      <c r="A51" s="219"/>
      <c r="B51" s="219"/>
      <c r="C51" s="39"/>
      <c r="D51" s="219"/>
    </row>
    <row r="52" spans="1:4" s="34" customFormat="1" ht="15.95">
      <c r="A52" s="219"/>
      <c r="B52" s="219" t="s">
        <v>242</v>
      </c>
      <c r="C52" s="39"/>
      <c r="D52" s="219"/>
    </row>
    <row r="53" spans="1:4" s="34" customFormat="1" ht="15.95">
      <c r="A53" s="219"/>
      <c r="B53" s="219" t="s">
        <v>243</v>
      </c>
      <c r="C53" s="39"/>
      <c r="D53" s="219"/>
    </row>
    <row r="54" spans="1:4" ht="15.6">
      <c r="B54" s="219" t="s">
        <v>244</v>
      </c>
      <c r="C54" s="58"/>
    </row>
    <row r="55" spans="1:4" ht="15.6">
      <c r="A55" s="57"/>
      <c r="B55" s="219"/>
    </row>
    <row r="58" spans="1:4">
      <c r="B58" s="59"/>
    </row>
    <row r="59" spans="1:4">
      <c r="B59" s="60"/>
    </row>
    <row r="60" spans="1:4">
      <c r="B60" s="60"/>
    </row>
    <row r="61" spans="1:4">
      <c r="B61" s="60"/>
    </row>
  </sheetData>
  <mergeCells count="3">
    <mergeCell ref="A1:D1"/>
    <mergeCell ref="A2:D2"/>
    <mergeCell ref="A3:D3"/>
  </mergeCells>
  <printOptions horizontalCentered="1" verticalCentered="1"/>
  <pageMargins left="0.7" right="0.7" top="0.75" bottom="0.75" header="0.3" footer="0.3"/>
  <pageSetup scale="90" orientation="portrait" r:id="rId1"/>
  <colBreaks count="1" manualBreakCount="1">
    <brk id="4" max="1048575" man="1"/>
  </col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B00-000000000000}">
  <sheetPr codeName="Sheet104"/>
  <dimension ref="A1:K187"/>
  <sheetViews>
    <sheetView topLeftCell="A34" zoomScaleNormal="100" zoomScaleSheetLayoutView="85" workbookViewId="0">
      <selection activeCell="N30" sqref="N30"/>
    </sheetView>
  </sheetViews>
  <sheetFormatPr defaultColWidth="9.140625" defaultRowHeight="14.45"/>
  <cols>
    <col min="1" max="1" width="47.42578125" style="33" customWidth="1"/>
    <col min="2" max="2" width="27.85546875" style="33" customWidth="1"/>
    <col min="3" max="7" width="9.140625" style="33"/>
    <col min="8" max="8" width="17.5703125" style="33" bestFit="1" customWidth="1"/>
    <col min="9" max="16384" width="9.140625" style="33"/>
  </cols>
  <sheetData>
    <row r="1" spans="1:11" ht="20.100000000000001">
      <c r="A1" s="381" t="s">
        <v>205</v>
      </c>
      <c r="B1" s="381"/>
      <c r="C1" s="381"/>
      <c r="D1" s="381"/>
      <c r="E1" s="35"/>
    </row>
    <row r="2" spans="1:11" ht="20.100000000000001">
      <c r="A2" s="381" t="s">
        <v>252</v>
      </c>
      <c r="B2" s="381"/>
      <c r="C2" s="381"/>
      <c r="D2" s="381"/>
      <c r="E2" s="35"/>
    </row>
    <row r="3" spans="1:11" ht="15.75" customHeight="1">
      <c r="A3" s="384">
        <f ca="1">TODAY()</f>
        <v>45832</v>
      </c>
      <c r="B3" s="385"/>
      <c r="C3" s="385"/>
      <c r="D3" s="385"/>
      <c r="E3" s="36"/>
    </row>
    <row r="4" spans="1:11" ht="16.5" customHeight="1">
      <c r="A4" s="367"/>
      <c r="B4" s="367"/>
      <c r="C4" s="37"/>
      <c r="D4" s="34"/>
      <c r="E4" s="34"/>
    </row>
    <row r="5" spans="1:11" ht="16.5" customHeight="1">
      <c r="A5" s="219"/>
      <c r="B5" s="219"/>
      <c r="C5" s="39"/>
      <c r="D5" s="219"/>
      <c r="E5" s="219"/>
      <c r="F5" s="219"/>
      <c r="G5" s="219"/>
      <c r="H5" s="219"/>
      <c r="I5" s="219"/>
      <c r="J5" s="219"/>
      <c r="K5" s="219"/>
    </row>
    <row r="6" spans="1:11" ht="15" customHeight="1">
      <c r="A6" s="36" t="s">
        <v>207</v>
      </c>
      <c r="B6" s="40" t="e">
        <f>#REF!</f>
        <v>#REF!</v>
      </c>
      <c r="C6" s="39"/>
      <c r="D6" s="219"/>
      <c r="E6" s="219"/>
      <c r="F6" s="219"/>
      <c r="G6" s="219"/>
      <c r="H6" s="219" t="s">
        <v>253</v>
      </c>
      <c r="I6" s="219"/>
      <c r="J6" s="219"/>
      <c r="K6" s="219"/>
    </row>
    <row r="7" spans="1:11" ht="15.6" hidden="1">
      <c r="A7" s="219" t="s">
        <v>208</v>
      </c>
      <c r="B7" s="41">
        <v>40793</v>
      </c>
      <c r="C7" s="39" t="s">
        <v>209</v>
      </c>
      <c r="D7" s="219"/>
      <c r="E7" s="219"/>
      <c r="F7" s="219"/>
      <c r="G7" s="219"/>
      <c r="H7" s="219"/>
      <c r="I7" s="219"/>
      <c r="J7" s="219"/>
      <c r="K7" s="219"/>
    </row>
    <row r="8" spans="1:11" ht="15.6">
      <c r="A8" s="219" t="s">
        <v>210</v>
      </c>
      <c r="B8" s="86" t="e">
        <f>#REF!</f>
        <v>#REF!</v>
      </c>
      <c r="C8" s="39" t="s">
        <v>211</v>
      </c>
      <c r="D8" s="219"/>
      <c r="E8" s="219"/>
      <c r="F8" s="219"/>
      <c r="G8" s="219"/>
      <c r="H8" s="219"/>
      <c r="I8" s="219"/>
      <c r="J8" s="219"/>
      <c r="K8" s="219"/>
    </row>
    <row r="9" spans="1:11" ht="15.6">
      <c r="A9" s="219" t="s">
        <v>212</v>
      </c>
      <c r="B9" s="43">
        <v>30</v>
      </c>
      <c r="C9" s="39" t="s">
        <v>211</v>
      </c>
      <c r="D9" s="219"/>
      <c r="E9" s="219"/>
      <c r="F9" s="219"/>
      <c r="G9" s="219"/>
      <c r="H9" s="219"/>
      <c r="I9" s="219"/>
      <c r="J9" s="219"/>
      <c r="K9" s="219"/>
    </row>
    <row r="10" spans="1:11" ht="15.6" hidden="1">
      <c r="A10" s="219" t="s">
        <v>213</v>
      </c>
      <c r="B10" s="220"/>
      <c r="C10" s="39" t="s">
        <v>211</v>
      </c>
      <c r="D10" s="219"/>
      <c r="E10" s="219"/>
      <c r="F10" s="219"/>
      <c r="G10" s="219"/>
      <c r="H10" s="219"/>
      <c r="I10" s="219"/>
      <c r="J10" s="219"/>
      <c r="K10" s="219"/>
    </row>
    <row r="11" spans="1:11" ht="16.5" customHeight="1">
      <c r="A11" s="219"/>
      <c r="B11" s="219"/>
      <c r="C11" s="39"/>
      <c r="D11" s="219"/>
      <c r="E11" s="219"/>
      <c r="F11" s="219"/>
      <c r="G11" s="219"/>
      <c r="H11" s="219"/>
      <c r="I11" s="219"/>
      <c r="J11" s="219"/>
      <c r="K11" s="219"/>
    </row>
    <row r="12" spans="1:11" ht="16.5" customHeight="1">
      <c r="A12" s="219"/>
      <c r="B12" s="221"/>
      <c r="C12" s="39"/>
      <c r="D12" s="219"/>
      <c r="E12" s="219"/>
      <c r="F12" s="219"/>
      <c r="G12" s="219"/>
      <c r="H12" s="219"/>
      <c r="I12" s="219"/>
      <c r="J12" s="219"/>
      <c r="K12" s="219"/>
    </row>
    <row r="13" spans="1:11" ht="21" customHeight="1">
      <c r="A13" s="44" t="s">
        <v>214</v>
      </c>
      <c r="B13" s="221"/>
      <c r="C13" s="39"/>
      <c r="D13" s="219"/>
      <c r="E13" s="219"/>
      <c r="F13" s="219"/>
      <c r="G13" s="219"/>
      <c r="H13" s="219"/>
      <c r="I13" s="219"/>
      <c r="J13" s="219"/>
      <c r="K13" s="219"/>
    </row>
    <row r="14" spans="1:11" ht="15.6">
      <c r="A14" s="222" t="s">
        <v>215</v>
      </c>
      <c r="B14" s="223" t="e">
        <f>#REF!</f>
        <v>#REF!</v>
      </c>
      <c r="C14" s="39" t="s">
        <v>209</v>
      </c>
      <c r="D14" s="219"/>
      <c r="E14" s="219"/>
      <c r="F14" s="219"/>
      <c r="G14" s="219"/>
      <c r="H14" s="219"/>
      <c r="I14" s="219"/>
      <c r="J14" s="219"/>
      <c r="K14" s="219"/>
    </row>
    <row r="15" spans="1:11" ht="15.6">
      <c r="A15" s="222" t="s">
        <v>216</v>
      </c>
      <c r="B15" s="233" t="e">
        <f>#REF!</f>
        <v>#REF!</v>
      </c>
      <c r="C15" s="39" t="s">
        <v>209</v>
      </c>
      <c r="D15" s="219"/>
      <c r="E15" s="219"/>
      <c r="F15" s="219"/>
      <c r="G15" s="219"/>
      <c r="H15" s="219"/>
      <c r="I15" s="225"/>
      <c r="J15" s="225"/>
      <c r="K15" s="219"/>
    </row>
    <row r="16" spans="1:11" ht="15.6">
      <c r="A16" s="222" t="s">
        <v>217</v>
      </c>
      <c r="B16" s="225" t="e">
        <f>B15*B14</f>
        <v>#REF!</v>
      </c>
      <c r="C16" s="39"/>
      <c r="D16" s="219"/>
      <c r="E16" s="219"/>
      <c r="F16" s="219"/>
      <c r="G16" s="219"/>
      <c r="H16" s="219"/>
      <c r="I16" s="221"/>
      <c r="J16" s="225"/>
      <c r="K16" s="219"/>
    </row>
    <row r="17" spans="1:11" ht="14.25" customHeight="1">
      <c r="A17" s="222"/>
      <c r="B17" s="225"/>
      <c r="C17" s="39"/>
      <c r="D17" s="219"/>
      <c r="E17" s="219"/>
      <c r="F17" s="219"/>
      <c r="G17" s="219"/>
      <c r="H17" s="219"/>
      <c r="I17" s="221"/>
      <c r="J17" s="225"/>
      <c r="K17" s="219"/>
    </row>
    <row r="18" spans="1:11" ht="16.5" hidden="1" customHeight="1">
      <c r="A18" s="46" t="s">
        <v>218</v>
      </c>
      <c r="B18" s="221"/>
      <c r="C18" s="39"/>
      <c r="D18" s="219"/>
      <c r="E18" s="219"/>
      <c r="F18" s="219"/>
      <c r="G18" s="219"/>
      <c r="H18" s="219"/>
      <c r="I18" s="219"/>
      <c r="J18" s="225"/>
      <c r="K18" s="219"/>
    </row>
    <row r="19" spans="1:11" ht="16.5" hidden="1" customHeight="1">
      <c r="A19" s="222" t="s">
        <v>219</v>
      </c>
      <c r="B19" s="228" t="e">
        <f>B14</f>
        <v>#REF!</v>
      </c>
      <c r="C19" s="39" t="s">
        <v>220</v>
      </c>
      <c r="D19" s="219"/>
      <c r="E19" s="219"/>
      <c r="F19" s="219"/>
      <c r="G19" s="219"/>
      <c r="H19" s="219"/>
      <c r="I19" s="219"/>
      <c r="J19" s="225"/>
      <c r="K19" s="219"/>
    </row>
    <row r="20" spans="1:11" ht="16.5" hidden="1" customHeight="1">
      <c r="A20" s="222" t="s">
        <v>221</v>
      </c>
      <c r="B20" s="225">
        <v>3.5000000000000003E-2</v>
      </c>
      <c r="C20" s="39"/>
      <c r="D20" s="219"/>
      <c r="E20" s="219"/>
      <c r="F20" s="219"/>
      <c r="G20" s="219"/>
      <c r="H20" s="219"/>
      <c r="I20" s="219"/>
      <c r="J20" s="225"/>
      <c r="K20" s="219"/>
    </row>
    <row r="21" spans="1:11" ht="16.5" hidden="1" customHeight="1">
      <c r="A21" s="222" t="s">
        <v>222</v>
      </c>
      <c r="B21" s="229" t="e">
        <f>B19*B20</f>
        <v>#REF!</v>
      </c>
      <c r="C21" s="39"/>
      <c r="D21" s="219"/>
      <c r="E21" s="219"/>
      <c r="F21" s="219"/>
      <c r="G21" s="219"/>
      <c r="H21" s="219"/>
      <c r="I21" s="219"/>
      <c r="J21" s="225"/>
      <c r="K21" s="219"/>
    </row>
    <row r="22" spans="1:11" ht="16.5" customHeight="1">
      <c r="A22" s="219"/>
      <c r="B22" s="47"/>
      <c r="C22" s="39"/>
      <c r="D22" s="219"/>
      <c r="E22" s="219"/>
      <c r="F22" s="219"/>
      <c r="G22" s="219"/>
      <c r="H22" s="219"/>
      <c r="I22" s="219"/>
      <c r="J22" s="219"/>
      <c r="K22" s="219"/>
    </row>
    <row r="23" spans="1:11" ht="15.6">
      <c r="A23" s="48" t="s">
        <v>223</v>
      </c>
      <c r="B23" s="47" t="e">
        <f>B16</f>
        <v>#REF!</v>
      </c>
      <c r="C23" s="39"/>
      <c r="D23" s="219"/>
      <c r="E23" s="219"/>
      <c r="F23" s="219"/>
      <c r="G23" s="219"/>
      <c r="H23" s="219"/>
      <c r="I23" s="225"/>
      <c r="J23" s="219"/>
      <c r="K23" s="219"/>
    </row>
    <row r="24" spans="1:11" ht="16.5" customHeight="1">
      <c r="A24" s="49"/>
      <c r="B24" s="225"/>
      <c r="C24" s="45"/>
      <c r="D24" s="219"/>
      <c r="E24" s="219"/>
      <c r="F24" s="219"/>
      <c r="G24" s="219"/>
      <c r="H24" s="219"/>
      <c r="I24" s="225"/>
      <c r="J24" s="219"/>
      <c r="K24" s="219"/>
    </row>
    <row r="25" spans="1:11" ht="16.5" customHeight="1">
      <c r="A25" s="49"/>
      <c r="B25" s="230"/>
      <c r="C25" s="39"/>
      <c r="D25" s="219"/>
      <c r="E25" s="219"/>
      <c r="F25" s="219"/>
      <c r="G25" s="219"/>
      <c r="H25" s="219"/>
      <c r="I25" s="219"/>
      <c r="J25" s="219"/>
      <c r="K25" s="219"/>
    </row>
    <row r="26" spans="1:11" ht="15.6">
      <c r="A26" s="49" t="s">
        <v>224</v>
      </c>
      <c r="B26" s="230" t="e">
        <f>B6+47</f>
        <v>#REF!</v>
      </c>
      <c r="C26" s="39"/>
      <c r="D26" s="219"/>
      <c r="E26" s="219"/>
      <c r="F26" s="219"/>
      <c r="G26" s="219"/>
      <c r="H26" s="219"/>
      <c r="I26" s="219"/>
      <c r="J26" s="219"/>
      <c r="K26" s="219"/>
    </row>
    <row r="27" spans="1:11" ht="16.5" customHeight="1">
      <c r="A27" s="50"/>
      <c r="B27" s="51"/>
      <c r="C27" s="39"/>
      <c r="D27" s="219"/>
      <c r="E27" s="219"/>
    </row>
    <row r="28" spans="1:11" ht="16.5" customHeight="1">
      <c r="A28" s="50"/>
      <c r="B28" s="51"/>
      <c r="C28" s="39"/>
      <c r="D28" s="219"/>
      <c r="E28" s="219"/>
    </row>
    <row r="29" spans="1:11" ht="16.5" customHeight="1">
      <c r="A29" s="50"/>
      <c r="B29" s="51"/>
      <c r="C29" s="39"/>
      <c r="D29" s="219"/>
      <c r="E29" s="219"/>
    </row>
    <row r="30" spans="1:11" ht="16.5" customHeight="1">
      <c r="A30" s="52"/>
      <c r="B30" s="54" t="s">
        <v>225</v>
      </c>
      <c r="C30" s="39"/>
      <c r="D30" s="231"/>
      <c r="E30" s="219"/>
    </row>
    <row r="31" spans="1:11" ht="17.45">
      <c r="A31" s="50"/>
      <c r="C31" s="39"/>
      <c r="D31" s="219"/>
      <c r="E31" s="219"/>
    </row>
    <row r="32" spans="1:11" ht="17.25" customHeight="1">
      <c r="A32" s="50"/>
      <c r="B32" s="54"/>
      <c r="C32" s="39"/>
      <c r="D32" s="219"/>
      <c r="E32" s="219"/>
    </row>
    <row r="33" spans="1:5" ht="17.25" customHeight="1">
      <c r="A33" s="50"/>
      <c r="B33" s="54"/>
      <c r="C33" s="39"/>
      <c r="D33" s="219"/>
      <c r="E33" s="219"/>
    </row>
    <row r="34" spans="1:5" ht="17.25" customHeight="1">
      <c r="A34" s="50"/>
      <c r="B34" s="219" t="s">
        <v>240</v>
      </c>
      <c r="C34" s="39"/>
      <c r="D34" s="219"/>
      <c r="E34" s="219"/>
    </row>
    <row r="35" spans="1:5" ht="17.45">
      <c r="A35" s="50"/>
      <c r="B35" s="219" t="s">
        <v>241</v>
      </c>
      <c r="C35" s="39"/>
      <c r="D35" s="219"/>
      <c r="E35" s="219"/>
    </row>
    <row r="36" spans="1:5" ht="17.25" customHeight="1">
      <c r="A36" s="50"/>
      <c r="B36" s="219" t="s">
        <v>227</v>
      </c>
      <c r="C36" s="39"/>
      <c r="D36" s="219"/>
      <c r="E36" s="219"/>
    </row>
    <row r="37" spans="1:5" ht="17.25" customHeight="1">
      <c r="A37" s="50"/>
      <c r="B37" s="219"/>
      <c r="C37" s="39"/>
      <c r="D37" s="219"/>
      <c r="E37" s="219"/>
    </row>
    <row r="38" spans="1:5" ht="17.25" customHeight="1">
      <c r="A38" s="50"/>
      <c r="B38" s="219"/>
      <c r="C38" s="39"/>
      <c r="D38" s="219"/>
      <c r="E38" s="219"/>
    </row>
    <row r="39" spans="1:5" ht="17.45">
      <c r="A39" s="50"/>
      <c r="B39" s="55" t="s">
        <v>228</v>
      </c>
      <c r="C39" s="39"/>
      <c r="D39" s="219"/>
      <c r="E39" s="219"/>
    </row>
    <row r="40" spans="1:5" ht="17.45">
      <c r="A40" s="50"/>
      <c r="B40" s="219"/>
      <c r="C40" s="39"/>
      <c r="D40" s="219"/>
      <c r="E40" s="219"/>
    </row>
    <row r="41" spans="1:5" ht="17.45">
      <c r="A41" s="50"/>
      <c r="B41" s="219"/>
      <c r="C41" s="39"/>
      <c r="D41" s="219"/>
      <c r="E41" s="219"/>
    </row>
    <row r="42" spans="1:5" ht="17.25" customHeight="1">
      <c r="A42" s="50"/>
      <c r="B42" s="219"/>
      <c r="C42" s="39"/>
      <c r="D42" s="219"/>
      <c r="E42" s="219"/>
    </row>
    <row r="43" spans="1:5" ht="17.25" customHeight="1">
      <c r="A43" s="50"/>
      <c r="B43" s="219" t="s">
        <v>245</v>
      </c>
      <c r="C43" s="39"/>
      <c r="D43" s="219"/>
      <c r="E43" s="219"/>
    </row>
    <row r="44" spans="1:5" ht="17.25" customHeight="1">
      <c r="A44" s="50"/>
      <c r="B44" s="219" t="s">
        <v>246</v>
      </c>
      <c r="C44" s="39"/>
      <c r="D44" s="219"/>
      <c r="E44" s="219"/>
    </row>
    <row r="45" spans="1:5" ht="15.95">
      <c r="A45" s="34"/>
      <c r="B45" s="219" t="s">
        <v>230</v>
      </c>
      <c r="C45" s="56"/>
    </row>
    <row r="46" spans="1:5">
      <c r="A46" s="57"/>
      <c r="C46" s="58"/>
    </row>
    <row r="47" spans="1:5">
      <c r="C47" s="58"/>
    </row>
    <row r="48" spans="1:5">
      <c r="C48" s="58"/>
    </row>
    <row r="49" spans="2:3">
      <c r="B49" s="59"/>
      <c r="C49" s="58"/>
    </row>
    <row r="50" spans="2:3">
      <c r="B50" s="60"/>
      <c r="C50" s="58"/>
    </row>
    <row r="51" spans="2:3">
      <c r="B51" s="60"/>
      <c r="C51" s="58"/>
    </row>
    <row r="52" spans="2:3">
      <c r="B52" s="60"/>
      <c r="C52" s="58"/>
    </row>
    <row r="53" spans="2:3">
      <c r="C53" s="58"/>
    </row>
    <row r="54" spans="2:3">
      <c r="C54" s="58"/>
    </row>
    <row r="55" spans="2:3">
      <c r="C55" s="58"/>
    </row>
    <row r="56" spans="2:3">
      <c r="C56" s="58"/>
    </row>
    <row r="57" spans="2:3">
      <c r="C57" s="58"/>
    </row>
    <row r="58" spans="2:3">
      <c r="C58" s="58"/>
    </row>
    <row r="59" spans="2:3">
      <c r="C59" s="58"/>
    </row>
    <row r="60" spans="2:3">
      <c r="C60" s="58"/>
    </row>
    <row r="61" spans="2:3">
      <c r="C61" s="58"/>
    </row>
    <row r="62" spans="2:3">
      <c r="C62" s="58"/>
    </row>
    <row r="63" spans="2:3">
      <c r="C63" s="58"/>
    </row>
    <row r="64" spans="2:3">
      <c r="C64" s="58"/>
    </row>
    <row r="65" spans="3:3">
      <c r="C65" s="58"/>
    </row>
    <row r="66" spans="3:3">
      <c r="C66" s="58"/>
    </row>
    <row r="67" spans="3:3">
      <c r="C67" s="58"/>
    </row>
    <row r="68" spans="3:3">
      <c r="C68" s="58"/>
    </row>
    <row r="69" spans="3:3">
      <c r="C69" s="58"/>
    </row>
    <row r="70" spans="3:3">
      <c r="C70" s="58"/>
    </row>
    <row r="71" spans="3:3">
      <c r="C71" s="58"/>
    </row>
    <row r="72" spans="3:3">
      <c r="C72" s="58"/>
    </row>
    <row r="73" spans="3:3">
      <c r="C73" s="58"/>
    </row>
    <row r="74" spans="3:3">
      <c r="C74" s="58"/>
    </row>
    <row r="75" spans="3:3">
      <c r="C75" s="58"/>
    </row>
    <row r="76" spans="3:3">
      <c r="C76" s="58"/>
    </row>
    <row r="77" spans="3:3">
      <c r="C77" s="58"/>
    </row>
    <row r="78" spans="3:3">
      <c r="C78" s="58"/>
    </row>
    <row r="79" spans="3:3">
      <c r="C79" s="58"/>
    </row>
    <row r="80" spans="3:3">
      <c r="C80" s="58"/>
    </row>
    <row r="81" spans="3:3">
      <c r="C81" s="58"/>
    </row>
    <row r="82" spans="3:3">
      <c r="C82" s="58"/>
    </row>
    <row r="83" spans="3:3">
      <c r="C83" s="58"/>
    </row>
    <row r="84" spans="3:3">
      <c r="C84" s="58"/>
    </row>
    <row r="85" spans="3:3">
      <c r="C85" s="58"/>
    </row>
    <row r="86" spans="3:3">
      <c r="C86" s="58"/>
    </row>
    <row r="87" spans="3:3">
      <c r="C87" s="58"/>
    </row>
    <row r="88" spans="3:3">
      <c r="C88" s="58"/>
    </row>
    <row r="89" spans="3:3">
      <c r="C89" s="58"/>
    </row>
    <row r="90" spans="3:3">
      <c r="C90" s="58"/>
    </row>
    <row r="91" spans="3:3">
      <c r="C91" s="58"/>
    </row>
    <row r="92" spans="3:3">
      <c r="C92" s="58"/>
    </row>
    <row r="93" spans="3:3">
      <c r="C93" s="58"/>
    </row>
    <row r="94" spans="3:3">
      <c r="C94" s="58"/>
    </row>
    <row r="95" spans="3:3">
      <c r="C95" s="58"/>
    </row>
    <row r="96" spans="3:3">
      <c r="C96" s="58"/>
    </row>
    <row r="97" spans="3:3">
      <c r="C97" s="58"/>
    </row>
    <row r="98" spans="3:3">
      <c r="C98" s="58"/>
    </row>
    <row r="99" spans="3:3">
      <c r="C99" s="58"/>
    </row>
    <row r="100" spans="3:3">
      <c r="C100" s="58"/>
    </row>
    <row r="101" spans="3:3">
      <c r="C101" s="58"/>
    </row>
    <row r="102" spans="3:3">
      <c r="C102" s="58"/>
    </row>
    <row r="103" spans="3:3">
      <c r="C103" s="58"/>
    </row>
    <row r="104" spans="3:3">
      <c r="C104" s="58"/>
    </row>
    <row r="105" spans="3:3">
      <c r="C105" s="58"/>
    </row>
    <row r="106" spans="3:3">
      <c r="C106" s="58"/>
    </row>
    <row r="107" spans="3:3">
      <c r="C107" s="58"/>
    </row>
    <row r="108" spans="3:3">
      <c r="C108" s="58"/>
    </row>
    <row r="109" spans="3:3">
      <c r="C109" s="58"/>
    </row>
    <row r="110" spans="3:3">
      <c r="C110" s="58"/>
    </row>
    <row r="111" spans="3:3">
      <c r="C111" s="58"/>
    </row>
    <row r="112" spans="3:3">
      <c r="C112" s="58"/>
    </row>
    <row r="113" spans="3:3">
      <c r="C113" s="58"/>
    </row>
    <row r="114" spans="3:3">
      <c r="C114" s="58"/>
    </row>
    <row r="115" spans="3:3">
      <c r="C115" s="58"/>
    </row>
    <row r="116" spans="3:3">
      <c r="C116" s="58"/>
    </row>
    <row r="117" spans="3:3">
      <c r="C117" s="58"/>
    </row>
    <row r="118" spans="3:3">
      <c r="C118" s="58"/>
    </row>
    <row r="119" spans="3:3">
      <c r="C119" s="58"/>
    </row>
    <row r="120" spans="3:3">
      <c r="C120" s="58"/>
    </row>
    <row r="121" spans="3:3">
      <c r="C121" s="58"/>
    </row>
    <row r="122" spans="3:3">
      <c r="C122" s="58"/>
    </row>
    <row r="123" spans="3:3">
      <c r="C123" s="58"/>
    </row>
    <row r="124" spans="3:3">
      <c r="C124" s="58"/>
    </row>
    <row r="125" spans="3:3">
      <c r="C125" s="58"/>
    </row>
    <row r="126" spans="3:3">
      <c r="C126" s="58"/>
    </row>
    <row r="127" spans="3:3">
      <c r="C127" s="58"/>
    </row>
    <row r="128" spans="3:3">
      <c r="C128" s="58"/>
    </row>
    <row r="129" spans="3:3">
      <c r="C129" s="58"/>
    </row>
    <row r="130" spans="3:3">
      <c r="C130" s="58"/>
    </row>
    <row r="131" spans="3:3">
      <c r="C131" s="58"/>
    </row>
    <row r="132" spans="3:3">
      <c r="C132" s="58"/>
    </row>
    <row r="133" spans="3:3">
      <c r="C133" s="58"/>
    </row>
    <row r="134" spans="3:3">
      <c r="C134" s="58"/>
    </row>
    <row r="135" spans="3:3">
      <c r="C135" s="58"/>
    </row>
    <row r="136" spans="3:3">
      <c r="C136" s="58"/>
    </row>
    <row r="137" spans="3:3">
      <c r="C137" s="58"/>
    </row>
    <row r="138" spans="3:3">
      <c r="C138" s="58"/>
    </row>
    <row r="139" spans="3:3">
      <c r="C139" s="58"/>
    </row>
    <row r="140" spans="3:3">
      <c r="C140" s="58"/>
    </row>
    <row r="141" spans="3:3">
      <c r="C141" s="58"/>
    </row>
    <row r="142" spans="3:3">
      <c r="C142" s="58"/>
    </row>
    <row r="143" spans="3:3">
      <c r="C143" s="58"/>
    </row>
    <row r="144" spans="3:3">
      <c r="C144" s="58"/>
    </row>
    <row r="145" spans="3:3">
      <c r="C145" s="58"/>
    </row>
    <row r="146" spans="3:3">
      <c r="C146" s="58"/>
    </row>
    <row r="147" spans="3:3">
      <c r="C147" s="58"/>
    </row>
    <row r="148" spans="3:3">
      <c r="C148" s="58"/>
    </row>
    <row r="149" spans="3:3">
      <c r="C149" s="58"/>
    </row>
    <row r="150" spans="3:3">
      <c r="C150" s="58"/>
    </row>
    <row r="151" spans="3:3">
      <c r="C151" s="58"/>
    </row>
    <row r="152" spans="3:3">
      <c r="C152" s="58"/>
    </row>
    <row r="153" spans="3:3">
      <c r="C153" s="58"/>
    </row>
    <row r="154" spans="3:3">
      <c r="C154" s="58"/>
    </row>
    <row r="155" spans="3:3">
      <c r="C155" s="58"/>
    </row>
    <row r="156" spans="3:3">
      <c r="C156" s="58"/>
    </row>
    <row r="157" spans="3:3">
      <c r="C157" s="58"/>
    </row>
    <row r="158" spans="3:3">
      <c r="C158" s="58"/>
    </row>
    <row r="159" spans="3:3">
      <c r="C159" s="58"/>
    </row>
    <row r="160" spans="3:3">
      <c r="C160" s="58"/>
    </row>
    <row r="161" spans="3:3">
      <c r="C161" s="58"/>
    </row>
    <row r="162" spans="3:3">
      <c r="C162" s="58"/>
    </row>
    <row r="163" spans="3:3">
      <c r="C163" s="58"/>
    </row>
    <row r="164" spans="3:3">
      <c r="C164" s="58"/>
    </row>
    <row r="165" spans="3:3">
      <c r="C165" s="58"/>
    </row>
    <row r="166" spans="3:3">
      <c r="C166" s="58"/>
    </row>
    <row r="167" spans="3:3">
      <c r="C167" s="58"/>
    </row>
    <row r="168" spans="3:3">
      <c r="C168" s="58"/>
    </row>
    <row r="169" spans="3:3">
      <c r="C169" s="58"/>
    </row>
    <row r="170" spans="3:3">
      <c r="C170" s="58"/>
    </row>
    <row r="171" spans="3:3">
      <c r="C171" s="58"/>
    </row>
    <row r="172" spans="3:3">
      <c r="C172" s="58"/>
    </row>
    <row r="173" spans="3:3">
      <c r="C173" s="58"/>
    </row>
    <row r="174" spans="3:3">
      <c r="C174" s="58"/>
    </row>
    <row r="175" spans="3:3">
      <c r="C175" s="58"/>
    </row>
    <row r="176" spans="3:3">
      <c r="C176" s="58"/>
    </row>
    <row r="177" spans="3:3">
      <c r="C177" s="58"/>
    </row>
    <row r="178" spans="3:3">
      <c r="C178" s="58"/>
    </row>
    <row r="179" spans="3:3">
      <c r="C179" s="58"/>
    </row>
    <row r="180" spans="3:3">
      <c r="C180" s="58"/>
    </row>
    <row r="181" spans="3:3">
      <c r="C181" s="58"/>
    </row>
    <row r="182" spans="3:3">
      <c r="C182" s="58"/>
    </row>
    <row r="183" spans="3:3">
      <c r="C183" s="58"/>
    </row>
    <row r="184" spans="3:3">
      <c r="C184" s="58"/>
    </row>
    <row r="185" spans="3:3">
      <c r="C185" s="58"/>
    </row>
    <row r="186" spans="3:3">
      <c r="C186" s="58"/>
    </row>
    <row r="187" spans="3:3">
      <c r="C187" s="58"/>
    </row>
  </sheetData>
  <mergeCells count="3">
    <mergeCell ref="A1:D1"/>
    <mergeCell ref="A2:D2"/>
    <mergeCell ref="A3:D3"/>
  </mergeCells>
  <printOptions horizontalCentered="1" verticalCentered="1"/>
  <pageMargins left="0.25" right="0.25" top="0.75" bottom="0.75" header="0.3" footer="0.3"/>
  <pageSetup scale="78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sheetPr codeName="Sheet105"/>
  <dimension ref="A1:J61"/>
  <sheetViews>
    <sheetView topLeftCell="A40" zoomScaleNormal="100" zoomScaleSheetLayoutView="75" workbookViewId="0">
      <selection activeCell="N30" sqref="N30"/>
    </sheetView>
  </sheetViews>
  <sheetFormatPr defaultColWidth="9.140625" defaultRowHeight="14.45"/>
  <cols>
    <col min="1" max="1" width="47.42578125" style="33" customWidth="1"/>
    <col min="2" max="2" width="27.85546875" style="33" customWidth="1"/>
    <col min="3" max="3" width="9" style="33" customWidth="1"/>
    <col min="4" max="4" width="9.140625" style="33" customWidth="1"/>
    <col min="5" max="5" width="11.7109375" style="33" bestFit="1" customWidth="1"/>
    <col min="6" max="16384" width="9.140625" style="33"/>
  </cols>
  <sheetData>
    <row r="1" spans="1:10" ht="20.100000000000001">
      <c r="A1" s="381" t="s">
        <v>231</v>
      </c>
      <c r="B1" s="381"/>
      <c r="C1" s="381"/>
      <c r="D1" s="381"/>
      <c r="E1" s="367"/>
    </row>
    <row r="2" spans="1:10" ht="20.100000000000001">
      <c r="A2" s="381" t="s">
        <v>252</v>
      </c>
      <c r="B2" s="381"/>
      <c r="C2" s="381"/>
      <c r="D2" s="381"/>
      <c r="E2" s="367"/>
    </row>
    <row r="3" spans="1:10" ht="15.6">
      <c r="A3" s="384">
        <f ca="1">TODAY()</f>
        <v>45832</v>
      </c>
      <c r="B3" s="385"/>
      <c r="C3" s="385"/>
      <c r="D3" s="385"/>
      <c r="E3" s="367"/>
    </row>
    <row r="4" spans="1:10" s="34" customFormat="1" ht="15.95">
      <c r="A4" s="367"/>
      <c r="B4" s="367"/>
      <c r="C4" s="367"/>
      <c r="D4" s="219"/>
    </row>
    <row r="5" spans="1:10" s="34" customFormat="1" ht="15.95">
      <c r="A5" s="367"/>
      <c r="B5" s="367"/>
      <c r="C5" s="367"/>
      <c r="D5" s="219"/>
    </row>
    <row r="6" spans="1:10" s="34" customFormat="1" ht="15.95">
      <c r="A6" s="219"/>
      <c r="B6" s="219"/>
      <c r="C6" s="219"/>
      <c r="D6" s="219"/>
    </row>
    <row r="7" spans="1:10" s="34" customFormat="1" ht="15.95">
      <c r="A7" s="36" t="s">
        <v>232</v>
      </c>
      <c r="B7" s="40" t="e">
        <f>#REF!</f>
        <v>#REF!</v>
      </c>
      <c r="C7" s="219"/>
      <c r="D7" s="219"/>
      <c r="H7" s="34" t="s">
        <v>253</v>
      </c>
    </row>
    <row r="8" spans="1:10" s="34" customFormat="1" ht="15.95" hidden="1">
      <c r="A8" s="219" t="s">
        <v>208</v>
      </c>
      <c r="B8" s="41" t="e">
        <f>'NEO ABR 2019 (2)'!#REF!</f>
        <v>#REF!</v>
      </c>
      <c r="C8" s="219"/>
      <c r="D8" s="219"/>
    </row>
    <row r="9" spans="1:10" s="34" customFormat="1" ht="15.95">
      <c r="A9" s="219" t="s">
        <v>210</v>
      </c>
      <c r="B9" s="86" t="e">
        <f>#REF!</f>
        <v>#REF!</v>
      </c>
      <c r="C9" s="219"/>
      <c r="D9" s="219"/>
    </row>
    <row r="10" spans="1:10" s="34" customFormat="1" ht="15.95">
      <c r="A10" s="219" t="s">
        <v>212</v>
      </c>
      <c r="B10" s="43">
        <v>30</v>
      </c>
      <c r="C10" s="219"/>
      <c r="D10" s="219"/>
    </row>
    <row r="11" spans="1:10" s="34" customFormat="1" ht="15.95" hidden="1">
      <c r="A11" s="219" t="s">
        <v>213</v>
      </c>
      <c r="B11" s="220"/>
      <c r="C11" s="219" t="s">
        <v>211</v>
      </c>
      <c r="D11" s="219"/>
    </row>
    <row r="12" spans="1:10" s="34" customFormat="1" ht="15.95" hidden="1">
      <c r="A12" s="219"/>
      <c r="B12" s="219"/>
      <c r="C12" s="219"/>
      <c r="D12" s="219"/>
    </row>
    <row r="13" spans="1:10" s="34" customFormat="1" ht="15.95" hidden="1">
      <c r="A13" s="46" t="s">
        <v>214</v>
      </c>
      <c r="B13" s="221"/>
      <c r="C13" s="219"/>
      <c r="D13" s="219"/>
    </row>
    <row r="14" spans="1:10" s="34" customFormat="1" ht="15.95" hidden="1">
      <c r="A14" s="222" t="s">
        <v>215</v>
      </c>
      <c r="B14" s="232" t="e">
        <f>#REF!</f>
        <v>#REF!</v>
      </c>
      <c r="C14" s="219" t="s">
        <v>209</v>
      </c>
      <c r="D14" s="219"/>
    </row>
    <row r="15" spans="1:10" s="34" customFormat="1" ht="15.95" hidden="1">
      <c r="A15" s="222" t="s">
        <v>216</v>
      </c>
      <c r="B15" s="233" t="e">
        <f>#REF!</f>
        <v>#REF!</v>
      </c>
      <c r="C15" s="219" t="s">
        <v>209</v>
      </c>
      <c r="D15" s="219"/>
      <c r="I15" s="61"/>
      <c r="J15" s="61"/>
    </row>
    <row r="16" spans="1:10" s="34" customFormat="1" ht="15.95" hidden="1">
      <c r="A16" s="222" t="s">
        <v>217</v>
      </c>
      <c r="B16" s="225" t="e">
        <f>B15*B14</f>
        <v>#REF!</v>
      </c>
      <c r="C16" s="219"/>
      <c r="D16" s="219"/>
      <c r="I16" s="62"/>
      <c r="J16" s="61"/>
    </row>
    <row r="17" spans="1:10" s="34" customFormat="1" ht="15.95" hidden="1">
      <c r="A17" s="222"/>
      <c r="B17" s="225"/>
      <c r="C17" s="219"/>
      <c r="D17" s="219"/>
      <c r="I17" s="62"/>
      <c r="J17" s="61"/>
    </row>
    <row r="18" spans="1:10" s="34" customFormat="1" ht="15.95" hidden="1">
      <c r="A18" s="222" t="s">
        <v>215</v>
      </c>
      <c r="B18" s="232" t="e">
        <f>#REF!</f>
        <v>#REF!</v>
      </c>
      <c r="C18" s="219"/>
      <c r="D18" s="219"/>
      <c r="I18" s="62"/>
      <c r="J18" s="61"/>
    </row>
    <row r="19" spans="1:10" s="34" customFormat="1" ht="15.95" hidden="1">
      <c r="A19" s="222" t="s">
        <v>216</v>
      </c>
      <c r="B19" s="233" t="e">
        <f>#REF!</f>
        <v>#REF!</v>
      </c>
      <c r="C19" s="219"/>
      <c r="D19" s="219"/>
      <c r="I19" s="62"/>
      <c r="J19" s="61"/>
    </row>
    <row r="20" spans="1:10" s="34" customFormat="1" ht="15.95" hidden="1">
      <c r="A20" s="222" t="s">
        <v>217</v>
      </c>
      <c r="B20" s="225" t="e">
        <f>B19*B18</f>
        <v>#REF!</v>
      </c>
      <c r="C20" s="219"/>
      <c r="D20" s="219"/>
      <c r="I20" s="62"/>
      <c r="J20" s="61"/>
    </row>
    <row r="21" spans="1:10" s="34" customFormat="1" ht="15.95" hidden="1">
      <c r="A21" s="222"/>
      <c r="B21" s="47"/>
      <c r="C21" s="219"/>
      <c r="D21" s="219"/>
      <c r="I21" s="62"/>
      <c r="J21" s="61"/>
    </row>
    <row r="22" spans="1:10" s="34" customFormat="1" ht="15.95">
      <c r="A22" s="227"/>
      <c r="B22" s="225"/>
      <c r="C22" s="225"/>
      <c r="D22" s="219"/>
      <c r="J22" s="61"/>
    </row>
    <row r="23" spans="1:10" s="34" customFormat="1" ht="15.95">
      <c r="A23" s="46" t="s">
        <v>233</v>
      </c>
      <c r="B23" s="225"/>
      <c r="C23" s="219"/>
      <c r="D23" s="219"/>
      <c r="J23" s="61"/>
    </row>
    <row r="24" spans="1:10" s="34" customFormat="1" ht="15.95">
      <c r="A24" s="222" t="s">
        <v>234</v>
      </c>
      <c r="B24" s="234" t="e">
        <f>#REF!</f>
        <v>#REF!</v>
      </c>
      <c r="C24" s="219"/>
      <c r="E24" s="62" t="e">
        <f>#REF!</f>
        <v>#REF!</v>
      </c>
      <c r="F24" s="34" t="s">
        <v>255</v>
      </c>
      <c r="J24" s="61"/>
    </row>
    <row r="25" spans="1:10" s="34" customFormat="1" ht="15.95">
      <c r="A25" s="222" t="s">
        <v>235</v>
      </c>
      <c r="B25" s="234" t="e">
        <f>#REF!</f>
        <v>#REF!</v>
      </c>
      <c r="C25" s="219"/>
      <c r="D25" s="219"/>
      <c r="E25" s="34" t="e">
        <f>#REF!</f>
        <v>#REF!</v>
      </c>
      <c r="F25" s="34" t="s">
        <v>256</v>
      </c>
      <c r="J25" s="61"/>
    </row>
    <row r="26" spans="1:10" s="34" customFormat="1" ht="15.95">
      <c r="A26" s="222" t="s">
        <v>222</v>
      </c>
      <c r="B26" s="225" t="e">
        <f>B24*B25</f>
        <v>#REF!</v>
      </c>
      <c r="C26" s="219"/>
      <c r="D26" s="219"/>
      <c r="E26" s="62" t="e">
        <f>E24+E25</f>
        <v>#REF!</v>
      </c>
      <c r="F26" s="34" t="s">
        <v>257</v>
      </c>
      <c r="J26" s="61"/>
    </row>
    <row r="27" spans="1:10" s="34" customFormat="1" ht="15.95">
      <c r="A27" s="222" t="s">
        <v>236</v>
      </c>
      <c r="B27" s="235">
        <v>0.01</v>
      </c>
      <c r="C27" s="219"/>
      <c r="D27" s="219"/>
      <c r="J27" s="61"/>
    </row>
    <row r="28" spans="1:10" s="34" customFormat="1" ht="15.95">
      <c r="A28" s="222" t="s">
        <v>237</v>
      </c>
      <c r="B28" s="235" t="e">
        <f>B27*B24</f>
        <v>#REF!</v>
      </c>
      <c r="C28" s="219"/>
      <c r="D28" s="219"/>
      <c r="J28" s="61"/>
    </row>
    <row r="29" spans="1:10" s="34" customFormat="1" ht="15.95">
      <c r="A29" s="48"/>
      <c r="B29" s="229"/>
      <c r="C29" s="219"/>
      <c r="D29" s="219"/>
      <c r="E29" s="34" t="e">
        <f>IF(E26&gt;=1,E26-1,E26)</f>
        <v>#REF!</v>
      </c>
      <c r="F29" s="34" t="s">
        <v>258</v>
      </c>
    </row>
    <row r="30" spans="1:10" s="34" customFormat="1" ht="15.95">
      <c r="A30" s="219"/>
      <c r="B30" s="225"/>
      <c r="C30" s="219"/>
      <c r="D30" s="219"/>
    </row>
    <row r="31" spans="1:10" s="34" customFormat="1" ht="15.95">
      <c r="A31" s="48" t="s">
        <v>223</v>
      </c>
      <c r="B31" s="47" t="e">
        <f>(+B26-B28)</f>
        <v>#REF!</v>
      </c>
      <c r="C31" s="219"/>
      <c r="D31" s="219"/>
      <c r="I31" s="61"/>
    </row>
    <row r="32" spans="1:10" s="34" customFormat="1" ht="15.95">
      <c r="A32" s="49"/>
      <c r="B32" s="236"/>
      <c r="C32" s="225"/>
      <c r="D32" s="219"/>
      <c r="I32" s="61"/>
    </row>
    <row r="33" spans="1:4" s="34" customFormat="1" ht="15.95">
      <c r="A33" s="49"/>
      <c r="B33" s="225"/>
      <c r="C33" s="219"/>
      <c r="D33" s="219"/>
    </row>
    <row r="34" spans="1:4" s="34" customFormat="1" ht="15.95">
      <c r="A34" s="49" t="s">
        <v>224</v>
      </c>
      <c r="B34" s="230" t="e">
        <f>B7+47</f>
        <v>#REF!</v>
      </c>
      <c r="C34" s="219"/>
      <c r="D34" s="219"/>
    </row>
    <row r="35" spans="1:4" s="34" customFormat="1" ht="15.95">
      <c r="A35" s="49"/>
      <c r="B35" s="230"/>
      <c r="C35" s="219"/>
      <c r="D35" s="219"/>
    </row>
    <row r="36" spans="1:4" s="34" customFormat="1" ht="15.95">
      <c r="A36" s="49"/>
      <c r="B36" s="230"/>
      <c r="C36" s="219"/>
      <c r="D36" s="219"/>
    </row>
    <row r="37" spans="1:4" s="34" customFormat="1" ht="15.95">
      <c r="A37" s="219"/>
      <c r="B37" s="225"/>
      <c r="C37" s="219"/>
      <c r="D37" s="219"/>
    </row>
    <row r="38" spans="1:4" s="34" customFormat="1" ht="15.95">
      <c r="A38" s="48"/>
      <c r="B38" s="237"/>
      <c r="C38" s="219"/>
      <c r="D38" s="231"/>
    </row>
    <row r="39" spans="1:4" s="34" customFormat="1" ht="15.95">
      <c r="A39" s="219"/>
      <c r="B39" s="54" t="s">
        <v>225</v>
      </c>
      <c r="C39" s="219"/>
      <c r="D39" s="219"/>
    </row>
    <row r="40" spans="1:4" s="34" customFormat="1" ht="15.95">
      <c r="A40" s="219"/>
      <c r="B40" s="33"/>
      <c r="C40" s="219"/>
      <c r="D40" s="219"/>
    </row>
    <row r="41" spans="1:4" s="34" customFormat="1" ht="15.95">
      <c r="A41" s="219"/>
      <c r="B41" s="54"/>
      <c r="C41" s="219"/>
      <c r="D41" s="219"/>
    </row>
    <row r="42" spans="1:4" s="34" customFormat="1" ht="15.95">
      <c r="A42" s="219"/>
      <c r="B42" s="54"/>
      <c r="C42" s="219"/>
      <c r="D42" s="219"/>
    </row>
    <row r="43" spans="1:4" s="34" customFormat="1" ht="15.95">
      <c r="A43" s="219"/>
      <c r="B43" s="219" t="s">
        <v>240</v>
      </c>
      <c r="C43" s="219"/>
      <c r="D43" s="219"/>
    </row>
    <row r="44" spans="1:4" s="34" customFormat="1" ht="15.95">
      <c r="A44" s="219"/>
      <c r="B44" s="219" t="s">
        <v>241</v>
      </c>
      <c r="C44" s="219"/>
      <c r="D44" s="219"/>
    </row>
    <row r="45" spans="1:4" s="34" customFormat="1" ht="15.95">
      <c r="A45" s="219"/>
      <c r="B45" s="219" t="s">
        <v>227</v>
      </c>
      <c r="C45" s="39"/>
      <c r="D45" s="219"/>
    </row>
    <row r="46" spans="1:4" s="34" customFormat="1" ht="15.95">
      <c r="A46" s="219"/>
      <c r="B46" s="219"/>
      <c r="C46" s="39"/>
      <c r="D46" s="219"/>
    </row>
    <row r="47" spans="1:4" s="34" customFormat="1" ht="15.95">
      <c r="A47" s="219"/>
      <c r="B47" s="219"/>
      <c r="C47" s="39"/>
      <c r="D47" s="219"/>
    </row>
    <row r="48" spans="1:4" s="34" customFormat="1" ht="15.95">
      <c r="A48" s="219"/>
      <c r="B48" s="55" t="s">
        <v>228</v>
      </c>
      <c r="C48" s="39"/>
      <c r="D48" s="219"/>
    </row>
    <row r="49" spans="1:4" s="34" customFormat="1" ht="15.95">
      <c r="A49" s="219"/>
      <c r="B49" s="219"/>
      <c r="C49" s="39"/>
      <c r="D49" s="219"/>
    </row>
    <row r="50" spans="1:4" s="34" customFormat="1" ht="15.95">
      <c r="A50" s="219"/>
      <c r="B50" s="219"/>
      <c r="C50" s="39"/>
      <c r="D50" s="219"/>
    </row>
    <row r="51" spans="1:4" s="34" customFormat="1" ht="15.95">
      <c r="A51" s="219"/>
      <c r="B51" s="219"/>
      <c r="C51" s="39"/>
      <c r="D51" s="219"/>
    </row>
    <row r="52" spans="1:4" s="34" customFormat="1" ht="15.95">
      <c r="A52" s="219"/>
      <c r="B52" s="219" t="s">
        <v>245</v>
      </c>
      <c r="C52" s="39"/>
      <c r="D52" s="219"/>
    </row>
    <row r="53" spans="1:4" s="34" customFormat="1" ht="15.95">
      <c r="A53" s="219"/>
      <c r="B53" s="219" t="s">
        <v>246</v>
      </c>
      <c r="C53" s="39"/>
      <c r="D53" s="219"/>
    </row>
    <row r="54" spans="1:4" ht="15.6">
      <c r="B54" s="219" t="s">
        <v>230</v>
      </c>
      <c r="C54" s="58"/>
    </row>
    <row r="55" spans="1:4" ht="15.6">
      <c r="A55" s="57"/>
      <c r="B55" s="219"/>
    </row>
    <row r="58" spans="1:4">
      <c r="B58" s="59"/>
    </row>
    <row r="59" spans="1:4">
      <c r="B59" s="60"/>
    </row>
    <row r="60" spans="1:4">
      <c r="B60" s="60"/>
    </row>
    <row r="61" spans="1:4">
      <c r="B61" s="60"/>
    </row>
  </sheetData>
  <mergeCells count="3">
    <mergeCell ref="A1:D1"/>
    <mergeCell ref="A2:D2"/>
    <mergeCell ref="A3:D3"/>
  </mergeCells>
  <printOptions horizontalCentered="1" verticalCentered="1"/>
  <pageMargins left="0.7" right="0.7" top="0.75" bottom="0.75" header="0.3" footer="0.3"/>
  <pageSetup scale="90" orientation="portrait" r:id="rId1"/>
  <colBreaks count="1" manualBreakCount="1">
    <brk id="4" max="1048575" man="1"/>
  </colBreak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D00-000000000000}">
  <sheetPr codeName="Sheet106"/>
  <dimension ref="A1:K188"/>
  <sheetViews>
    <sheetView topLeftCell="A34" zoomScaleNormal="100" zoomScaleSheetLayoutView="85" workbookViewId="0">
      <selection activeCell="N30" sqref="N30"/>
    </sheetView>
  </sheetViews>
  <sheetFormatPr defaultColWidth="9.140625" defaultRowHeight="14.45"/>
  <cols>
    <col min="1" max="1" width="47.42578125" style="33" customWidth="1"/>
    <col min="2" max="2" width="27.85546875" style="33" customWidth="1"/>
    <col min="3" max="7" width="9.140625" style="33"/>
    <col min="8" max="8" width="17.5703125" style="33" bestFit="1" customWidth="1"/>
    <col min="9" max="16384" width="9.140625" style="33"/>
  </cols>
  <sheetData>
    <row r="1" spans="1:11" ht="20.100000000000001">
      <c r="A1" s="381" t="s">
        <v>205</v>
      </c>
      <c r="B1" s="381"/>
      <c r="C1" s="381"/>
      <c r="D1" s="381"/>
      <c r="E1" s="35"/>
    </row>
    <row r="2" spans="1:11" ht="20.100000000000001">
      <c r="A2" s="381" t="s">
        <v>252</v>
      </c>
      <c r="B2" s="381"/>
      <c r="C2" s="381"/>
      <c r="D2" s="381"/>
      <c r="E2" s="35"/>
    </row>
    <row r="3" spans="1:11" ht="15.75" customHeight="1">
      <c r="A3" s="382">
        <f ca="1">TODAY()</f>
        <v>45832</v>
      </c>
      <c r="B3" s="383"/>
      <c r="C3" s="383"/>
      <c r="D3" s="383"/>
      <c r="E3" s="36"/>
    </row>
    <row r="4" spans="1:11" ht="16.5" customHeight="1">
      <c r="A4" s="367"/>
      <c r="B4" s="367"/>
      <c r="C4" s="37"/>
      <c r="D4" s="34"/>
      <c r="E4" s="34"/>
    </row>
    <row r="5" spans="1:11" ht="16.5" customHeight="1">
      <c r="A5" s="219"/>
      <c r="B5" s="219"/>
      <c r="C5" s="39"/>
      <c r="D5" s="219"/>
      <c r="E5" s="219"/>
      <c r="F5" s="219"/>
      <c r="G5" s="219"/>
      <c r="H5" s="219"/>
      <c r="I5" s="219"/>
      <c r="J5" s="219"/>
      <c r="K5" s="219"/>
    </row>
    <row r="6" spans="1:11" ht="15" customHeight="1">
      <c r="A6" s="36" t="s">
        <v>207</v>
      </c>
      <c r="B6" s="40" t="e">
        <f>#REF!</f>
        <v>#REF!</v>
      </c>
      <c r="C6" s="39"/>
      <c r="D6" s="219"/>
      <c r="E6" s="219"/>
      <c r="F6" s="219"/>
      <c r="G6" s="219"/>
      <c r="H6" s="219"/>
      <c r="I6" s="219"/>
      <c r="J6" s="219"/>
      <c r="K6" s="219"/>
    </row>
    <row r="7" spans="1:11" ht="15.6" hidden="1">
      <c r="A7" s="219" t="s">
        <v>208</v>
      </c>
      <c r="B7" s="41">
        <v>40793</v>
      </c>
      <c r="C7" s="39" t="s">
        <v>209</v>
      </c>
      <c r="D7" s="219"/>
      <c r="E7" s="219"/>
      <c r="F7" s="219"/>
      <c r="G7" s="219"/>
      <c r="H7" s="219"/>
      <c r="I7" s="219"/>
      <c r="J7" s="219"/>
      <c r="K7" s="219"/>
    </row>
    <row r="8" spans="1:11" ht="15.6">
      <c r="A8" s="219" t="s">
        <v>210</v>
      </c>
      <c r="B8" s="86" t="e">
        <f>#REF!</f>
        <v>#REF!</v>
      </c>
      <c r="C8" s="39" t="s">
        <v>211</v>
      </c>
      <c r="D8" s="219"/>
      <c r="E8" s="219"/>
      <c r="F8" s="219"/>
      <c r="G8" s="219"/>
      <c r="H8" s="219"/>
      <c r="I8" s="219"/>
      <c r="J8" s="219"/>
      <c r="K8" s="219"/>
    </row>
    <row r="9" spans="1:11" ht="15.6">
      <c r="A9" s="219" t="s">
        <v>212</v>
      </c>
      <c r="B9" s="43">
        <v>31</v>
      </c>
      <c r="C9" s="39" t="s">
        <v>211</v>
      </c>
      <c r="D9" s="219"/>
      <c r="E9" s="219"/>
      <c r="F9" s="219"/>
      <c r="G9" s="219"/>
      <c r="H9" s="219"/>
      <c r="I9" s="219"/>
      <c r="J9" s="219"/>
      <c r="K9" s="219"/>
    </row>
    <row r="10" spans="1:11" ht="15.6" hidden="1">
      <c r="A10" s="219" t="s">
        <v>213</v>
      </c>
      <c r="B10" s="220"/>
      <c r="C10" s="39" t="s">
        <v>211</v>
      </c>
      <c r="D10" s="219"/>
      <c r="E10" s="219"/>
      <c r="F10" s="219"/>
      <c r="G10" s="219"/>
      <c r="H10" s="219"/>
      <c r="I10" s="219"/>
      <c r="J10" s="219"/>
      <c r="K10" s="219"/>
    </row>
    <row r="11" spans="1:11" ht="16.5" customHeight="1">
      <c r="A11" s="219"/>
      <c r="B11" s="219"/>
      <c r="C11" s="39"/>
      <c r="D11" s="219"/>
      <c r="E11" s="219"/>
      <c r="F11" s="219"/>
      <c r="G11" s="219"/>
      <c r="H11" s="219"/>
      <c r="I11" s="219"/>
      <c r="J11" s="219"/>
      <c r="K11" s="219"/>
    </row>
    <row r="12" spans="1:11" ht="16.5" customHeight="1">
      <c r="A12" s="219"/>
      <c r="B12" s="221"/>
      <c r="C12" s="39"/>
      <c r="D12" s="219"/>
      <c r="E12" s="219"/>
      <c r="F12" s="219"/>
      <c r="G12" s="219"/>
      <c r="H12" s="219"/>
      <c r="I12" s="219"/>
      <c r="J12" s="219"/>
      <c r="K12" s="219"/>
    </row>
    <row r="13" spans="1:11" ht="21" customHeight="1">
      <c r="A13" s="44" t="s">
        <v>214</v>
      </c>
      <c r="B13" s="221"/>
      <c r="C13" s="39"/>
      <c r="D13" s="219"/>
      <c r="E13" s="219"/>
      <c r="F13" s="219"/>
      <c r="G13" s="219"/>
      <c r="H13" s="219"/>
      <c r="I13" s="219"/>
      <c r="J13" s="219"/>
      <c r="K13" s="219"/>
    </row>
    <row r="14" spans="1:11" ht="15.6">
      <c r="A14" s="222" t="s">
        <v>215</v>
      </c>
      <c r="B14" s="223" t="e">
        <f>#REF!</f>
        <v>#REF!</v>
      </c>
      <c r="C14" s="39" t="s">
        <v>209</v>
      </c>
      <c r="D14" s="219"/>
      <c r="E14" s="219"/>
      <c r="F14" s="219"/>
      <c r="G14" s="219"/>
      <c r="H14" s="219"/>
      <c r="I14" s="219"/>
      <c r="J14" s="219"/>
      <c r="K14" s="219"/>
    </row>
    <row r="15" spans="1:11" ht="15.6">
      <c r="A15" s="222" t="s">
        <v>216</v>
      </c>
      <c r="B15" s="233" t="e">
        <f>#REF!</f>
        <v>#REF!</v>
      </c>
      <c r="C15" s="39" t="s">
        <v>209</v>
      </c>
      <c r="D15" s="219"/>
      <c r="E15" s="219"/>
      <c r="F15" s="219"/>
      <c r="G15" s="219"/>
      <c r="H15" s="219"/>
      <c r="I15" s="225"/>
      <c r="J15" s="225"/>
      <c r="K15" s="219"/>
    </row>
    <row r="16" spans="1:11" ht="15.6">
      <c r="A16" s="222" t="s">
        <v>217</v>
      </c>
      <c r="B16" s="225" t="e">
        <f>B15*B14</f>
        <v>#REF!</v>
      </c>
      <c r="C16" s="39"/>
      <c r="D16" s="219"/>
      <c r="E16" s="219"/>
      <c r="F16" s="219"/>
      <c r="G16" s="219"/>
      <c r="H16" s="219"/>
      <c r="I16" s="221"/>
      <c r="J16" s="225"/>
      <c r="K16" s="219"/>
    </row>
    <row r="17" spans="1:11" ht="14.25" customHeight="1">
      <c r="A17" s="222"/>
      <c r="B17" s="225"/>
      <c r="C17" s="39"/>
      <c r="D17" s="219"/>
      <c r="E17" s="219"/>
      <c r="F17" s="219"/>
      <c r="G17" s="219"/>
      <c r="H17" s="219"/>
      <c r="I17" s="221"/>
      <c r="J17" s="225"/>
      <c r="K17" s="219"/>
    </row>
    <row r="18" spans="1:11" ht="16.5" hidden="1" customHeight="1">
      <c r="A18" s="46" t="s">
        <v>218</v>
      </c>
      <c r="B18" s="221"/>
      <c r="C18" s="39"/>
      <c r="D18" s="219"/>
      <c r="E18" s="219"/>
      <c r="F18" s="219"/>
      <c r="G18" s="219"/>
      <c r="H18" s="219"/>
      <c r="I18" s="219"/>
      <c r="J18" s="225"/>
      <c r="K18" s="219"/>
    </row>
    <row r="19" spans="1:11" ht="16.5" hidden="1" customHeight="1">
      <c r="A19" s="222" t="s">
        <v>219</v>
      </c>
      <c r="B19" s="228" t="e">
        <f>B14</f>
        <v>#REF!</v>
      </c>
      <c r="C19" s="39" t="s">
        <v>220</v>
      </c>
      <c r="D19" s="219"/>
      <c r="E19" s="219"/>
      <c r="F19" s="219"/>
      <c r="G19" s="219"/>
      <c r="H19" s="219"/>
      <c r="I19" s="219"/>
      <c r="J19" s="225"/>
      <c r="K19" s="219"/>
    </row>
    <row r="20" spans="1:11" ht="16.5" hidden="1" customHeight="1">
      <c r="A20" s="222" t="s">
        <v>221</v>
      </c>
      <c r="B20" s="225">
        <v>3.5000000000000003E-2</v>
      </c>
      <c r="C20" s="39"/>
      <c r="D20" s="219"/>
      <c r="E20" s="219"/>
      <c r="F20" s="219"/>
      <c r="G20" s="219"/>
      <c r="H20" s="219"/>
      <c r="I20" s="219"/>
      <c r="J20" s="225"/>
      <c r="K20" s="219"/>
    </row>
    <row r="21" spans="1:11" ht="16.5" hidden="1" customHeight="1">
      <c r="A21" s="222" t="s">
        <v>222</v>
      </c>
      <c r="B21" s="229" t="e">
        <f>B19*B20</f>
        <v>#REF!</v>
      </c>
      <c r="C21" s="39"/>
      <c r="D21" s="219"/>
      <c r="E21" s="219"/>
      <c r="F21" s="219"/>
      <c r="G21" s="219"/>
      <c r="H21" s="219"/>
      <c r="I21" s="219"/>
      <c r="J21" s="225"/>
      <c r="K21" s="219"/>
    </row>
    <row r="22" spans="1:11" ht="16.5" customHeight="1">
      <c r="A22" s="219"/>
      <c r="B22" s="47"/>
      <c r="C22" s="39"/>
      <c r="D22" s="219"/>
      <c r="E22" s="219"/>
      <c r="F22" s="219"/>
      <c r="G22" s="219"/>
      <c r="H22" s="219"/>
      <c r="I22" s="219"/>
      <c r="J22" s="219"/>
      <c r="K22" s="219"/>
    </row>
    <row r="23" spans="1:11" ht="15.6">
      <c r="A23" s="48" t="s">
        <v>223</v>
      </c>
      <c r="B23" s="47" t="e">
        <f>B16</f>
        <v>#REF!</v>
      </c>
      <c r="C23" s="39"/>
      <c r="D23" s="219"/>
      <c r="E23" s="219"/>
      <c r="F23" s="219"/>
      <c r="G23" s="219"/>
      <c r="H23" s="219"/>
      <c r="I23" s="225"/>
      <c r="J23" s="219"/>
      <c r="K23" s="219"/>
    </row>
    <row r="24" spans="1:11" ht="16.5" customHeight="1">
      <c r="A24" s="49"/>
      <c r="B24" s="225"/>
      <c r="C24" s="45"/>
      <c r="D24" s="219"/>
      <c r="E24" s="219"/>
      <c r="F24" s="219"/>
      <c r="G24" s="219"/>
      <c r="H24" s="219"/>
      <c r="I24" s="225"/>
      <c r="J24" s="219"/>
      <c r="K24" s="219"/>
    </row>
    <row r="25" spans="1:11" ht="16.5" customHeight="1">
      <c r="A25" s="49"/>
      <c r="B25" s="230"/>
      <c r="C25" s="39"/>
      <c r="D25" s="219"/>
      <c r="E25" s="219"/>
      <c r="F25" s="219"/>
      <c r="G25" s="219"/>
      <c r="H25" s="219"/>
      <c r="I25" s="219"/>
      <c r="J25" s="219"/>
      <c r="K25" s="219"/>
    </row>
    <row r="26" spans="1:11" ht="15.6">
      <c r="A26" s="49" t="s">
        <v>224</v>
      </c>
      <c r="B26" s="230" t="e">
        <f>B6+47</f>
        <v>#REF!</v>
      </c>
      <c r="C26" s="39"/>
      <c r="D26" s="219"/>
      <c r="E26" s="219"/>
      <c r="F26" s="219"/>
      <c r="G26" s="219"/>
      <c r="H26" s="219"/>
      <c r="I26" s="219"/>
      <c r="J26" s="219"/>
      <c r="K26" s="219"/>
    </row>
    <row r="27" spans="1:11" ht="16.5" customHeight="1">
      <c r="A27" s="50"/>
      <c r="B27" s="51"/>
      <c r="C27" s="39"/>
      <c r="D27" s="219"/>
      <c r="E27" s="219"/>
    </row>
    <row r="28" spans="1:11" ht="16.5" customHeight="1">
      <c r="A28" s="50"/>
      <c r="B28" s="51"/>
      <c r="C28" s="39"/>
      <c r="D28" s="219"/>
      <c r="E28" s="219"/>
    </row>
    <row r="29" spans="1:11" ht="16.5" customHeight="1">
      <c r="A29" s="50"/>
      <c r="B29" s="51"/>
      <c r="C29" s="39"/>
      <c r="D29" s="219"/>
      <c r="E29" s="219"/>
    </row>
    <row r="30" spans="1:11" ht="16.5" customHeight="1">
      <c r="A30" s="52"/>
      <c r="B30" s="53"/>
      <c r="C30" s="39"/>
      <c r="D30" s="231"/>
      <c r="E30" s="219"/>
    </row>
    <row r="31" spans="1:11" ht="17.45">
      <c r="A31" s="50"/>
      <c r="B31" s="54" t="s">
        <v>225</v>
      </c>
      <c r="C31" s="39"/>
      <c r="D31" s="219"/>
      <c r="E31" s="219"/>
    </row>
    <row r="32" spans="1:11" ht="17.25" customHeight="1">
      <c r="A32" s="50"/>
      <c r="B32" s="54"/>
      <c r="C32" s="39"/>
      <c r="D32" s="219"/>
      <c r="E32" s="219"/>
    </row>
    <row r="33" spans="1:5" ht="17.25" customHeight="1">
      <c r="A33" s="50"/>
      <c r="B33" s="54"/>
      <c r="C33" s="39"/>
      <c r="D33" s="219"/>
      <c r="E33" s="219"/>
    </row>
    <row r="34" spans="1:5" ht="17.25" customHeight="1">
      <c r="A34" s="50"/>
      <c r="B34" s="54"/>
      <c r="C34" s="39"/>
      <c r="D34" s="219"/>
      <c r="E34" s="219"/>
    </row>
    <row r="35" spans="1:5" ht="17.45">
      <c r="A35" s="50"/>
      <c r="B35" s="219" t="s">
        <v>240</v>
      </c>
      <c r="C35" s="39"/>
      <c r="D35" s="219"/>
      <c r="E35" s="219"/>
    </row>
    <row r="36" spans="1:5" ht="17.25" customHeight="1">
      <c r="A36" s="50"/>
      <c r="B36" s="219" t="s">
        <v>241</v>
      </c>
      <c r="C36" s="39"/>
      <c r="D36" s="219"/>
      <c r="E36" s="219"/>
    </row>
    <row r="37" spans="1:5" ht="17.25" customHeight="1">
      <c r="A37" s="50"/>
      <c r="B37" s="219" t="s">
        <v>227</v>
      </c>
      <c r="C37" s="39"/>
      <c r="D37" s="219"/>
      <c r="E37" s="219"/>
    </row>
    <row r="38" spans="1:5" ht="17.25" customHeight="1">
      <c r="A38" s="50"/>
      <c r="B38" s="219"/>
      <c r="C38" s="39"/>
      <c r="D38" s="219"/>
      <c r="E38" s="219"/>
    </row>
    <row r="39" spans="1:5" ht="17.45">
      <c r="A39" s="50"/>
      <c r="B39" s="219"/>
      <c r="C39" s="39"/>
      <c r="D39" s="219"/>
      <c r="E39" s="219"/>
    </row>
    <row r="40" spans="1:5" ht="17.45">
      <c r="A40" s="50"/>
      <c r="B40" s="55" t="s">
        <v>228</v>
      </c>
      <c r="C40" s="39"/>
      <c r="D40" s="219"/>
      <c r="E40" s="219"/>
    </row>
    <row r="41" spans="1:5" ht="17.45">
      <c r="A41" s="50"/>
      <c r="B41" s="219"/>
      <c r="C41" s="39"/>
      <c r="D41" s="219"/>
      <c r="E41" s="219"/>
    </row>
    <row r="42" spans="1:5" ht="17.25" customHeight="1">
      <c r="A42" s="50"/>
      <c r="B42" s="219"/>
      <c r="C42" s="39"/>
      <c r="D42" s="219"/>
      <c r="E42" s="219"/>
    </row>
    <row r="43" spans="1:5" ht="17.25" customHeight="1">
      <c r="A43" s="50"/>
      <c r="B43" s="219"/>
      <c r="C43" s="39"/>
      <c r="D43" s="219"/>
      <c r="E43" s="219"/>
    </row>
    <row r="44" spans="1:5" ht="17.25" customHeight="1">
      <c r="A44" s="50"/>
      <c r="B44" s="219" t="s">
        <v>245</v>
      </c>
      <c r="C44" s="39"/>
      <c r="D44" s="219"/>
      <c r="E44" s="219"/>
    </row>
    <row r="45" spans="1:5" ht="17.25" customHeight="1">
      <c r="A45" s="50"/>
      <c r="B45" s="219" t="s">
        <v>246</v>
      </c>
      <c r="C45" s="39"/>
      <c r="D45" s="219"/>
      <c r="E45" s="219"/>
    </row>
    <row r="46" spans="1:5" ht="15.95">
      <c r="A46" s="34"/>
      <c r="B46" s="219" t="s">
        <v>230</v>
      </c>
      <c r="C46" s="56"/>
    </row>
    <row r="47" spans="1:5">
      <c r="A47" s="57"/>
      <c r="C47" s="58"/>
    </row>
    <row r="48" spans="1:5">
      <c r="C48" s="58"/>
    </row>
    <row r="49" spans="2:3">
      <c r="C49" s="58"/>
    </row>
    <row r="50" spans="2:3">
      <c r="B50" s="59"/>
      <c r="C50" s="58"/>
    </row>
    <row r="51" spans="2:3">
      <c r="B51" s="60"/>
      <c r="C51" s="58"/>
    </row>
    <row r="52" spans="2:3">
      <c r="B52" s="60"/>
      <c r="C52" s="58"/>
    </row>
    <row r="53" spans="2:3">
      <c r="B53" s="60"/>
      <c r="C53" s="58"/>
    </row>
    <row r="54" spans="2:3">
      <c r="C54" s="58"/>
    </row>
    <row r="55" spans="2:3">
      <c r="C55" s="58"/>
    </row>
    <row r="56" spans="2:3">
      <c r="C56" s="58"/>
    </row>
    <row r="57" spans="2:3">
      <c r="C57" s="58"/>
    </row>
    <row r="58" spans="2:3">
      <c r="C58" s="58"/>
    </row>
    <row r="59" spans="2:3">
      <c r="C59" s="58"/>
    </row>
    <row r="60" spans="2:3">
      <c r="C60" s="58"/>
    </row>
    <row r="61" spans="2:3">
      <c r="C61" s="58"/>
    </row>
    <row r="62" spans="2:3">
      <c r="C62" s="58"/>
    </row>
    <row r="63" spans="2:3">
      <c r="C63" s="58"/>
    </row>
    <row r="64" spans="2:3">
      <c r="C64" s="58"/>
    </row>
    <row r="65" spans="3:3">
      <c r="C65" s="58"/>
    </row>
    <row r="66" spans="3:3">
      <c r="C66" s="58"/>
    </row>
    <row r="67" spans="3:3">
      <c r="C67" s="58"/>
    </row>
    <row r="68" spans="3:3">
      <c r="C68" s="58"/>
    </row>
    <row r="69" spans="3:3">
      <c r="C69" s="58"/>
    </row>
    <row r="70" spans="3:3">
      <c r="C70" s="58"/>
    </row>
    <row r="71" spans="3:3">
      <c r="C71" s="58"/>
    </row>
    <row r="72" spans="3:3">
      <c r="C72" s="58"/>
    </row>
    <row r="73" spans="3:3">
      <c r="C73" s="58"/>
    </row>
    <row r="74" spans="3:3">
      <c r="C74" s="58"/>
    </row>
    <row r="75" spans="3:3">
      <c r="C75" s="58"/>
    </row>
    <row r="76" spans="3:3">
      <c r="C76" s="58"/>
    </row>
    <row r="77" spans="3:3">
      <c r="C77" s="58"/>
    </row>
    <row r="78" spans="3:3">
      <c r="C78" s="58"/>
    </row>
    <row r="79" spans="3:3">
      <c r="C79" s="58"/>
    </row>
    <row r="80" spans="3:3">
      <c r="C80" s="58"/>
    </row>
    <row r="81" spans="3:3">
      <c r="C81" s="58"/>
    </row>
    <row r="82" spans="3:3">
      <c r="C82" s="58"/>
    </row>
    <row r="83" spans="3:3">
      <c r="C83" s="58"/>
    </row>
    <row r="84" spans="3:3">
      <c r="C84" s="58"/>
    </row>
    <row r="85" spans="3:3">
      <c r="C85" s="58"/>
    </row>
    <row r="86" spans="3:3">
      <c r="C86" s="58"/>
    </row>
    <row r="87" spans="3:3">
      <c r="C87" s="58"/>
    </row>
    <row r="88" spans="3:3">
      <c r="C88" s="58"/>
    </row>
    <row r="89" spans="3:3">
      <c r="C89" s="58"/>
    </row>
    <row r="90" spans="3:3">
      <c r="C90" s="58"/>
    </row>
    <row r="91" spans="3:3">
      <c r="C91" s="58"/>
    </row>
    <row r="92" spans="3:3">
      <c r="C92" s="58"/>
    </row>
    <row r="93" spans="3:3">
      <c r="C93" s="58"/>
    </row>
    <row r="94" spans="3:3">
      <c r="C94" s="58"/>
    </row>
    <row r="95" spans="3:3">
      <c r="C95" s="58"/>
    </row>
    <row r="96" spans="3:3">
      <c r="C96" s="58"/>
    </row>
    <row r="97" spans="3:3">
      <c r="C97" s="58"/>
    </row>
    <row r="98" spans="3:3">
      <c r="C98" s="58"/>
    </row>
    <row r="99" spans="3:3">
      <c r="C99" s="58"/>
    </row>
    <row r="100" spans="3:3">
      <c r="C100" s="58"/>
    </row>
    <row r="101" spans="3:3">
      <c r="C101" s="58"/>
    </row>
    <row r="102" spans="3:3">
      <c r="C102" s="58"/>
    </row>
    <row r="103" spans="3:3">
      <c r="C103" s="58"/>
    </row>
    <row r="104" spans="3:3">
      <c r="C104" s="58"/>
    </row>
    <row r="105" spans="3:3">
      <c r="C105" s="58"/>
    </row>
    <row r="106" spans="3:3">
      <c r="C106" s="58"/>
    </row>
    <row r="107" spans="3:3">
      <c r="C107" s="58"/>
    </row>
    <row r="108" spans="3:3">
      <c r="C108" s="58"/>
    </row>
    <row r="109" spans="3:3">
      <c r="C109" s="58"/>
    </row>
    <row r="110" spans="3:3">
      <c r="C110" s="58"/>
    </row>
    <row r="111" spans="3:3">
      <c r="C111" s="58"/>
    </row>
    <row r="112" spans="3:3">
      <c r="C112" s="58"/>
    </row>
    <row r="113" spans="3:3">
      <c r="C113" s="58"/>
    </row>
    <row r="114" spans="3:3">
      <c r="C114" s="58"/>
    </row>
    <row r="115" spans="3:3">
      <c r="C115" s="58"/>
    </row>
    <row r="116" spans="3:3">
      <c r="C116" s="58"/>
    </row>
    <row r="117" spans="3:3">
      <c r="C117" s="58"/>
    </row>
    <row r="118" spans="3:3">
      <c r="C118" s="58"/>
    </row>
    <row r="119" spans="3:3">
      <c r="C119" s="58"/>
    </row>
    <row r="120" spans="3:3">
      <c r="C120" s="58"/>
    </row>
    <row r="121" spans="3:3">
      <c r="C121" s="58"/>
    </row>
    <row r="122" spans="3:3">
      <c r="C122" s="58"/>
    </row>
    <row r="123" spans="3:3">
      <c r="C123" s="58"/>
    </row>
    <row r="124" spans="3:3">
      <c r="C124" s="58"/>
    </row>
    <row r="125" spans="3:3">
      <c r="C125" s="58"/>
    </row>
    <row r="126" spans="3:3">
      <c r="C126" s="58"/>
    </row>
    <row r="127" spans="3:3">
      <c r="C127" s="58"/>
    </row>
    <row r="128" spans="3:3">
      <c r="C128" s="58"/>
    </row>
    <row r="129" spans="3:3">
      <c r="C129" s="58"/>
    </row>
    <row r="130" spans="3:3">
      <c r="C130" s="58"/>
    </row>
    <row r="131" spans="3:3">
      <c r="C131" s="58"/>
    </row>
    <row r="132" spans="3:3">
      <c r="C132" s="58"/>
    </row>
    <row r="133" spans="3:3">
      <c r="C133" s="58"/>
    </row>
    <row r="134" spans="3:3">
      <c r="C134" s="58"/>
    </row>
    <row r="135" spans="3:3">
      <c r="C135" s="58"/>
    </row>
    <row r="136" spans="3:3">
      <c r="C136" s="58"/>
    </row>
    <row r="137" spans="3:3">
      <c r="C137" s="58"/>
    </row>
    <row r="138" spans="3:3">
      <c r="C138" s="58"/>
    </row>
    <row r="139" spans="3:3">
      <c r="C139" s="58"/>
    </row>
    <row r="140" spans="3:3">
      <c r="C140" s="58"/>
    </row>
    <row r="141" spans="3:3">
      <c r="C141" s="58"/>
    </row>
    <row r="142" spans="3:3">
      <c r="C142" s="58"/>
    </row>
    <row r="143" spans="3:3">
      <c r="C143" s="58"/>
    </row>
    <row r="144" spans="3:3">
      <c r="C144" s="58"/>
    </row>
    <row r="145" spans="3:3">
      <c r="C145" s="58"/>
    </row>
    <row r="146" spans="3:3">
      <c r="C146" s="58"/>
    </row>
    <row r="147" spans="3:3">
      <c r="C147" s="58"/>
    </row>
    <row r="148" spans="3:3">
      <c r="C148" s="58"/>
    </row>
    <row r="149" spans="3:3">
      <c r="C149" s="58"/>
    </row>
    <row r="150" spans="3:3">
      <c r="C150" s="58"/>
    </row>
    <row r="151" spans="3:3">
      <c r="C151" s="58"/>
    </row>
    <row r="152" spans="3:3">
      <c r="C152" s="58"/>
    </row>
    <row r="153" spans="3:3">
      <c r="C153" s="58"/>
    </row>
    <row r="154" spans="3:3">
      <c r="C154" s="58"/>
    </row>
    <row r="155" spans="3:3">
      <c r="C155" s="58"/>
    </row>
    <row r="156" spans="3:3">
      <c r="C156" s="58"/>
    </row>
    <row r="157" spans="3:3">
      <c r="C157" s="58"/>
    </row>
    <row r="158" spans="3:3">
      <c r="C158" s="58"/>
    </row>
    <row r="159" spans="3:3">
      <c r="C159" s="58"/>
    </row>
    <row r="160" spans="3:3">
      <c r="C160" s="58"/>
    </row>
    <row r="161" spans="3:3">
      <c r="C161" s="58"/>
    </row>
    <row r="162" spans="3:3">
      <c r="C162" s="58"/>
    </row>
    <row r="163" spans="3:3">
      <c r="C163" s="58"/>
    </row>
    <row r="164" spans="3:3">
      <c r="C164" s="58"/>
    </row>
    <row r="165" spans="3:3">
      <c r="C165" s="58"/>
    </row>
    <row r="166" spans="3:3">
      <c r="C166" s="58"/>
    </row>
    <row r="167" spans="3:3">
      <c r="C167" s="58"/>
    </row>
    <row r="168" spans="3:3">
      <c r="C168" s="58"/>
    </row>
    <row r="169" spans="3:3">
      <c r="C169" s="58"/>
    </row>
    <row r="170" spans="3:3">
      <c r="C170" s="58"/>
    </row>
    <row r="171" spans="3:3">
      <c r="C171" s="58"/>
    </row>
    <row r="172" spans="3:3">
      <c r="C172" s="58"/>
    </row>
    <row r="173" spans="3:3">
      <c r="C173" s="58"/>
    </row>
    <row r="174" spans="3:3">
      <c r="C174" s="58"/>
    </row>
    <row r="175" spans="3:3">
      <c r="C175" s="58"/>
    </row>
    <row r="176" spans="3:3">
      <c r="C176" s="58"/>
    </row>
    <row r="177" spans="3:3">
      <c r="C177" s="58"/>
    </row>
    <row r="178" spans="3:3">
      <c r="C178" s="58"/>
    </row>
    <row r="179" spans="3:3">
      <c r="C179" s="58"/>
    </row>
    <row r="180" spans="3:3">
      <c r="C180" s="58"/>
    </row>
    <row r="181" spans="3:3">
      <c r="C181" s="58"/>
    </row>
    <row r="182" spans="3:3">
      <c r="C182" s="58"/>
    </row>
    <row r="183" spans="3:3">
      <c r="C183" s="58"/>
    </row>
    <row r="184" spans="3:3">
      <c r="C184" s="58"/>
    </row>
    <row r="185" spans="3:3">
      <c r="C185" s="58"/>
    </row>
    <row r="186" spans="3:3">
      <c r="C186" s="58"/>
    </row>
    <row r="187" spans="3:3">
      <c r="C187" s="58"/>
    </row>
    <row r="188" spans="3:3">
      <c r="C188" s="58"/>
    </row>
  </sheetData>
  <mergeCells count="3">
    <mergeCell ref="A1:D1"/>
    <mergeCell ref="A2:D2"/>
    <mergeCell ref="A3:D3"/>
  </mergeCells>
  <printOptions horizontalCentered="1" verticalCentered="1"/>
  <pageMargins left="0.7" right="0.7" top="0.75" bottom="0.75" header="0.3" footer="0.3"/>
  <pageSetup scale="78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E00-000000000000}">
  <sheetPr codeName="Sheet107"/>
  <dimension ref="A1:J62"/>
  <sheetViews>
    <sheetView topLeftCell="A43" zoomScaleNormal="100" zoomScaleSheetLayoutView="75" workbookViewId="0">
      <selection activeCell="N30" sqref="N30"/>
    </sheetView>
  </sheetViews>
  <sheetFormatPr defaultColWidth="9.140625" defaultRowHeight="14.45"/>
  <cols>
    <col min="1" max="1" width="47.42578125" style="33" customWidth="1"/>
    <col min="2" max="2" width="27.85546875" style="33" customWidth="1"/>
    <col min="3" max="3" width="9" style="33" customWidth="1"/>
    <col min="4" max="4" width="9.140625" style="33" customWidth="1"/>
    <col min="5" max="5" width="11.7109375" style="33" bestFit="1" customWidth="1"/>
    <col min="6" max="16384" width="9.140625" style="33"/>
  </cols>
  <sheetData>
    <row r="1" spans="1:10" ht="20.100000000000001">
      <c r="A1" s="381" t="s">
        <v>231</v>
      </c>
      <c r="B1" s="381"/>
      <c r="C1" s="381"/>
      <c r="D1" s="381"/>
      <c r="E1" s="367"/>
    </row>
    <row r="2" spans="1:10" ht="20.100000000000001">
      <c r="A2" s="381" t="s">
        <v>252</v>
      </c>
      <c r="B2" s="381"/>
      <c r="C2" s="381"/>
      <c r="D2" s="381"/>
      <c r="E2" s="367"/>
    </row>
    <row r="3" spans="1:10" ht="15.6">
      <c r="A3" s="384">
        <f ca="1">TODAY()</f>
        <v>45832</v>
      </c>
      <c r="B3" s="385"/>
      <c r="C3" s="385"/>
      <c r="D3" s="385"/>
      <c r="E3" s="367"/>
    </row>
    <row r="4" spans="1:10" s="34" customFormat="1" ht="15.95">
      <c r="A4" s="367"/>
      <c r="B4" s="367"/>
      <c r="C4" s="367"/>
      <c r="D4" s="219"/>
    </row>
    <row r="5" spans="1:10" s="34" customFormat="1" ht="15.95">
      <c r="A5" s="367"/>
      <c r="B5" s="367"/>
      <c r="C5" s="367"/>
      <c r="D5" s="219"/>
    </row>
    <row r="6" spans="1:10" s="34" customFormat="1" ht="15.95">
      <c r="A6" s="219"/>
      <c r="B6" s="219"/>
      <c r="C6" s="219"/>
      <c r="D6" s="219"/>
    </row>
    <row r="7" spans="1:10" s="34" customFormat="1" ht="15.95">
      <c r="A7" s="36" t="s">
        <v>232</v>
      </c>
      <c r="B7" s="40" t="e">
        <f>#REF!</f>
        <v>#REF!</v>
      </c>
      <c r="C7" s="219"/>
      <c r="D7" s="219"/>
    </row>
    <row r="8" spans="1:10" s="34" customFormat="1" ht="15.95" hidden="1">
      <c r="A8" s="219" t="s">
        <v>208</v>
      </c>
      <c r="B8" s="41" t="e">
        <f>'NEO MAY 2019 (2)'!#REF!</f>
        <v>#REF!</v>
      </c>
      <c r="C8" s="219"/>
      <c r="D8" s="219"/>
    </row>
    <row r="9" spans="1:10" s="34" customFormat="1" ht="15.95">
      <c r="A9" s="219" t="s">
        <v>210</v>
      </c>
      <c r="B9" s="86" t="e">
        <f>#REF!</f>
        <v>#REF!</v>
      </c>
      <c r="C9" s="219"/>
      <c r="D9" s="219"/>
    </row>
    <row r="10" spans="1:10" s="34" customFormat="1" ht="15.95">
      <c r="A10" s="219" t="s">
        <v>212</v>
      </c>
      <c r="B10" s="43">
        <v>31</v>
      </c>
      <c r="C10" s="219"/>
      <c r="D10" s="219"/>
    </row>
    <row r="11" spans="1:10" s="34" customFormat="1" ht="15.95" hidden="1">
      <c r="A11" s="219" t="s">
        <v>213</v>
      </c>
      <c r="B11" s="220"/>
      <c r="C11" s="219" t="s">
        <v>211</v>
      </c>
      <c r="D11" s="219"/>
    </row>
    <row r="12" spans="1:10" s="34" customFormat="1" ht="15.95" hidden="1">
      <c r="A12" s="219"/>
      <c r="B12" s="219"/>
      <c r="C12" s="219"/>
      <c r="D12" s="219"/>
    </row>
    <row r="13" spans="1:10" s="34" customFormat="1" ht="15.95" hidden="1">
      <c r="A13" s="46" t="s">
        <v>214</v>
      </c>
      <c r="B13" s="221"/>
      <c r="C13" s="219"/>
      <c r="D13" s="219"/>
    </row>
    <row r="14" spans="1:10" s="34" customFormat="1" ht="15.95" hidden="1">
      <c r="A14" s="222" t="s">
        <v>215</v>
      </c>
      <c r="B14" s="232" t="e">
        <f>#REF!</f>
        <v>#REF!</v>
      </c>
      <c r="C14" s="219" t="s">
        <v>209</v>
      </c>
      <c r="D14" s="219"/>
    </row>
    <row r="15" spans="1:10" s="34" customFormat="1" ht="15.95" hidden="1">
      <c r="A15" s="222" t="s">
        <v>216</v>
      </c>
      <c r="B15" s="233" t="e">
        <f>#REF!</f>
        <v>#REF!</v>
      </c>
      <c r="C15" s="219" t="s">
        <v>209</v>
      </c>
      <c r="D15" s="219"/>
      <c r="I15" s="61"/>
      <c r="J15" s="61"/>
    </row>
    <row r="16" spans="1:10" s="34" customFormat="1" ht="15.95" hidden="1">
      <c r="A16" s="222" t="s">
        <v>217</v>
      </c>
      <c r="B16" s="225" t="e">
        <f>B15*B14</f>
        <v>#REF!</v>
      </c>
      <c r="C16" s="219"/>
      <c r="D16" s="219"/>
      <c r="I16" s="62"/>
      <c r="J16" s="61"/>
    </row>
    <row r="17" spans="1:10" s="34" customFormat="1" ht="15.95" hidden="1">
      <c r="A17" s="222"/>
      <c r="B17" s="225"/>
      <c r="C17" s="219"/>
      <c r="D17" s="219"/>
      <c r="I17" s="62"/>
      <c r="J17" s="61"/>
    </row>
    <row r="18" spans="1:10" s="34" customFormat="1" ht="15.95" hidden="1">
      <c r="A18" s="222" t="s">
        <v>215</v>
      </c>
      <c r="B18" s="232" t="e">
        <f>#REF!</f>
        <v>#REF!</v>
      </c>
      <c r="C18" s="219"/>
      <c r="D18" s="219"/>
      <c r="I18" s="62"/>
      <c r="J18" s="61"/>
    </row>
    <row r="19" spans="1:10" s="34" customFormat="1" ht="15.95" hidden="1">
      <c r="A19" s="222" t="s">
        <v>216</v>
      </c>
      <c r="B19" s="233" t="e">
        <f>#REF!</f>
        <v>#REF!</v>
      </c>
      <c r="C19" s="219"/>
      <c r="D19" s="219"/>
      <c r="I19" s="62"/>
      <c r="J19" s="61"/>
    </row>
    <row r="20" spans="1:10" s="34" customFormat="1" ht="15.95" hidden="1">
      <c r="A20" s="222" t="s">
        <v>217</v>
      </c>
      <c r="B20" s="225" t="e">
        <f>B19*B18</f>
        <v>#REF!</v>
      </c>
      <c r="C20" s="219"/>
      <c r="D20" s="219"/>
      <c r="I20" s="62"/>
      <c r="J20" s="61"/>
    </row>
    <row r="21" spans="1:10" s="34" customFormat="1" ht="15.95" hidden="1">
      <c r="A21" s="222"/>
      <c r="B21" s="47"/>
      <c r="C21" s="219"/>
      <c r="D21" s="219"/>
      <c r="I21" s="62"/>
      <c r="J21" s="61"/>
    </row>
    <row r="22" spans="1:10" s="34" customFormat="1" ht="15.95">
      <c r="A22" s="227"/>
      <c r="B22" s="225"/>
      <c r="C22" s="225"/>
      <c r="D22" s="219"/>
      <c r="J22" s="61"/>
    </row>
    <row r="23" spans="1:10" s="34" customFormat="1" ht="15.95">
      <c r="A23" s="46" t="s">
        <v>233</v>
      </c>
      <c r="B23" s="225"/>
      <c r="C23" s="219"/>
      <c r="D23" s="219"/>
      <c r="J23" s="61"/>
    </row>
    <row r="24" spans="1:10" s="34" customFormat="1" ht="15.95">
      <c r="A24" s="222" t="s">
        <v>234</v>
      </c>
      <c r="B24" s="234" t="e">
        <f>#REF!</f>
        <v>#REF!</v>
      </c>
      <c r="C24" s="219"/>
      <c r="E24" s="62"/>
      <c r="J24" s="61"/>
    </row>
    <row r="25" spans="1:10" s="34" customFormat="1" ht="15.95">
      <c r="A25" s="222" t="s">
        <v>235</v>
      </c>
      <c r="B25" s="234" t="e">
        <f>#REF!</f>
        <v>#REF!</v>
      </c>
      <c r="C25" s="219"/>
      <c r="D25" s="219"/>
      <c r="J25" s="61"/>
    </row>
    <row r="26" spans="1:10" s="34" customFormat="1" ht="15.95">
      <c r="A26" s="222" t="s">
        <v>222</v>
      </c>
      <c r="B26" s="225" t="e">
        <f>B24*B25</f>
        <v>#REF!</v>
      </c>
      <c r="C26" s="219"/>
      <c r="D26" s="219"/>
      <c r="E26" s="62"/>
      <c r="J26" s="61"/>
    </row>
    <row r="27" spans="1:10" s="34" customFormat="1" ht="15.95">
      <c r="A27" s="222" t="s">
        <v>236</v>
      </c>
      <c r="B27" s="235">
        <v>0.01</v>
      </c>
      <c r="C27" s="219"/>
      <c r="D27" s="219"/>
      <c r="J27" s="61"/>
    </row>
    <row r="28" spans="1:10" s="34" customFormat="1" ht="15.95">
      <c r="A28" s="222" t="s">
        <v>237</v>
      </c>
      <c r="B28" s="235" t="e">
        <f>B27*B24</f>
        <v>#REF!</v>
      </c>
      <c r="C28" s="219"/>
      <c r="D28" s="219"/>
      <c r="J28" s="61"/>
    </row>
    <row r="29" spans="1:10" s="34" customFormat="1" ht="15.95">
      <c r="A29" s="48"/>
      <c r="B29" s="229"/>
      <c r="C29" s="219"/>
      <c r="D29" s="219"/>
    </row>
    <row r="30" spans="1:10" s="34" customFormat="1" ht="15.95">
      <c r="A30" s="219"/>
      <c r="B30" s="225"/>
      <c r="C30" s="219"/>
      <c r="D30" s="219"/>
    </row>
    <row r="31" spans="1:10" s="34" customFormat="1" ht="15.95">
      <c r="A31" s="48" t="s">
        <v>223</v>
      </c>
      <c r="B31" s="47" t="e">
        <f>(+B26-B28)</f>
        <v>#REF!</v>
      </c>
      <c r="C31" s="219"/>
      <c r="D31" s="219"/>
      <c r="I31" s="61"/>
    </row>
    <row r="32" spans="1:10" s="34" customFormat="1" ht="15.95">
      <c r="A32" s="49"/>
      <c r="B32" s="236"/>
      <c r="C32" s="225"/>
      <c r="D32" s="219"/>
      <c r="I32" s="61"/>
    </row>
    <row r="33" spans="1:4" s="34" customFormat="1" ht="15.95">
      <c r="A33" s="49"/>
      <c r="B33" s="225"/>
      <c r="C33" s="219"/>
      <c r="D33" s="219"/>
    </row>
    <row r="34" spans="1:4" s="34" customFormat="1" ht="15.95">
      <c r="A34" s="49" t="s">
        <v>224</v>
      </c>
      <c r="B34" s="230" t="e">
        <f>B7+47</f>
        <v>#REF!</v>
      </c>
      <c r="C34" s="219"/>
      <c r="D34" s="219"/>
    </row>
    <row r="35" spans="1:4" s="34" customFormat="1" ht="15.95">
      <c r="A35" s="49"/>
      <c r="B35" s="230"/>
      <c r="C35" s="219"/>
      <c r="D35" s="219"/>
    </row>
    <row r="36" spans="1:4" s="34" customFormat="1" ht="15.95">
      <c r="A36" s="49"/>
      <c r="B36" s="230"/>
      <c r="C36" s="219"/>
      <c r="D36" s="219"/>
    </row>
    <row r="37" spans="1:4" s="34" customFormat="1" ht="15.95">
      <c r="A37" s="219"/>
      <c r="B37" s="225"/>
      <c r="C37" s="219"/>
      <c r="D37" s="219"/>
    </row>
    <row r="38" spans="1:4" s="34" customFormat="1" ht="15.95">
      <c r="A38" s="48"/>
      <c r="B38" s="237"/>
      <c r="C38" s="219"/>
      <c r="D38" s="231"/>
    </row>
    <row r="39" spans="1:4" s="34" customFormat="1" ht="15.95">
      <c r="A39" s="219"/>
      <c r="B39" s="54" t="s">
        <v>225</v>
      </c>
      <c r="C39" s="219"/>
      <c r="D39" s="219"/>
    </row>
    <row r="40" spans="1:4" s="34" customFormat="1" ht="15.95">
      <c r="A40" s="219"/>
      <c r="B40" s="54"/>
      <c r="C40" s="219"/>
      <c r="D40" s="219"/>
    </row>
    <row r="41" spans="1:4" s="34" customFormat="1" ht="15.95">
      <c r="A41" s="219"/>
      <c r="B41" s="54"/>
      <c r="C41" s="219"/>
      <c r="D41" s="219"/>
    </row>
    <row r="42" spans="1:4" s="34" customFormat="1" ht="15.95">
      <c r="A42" s="219"/>
      <c r="B42" s="54"/>
      <c r="C42" s="219"/>
      <c r="D42" s="219"/>
    </row>
    <row r="43" spans="1:4" s="34" customFormat="1" ht="15.95">
      <c r="A43" s="219"/>
      <c r="B43" s="219" t="s">
        <v>240</v>
      </c>
      <c r="C43" s="219"/>
      <c r="D43" s="219"/>
    </row>
    <row r="44" spans="1:4" s="34" customFormat="1" ht="15.95">
      <c r="A44" s="219"/>
      <c r="B44" s="219" t="s">
        <v>241</v>
      </c>
      <c r="C44" s="219"/>
      <c r="D44" s="219"/>
    </row>
    <row r="45" spans="1:4" s="34" customFormat="1" ht="15.95">
      <c r="A45" s="219"/>
      <c r="B45" s="219" t="s">
        <v>227</v>
      </c>
      <c r="C45" s="39"/>
      <c r="D45" s="219"/>
    </row>
    <row r="46" spans="1:4" s="34" customFormat="1" ht="15.95">
      <c r="A46" s="219"/>
      <c r="B46" s="219"/>
      <c r="C46" s="39"/>
      <c r="D46" s="219"/>
    </row>
    <row r="47" spans="1:4" s="34" customFormat="1" ht="15.95">
      <c r="A47" s="219"/>
      <c r="B47" s="219"/>
      <c r="C47" s="39"/>
      <c r="D47" s="219"/>
    </row>
    <row r="48" spans="1:4" s="34" customFormat="1" ht="15.95">
      <c r="A48" s="219"/>
      <c r="B48" s="55" t="s">
        <v>228</v>
      </c>
      <c r="C48" s="39"/>
      <c r="D48" s="219"/>
    </row>
    <row r="49" spans="1:4" s="34" customFormat="1" ht="15.95">
      <c r="A49" s="219"/>
      <c r="B49" s="219"/>
      <c r="C49" s="39"/>
      <c r="D49" s="219"/>
    </row>
    <row r="50" spans="1:4" s="34" customFormat="1" ht="15.95">
      <c r="A50" s="219"/>
      <c r="B50" s="219"/>
      <c r="C50" s="39"/>
      <c r="D50" s="219"/>
    </row>
    <row r="51" spans="1:4" s="34" customFormat="1" ht="15.95">
      <c r="A51" s="219"/>
      <c r="B51" s="219"/>
      <c r="C51" s="39"/>
      <c r="D51" s="219"/>
    </row>
    <row r="52" spans="1:4" s="34" customFormat="1" ht="15.95">
      <c r="A52" s="219"/>
      <c r="B52" s="219" t="s">
        <v>245</v>
      </c>
      <c r="C52" s="39"/>
      <c r="D52" s="219"/>
    </row>
    <row r="53" spans="1:4" s="34" customFormat="1" ht="15.95">
      <c r="A53" s="219"/>
      <c r="B53" s="219" t="s">
        <v>246</v>
      </c>
      <c r="C53" s="39"/>
      <c r="D53" s="219"/>
    </row>
    <row r="54" spans="1:4" s="34" customFormat="1" ht="15.95">
      <c r="A54" s="219"/>
      <c r="B54" s="219" t="s">
        <v>230</v>
      </c>
      <c r="C54" s="39"/>
      <c r="D54" s="219"/>
    </row>
    <row r="55" spans="1:4" ht="15.6">
      <c r="B55" s="219"/>
      <c r="C55" s="58"/>
    </row>
    <row r="56" spans="1:4" ht="15.6">
      <c r="A56" s="57"/>
      <c r="B56" s="219"/>
    </row>
    <row r="59" spans="1:4">
      <c r="B59" s="59"/>
    </row>
    <row r="60" spans="1:4">
      <c r="B60" s="60"/>
    </row>
    <row r="61" spans="1:4">
      <c r="B61" s="60"/>
    </row>
    <row r="62" spans="1:4">
      <c r="B62" s="60"/>
    </row>
  </sheetData>
  <mergeCells count="3">
    <mergeCell ref="A1:D1"/>
    <mergeCell ref="A2:D2"/>
    <mergeCell ref="A3:D3"/>
  </mergeCells>
  <printOptions horizontalCentered="1" verticalCentered="1"/>
  <pageMargins left="0.7" right="0.7" top="0.75" bottom="0.75" header="0.3" footer="0.3"/>
  <pageSetup scale="90" orientation="portrait" r:id="rId1"/>
  <colBreaks count="1" manualBreakCount="1">
    <brk id="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00"/>
    <pageSetUpPr fitToPage="1"/>
  </sheetPr>
  <dimension ref="A1:P24"/>
  <sheetViews>
    <sheetView zoomScaleNormal="100" workbookViewId="0">
      <selection activeCell="C11" sqref="C11"/>
    </sheetView>
  </sheetViews>
  <sheetFormatPr defaultColWidth="9.140625" defaultRowHeight="12.95"/>
  <cols>
    <col min="1" max="1" width="1.7109375" style="2" customWidth="1"/>
    <col min="2" max="2" width="13.7109375" style="2" bestFit="1" customWidth="1"/>
    <col min="3" max="3" width="13.5703125" style="1" bestFit="1" customWidth="1"/>
    <col min="4" max="4" width="14.5703125" style="2" bestFit="1" customWidth="1"/>
    <col min="5" max="7" width="13.85546875" style="2" bestFit="1" customWidth="1"/>
    <col min="8" max="14" width="13.5703125" style="2" bestFit="1" customWidth="1"/>
    <col min="15" max="15" width="13.85546875" style="2" bestFit="1" customWidth="1"/>
    <col min="16" max="16" width="4" style="2" customWidth="1"/>
    <col min="17" max="16384" width="9.140625" style="2"/>
  </cols>
  <sheetData>
    <row r="1" spans="1:16" ht="6.75" customHeight="1"/>
    <row r="2" spans="1:16" ht="15.6">
      <c r="B2" s="380" t="s">
        <v>161</v>
      </c>
      <c r="C2" s="380"/>
      <c r="D2" s="380"/>
      <c r="E2" s="380"/>
      <c r="F2" s="380"/>
      <c r="G2" s="211"/>
      <c r="H2" s="211"/>
      <c r="I2" s="211"/>
      <c r="J2" s="211"/>
      <c r="K2" s="211"/>
      <c r="L2" s="211"/>
      <c r="M2" s="211"/>
    </row>
    <row r="3" spans="1:16" ht="6" customHeight="1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4.45">
      <c r="A4" s="3"/>
      <c r="B4" s="208"/>
      <c r="C4" s="201">
        <f>'May-2024'!F2</f>
        <v>45413</v>
      </c>
      <c r="D4" s="201">
        <f>'Jun-2024'!F2</f>
        <v>45444</v>
      </c>
      <c r="E4" s="201">
        <f>'Jul-2024'!F2</f>
        <v>45474</v>
      </c>
      <c r="F4" s="201">
        <f>'Aug-2024'!F2</f>
        <v>45505</v>
      </c>
      <c r="G4" s="201">
        <f>'Sep-2024'!F2</f>
        <v>45536</v>
      </c>
      <c r="H4" s="201">
        <f>'Oct-2024'!F2</f>
        <v>45566</v>
      </c>
      <c r="I4" s="201">
        <f>'Nov-2024'!F2</f>
        <v>45597</v>
      </c>
      <c r="J4" s="201">
        <f>'Dec-2024'!F2</f>
        <v>45627</v>
      </c>
      <c r="K4" s="201">
        <f>'Jan-2025'!F2</f>
        <v>45658</v>
      </c>
      <c r="L4" s="201">
        <f>'Feb-2025'!F2</f>
        <v>45689</v>
      </c>
      <c r="M4" s="201">
        <f>'Mar-2025'!F2</f>
        <v>45717</v>
      </c>
      <c r="N4" s="201">
        <f>'Apr-2025'!F2</f>
        <v>45748</v>
      </c>
      <c r="O4" s="202" t="s">
        <v>2</v>
      </c>
      <c r="P4" s="3"/>
    </row>
    <row r="5" spans="1:16">
      <c r="A5" s="3"/>
      <c r="B5" s="209" t="s">
        <v>29</v>
      </c>
      <c r="C5" s="215">
        <f>'May-2024'!J52</f>
        <v>9274452.6500000004</v>
      </c>
      <c r="D5" s="215">
        <f>'Jun-2024'!J52</f>
        <v>10373673.350000001</v>
      </c>
      <c r="E5" s="215">
        <f>'Jul-2024'!J51</f>
        <v>5408684.9700000016</v>
      </c>
      <c r="F5" s="215">
        <f>'Aug-2024'!J52</f>
        <v>5561633.0899999989</v>
      </c>
      <c r="G5" s="215">
        <f>'Sep-2024'!J52</f>
        <v>5466904.4099999992</v>
      </c>
      <c r="H5" s="215">
        <f>'Oct-2024'!J52</f>
        <v>5480065.3699999992</v>
      </c>
      <c r="I5" s="215">
        <f>'Nov-2024'!J52</f>
        <v>5301625.54</v>
      </c>
      <c r="J5" s="215">
        <f>'Dec-2024'!J52</f>
        <v>4957264.3899999997</v>
      </c>
      <c r="K5" s="215">
        <f>'Jan-2025'!J52</f>
        <v>4455547.6500000013</v>
      </c>
      <c r="L5" s="215">
        <f>'Feb-2025'!J52</f>
        <v>4481920.84</v>
      </c>
      <c r="M5" s="215">
        <f>'Mar-2025'!J52</f>
        <v>4521455.5200000005</v>
      </c>
      <c r="N5" s="215">
        <f>'Apr-2025'!J52</f>
        <v>4697962.129999999</v>
      </c>
      <c r="O5" s="196">
        <f>SUM(C5:N5)</f>
        <v>69981189.909999996</v>
      </c>
      <c r="P5" s="3"/>
    </row>
    <row r="6" spans="1:16">
      <c r="A6" s="3"/>
      <c r="B6" s="209" t="s">
        <v>162</v>
      </c>
      <c r="C6" s="216">
        <f>'May-2024'!K52</f>
        <v>18050740.669999998</v>
      </c>
      <c r="D6" s="216">
        <f>'Jun-2024'!K52</f>
        <v>20186074.539999999</v>
      </c>
      <c r="E6" s="216">
        <f>'Jul-2024'!K51</f>
        <v>15794002.039999999</v>
      </c>
      <c r="F6" s="216">
        <f>'Aug-2024'!K52</f>
        <v>16086498.879999999</v>
      </c>
      <c r="G6" s="216">
        <f>'Sep-2024'!K52</f>
        <v>15900265.4</v>
      </c>
      <c r="H6" s="216">
        <f>'Oct-2024'!K52</f>
        <v>15793194.540000003</v>
      </c>
      <c r="I6" s="216">
        <f>'Nov-2024'!K52</f>
        <v>15308036.689999999</v>
      </c>
      <c r="J6" s="216">
        <f>'Dec-2024'!K52</f>
        <v>14341088.779999999</v>
      </c>
      <c r="K6" s="216">
        <f>'Jan-2025'!K52</f>
        <v>12884826.52</v>
      </c>
      <c r="L6" s="216">
        <f>'Feb-2025'!K52</f>
        <v>12939252.370000003</v>
      </c>
      <c r="M6" s="216">
        <f>'Mar-2025'!K52</f>
        <v>13060381.199999999</v>
      </c>
      <c r="N6" s="216">
        <f>'Apr-2025'!K52</f>
        <v>13569998.320000002</v>
      </c>
      <c r="O6" s="197">
        <f t="shared" ref="O6:O8" si="0">SUM(C6:N6)</f>
        <v>183914359.94999999</v>
      </c>
      <c r="P6" s="3"/>
    </row>
    <row r="7" spans="1:16">
      <c r="A7" s="3"/>
      <c r="B7" s="209" t="s">
        <v>163</v>
      </c>
      <c r="C7" s="216">
        <f>'May-2024'!L52</f>
        <v>1369882.9399999997</v>
      </c>
      <c r="D7" s="216">
        <f>'Jun-2024'!L52</f>
        <v>1532505.14</v>
      </c>
      <c r="E7" s="216">
        <f>'Jul-2024'!L51</f>
        <v>1335814.8600000001</v>
      </c>
      <c r="F7" s="216">
        <f>'Aug-2024'!L52</f>
        <v>1357904.45</v>
      </c>
      <c r="G7" s="216">
        <f>'Sep-2024'!L52</f>
        <v>1343835.7</v>
      </c>
      <c r="H7" s="216">
        <f>'Oct-2024'!L52</f>
        <v>1329349.44</v>
      </c>
      <c r="I7" s="216">
        <f>'Nov-2024'!L52</f>
        <v>1290615.76</v>
      </c>
      <c r="J7" s="216">
        <f>'Dec-2024'!L52</f>
        <v>1211078.3100000003</v>
      </c>
      <c r="K7" s="216">
        <f>'Jan-2025'!L52</f>
        <v>1088312.58</v>
      </c>
      <c r="L7" s="216">
        <f>'Feb-2025'!L52</f>
        <v>1091899.1599999999</v>
      </c>
      <c r="M7" s="216">
        <f>'Mar-2025'!L52</f>
        <v>1102628.23</v>
      </c>
      <c r="N7" s="216">
        <f>'Apr-2025'!L52</f>
        <v>1145435.5900000001</v>
      </c>
      <c r="O7" s="197">
        <f t="shared" si="0"/>
        <v>15199262.16</v>
      </c>
      <c r="P7" s="3"/>
    </row>
    <row r="8" spans="1:16" ht="14.45">
      <c r="A8" s="3"/>
      <c r="B8" s="209" t="s">
        <v>21</v>
      </c>
      <c r="C8" s="217">
        <v>0</v>
      </c>
      <c r="D8" s="217">
        <v>0</v>
      </c>
      <c r="E8" s="217">
        <f>'Jul-2024'!N51</f>
        <v>294078.24000000005</v>
      </c>
      <c r="F8" s="217">
        <f>'Aug-2024'!N52</f>
        <v>1290529.81</v>
      </c>
      <c r="G8" s="217">
        <f>'Sep-2024'!N52</f>
        <v>1292389.6299999999</v>
      </c>
      <c r="H8" s="217">
        <f>'Oct-2024'!N52</f>
        <v>1211305.4799999997</v>
      </c>
      <c r="I8" s="217">
        <f>'Nov-2024'!N52</f>
        <v>1060468.9100000001</v>
      </c>
      <c r="J8" s="217">
        <f>'Dec-2024'!N52</f>
        <v>1114004.3900000001</v>
      </c>
      <c r="K8" s="217">
        <f>'Jan-2025'!N52</f>
        <v>999372.45</v>
      </c>
      <c r="L8" s="217">
        <f>'Feb-2025'!N52</f>
        <v>997775.69000000006</v>
      </c>
      <c r="M8" s="217">
        <f>'Mar-2025'!N52</f>
        <v>1009720.3600000001</v>
      </c>
      <c r="N8" s="217">
        <f>'Apr-2025'!N52</f>
        <v>1047941.9099999999</v>
      </c>
      <c r="O8" s="198">
        <f t="shared" si="0"/>
        <v>10317586.869999999</v>
      </c>
      <c r="P8" s="3"/>
    </row>
    <row r="9" spans="1:16" ht="12.6" thickBot="1">
      <c r="A9" s="3"/>
      <c r="B9" s="199" t="s">
        <v>69</v>
      </c>
      <c r="C9" s="200">
        <f>SUM(C5:C8)</f>
        <v>28695076.260000002</v>
      </c>
      <c r="D9" s="200">
        <f t="shared" ref="D9:O9" si="1">SUM(D5:D8)</f>
        <v>32092253.030000001</v>
      </c>
      <c r="E9" s="200">
        <f t="shared" si="1"/>
        <v>22832580.109999999</v>
      </c>
      <c r="F9" s="200">
        <f t="shared" si="1"/>
        <v>24296566.229999997</v>
      </c>
      <c r="G9" s="200">
        <f t="shared" si="1"/>
        <v>24003395.139999997</v>
      </c>
      <c r="H9" s="200">
        <f t="shared" si="1"/>
        <v>23813914.830000006</v>
      </c>
      <c r="I9" s="200">
        <f t="shared" si="1"/>
        <v>22960746.900000002</v>
      </c>
      <c r="J9" s="200">
        <f t="shared" si="1"/>
        <v>21623435.869999997</v>
      </c>
      <c r="K9" s="200">
        <f t="shared" si="1"/>
        <v>19428059.199999999</v>
      </c>
      <c r="L9" s="200">
        <f t="shared" si="1"/>
        <v>19510848.060000002</v>
      </c>
      <c r="M9" s="200">
        <f t="shared" si="1"/>
        <v>19694185.309999999</v>
      </c>
      <c r="N9" s="200">
        <f t="shared" si="1"/>
        <v>20461337.950000003</v>
      </c>
      <c r="O9" s="200">
        <f t="shared" si="1"/>
        <v>279412398.88999999</v>
      </c>
      <c r="P9" s="3"/>
    </row>
    <row r="10" spans="1:16" ht="1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>
      <c r="E11" s="210"/>
      <c r="F11" s="210"/>
    </row>
    <row r="24" spans="10:10">
      <c r="J24" s="360"/>
    </row>
  </sheetData>
  <mergeCells count="1">
    <mergeCell ref="B2:F2"/>
  </mergeCells>
  <printOptions horizontalCentered="1"/>
  <pageMargins left="0.7" right="0.7" top="0.75" bottom="0.75" header="0.3" footer="0.3"/>
  <pageSetup scale="64" orientation="landscape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F00-000000000000}">
  <sheetPr codeName="Sheet108"/>
  <dimension ref="A1:K189"/>
  <sheetViews>
    <sheetView topLeftCell="A44" zoomScaleNormal="100" zoomScaleSheetLayoutView="85" workbookViewId="0">
      <selection activeCell="N30" sqref="N30"/>
    </sheetView>
  </sheetViews>
  <sheetFormatPr defaultColWidth="9.140625" defaultRowHeight="14.45"/>
  <cols>
    <col min="1" max="1" width="47.42578125" style="33" customWidth="1"/>
    <col min="2" max="2" width="27.85546875" style="33" customWidth="1"/>
    <col min="3" max="7" width="9.140625" style="33"/>
    <col min="8" max="8" width="17.5703125" style="33" bestFit="1" customWidth="1"/>
    <col min="9" max="16384" width="9.140625" style="33"/>
  </cols>
  <sheetData>
    <row r="1" spans="1:11" ht="20.100000000000001">
      <c r="A1" s="381" t="s">
        <v>205</v>
      </c>
      <c r="B1" s="381"/>
      <c r="C1" s="381"/>
      <c r="D1" s="381"/>
      <c r="E1" s="35"/>
    </row>
    <row r="2" spans="1:11" ht="20.100000000000001">
      <c r="A2" s="381" t="s">
        <v>252</v>
      </c>
      <c r="B2" s="381"/>
      <c r="C2" s="381"/>
      <c r="D2" s="381"/>
      <c r="E2" s="35"/>
    </row>
    <row r="3" spans="1:11" ht="15.75" customHeight="1">
      <c r="A3" s="390">
        <f ca="1">TODAY()</f>
        <v>45832</v>
      </c>
      <c r="B3" s="390"/>
      <c r="C3" s="390"/>
      <c r="D3" s="390"/>
      <c r="E3" s="36"/>
    </row>
    <row r="4" spans="1:11" ht="16.5" customHeight="1">
      <c r="A4" s="367"/>
      <c r="B4" s="367"/>
      <c r="C4" s="37"/>
      <c r="D4" s="34"/>
      <c r="E4" s="34"/>
    </row>
    <row r="5" spans="1:11" ht="16.5" customHeight="1">
      <c r="A5" s="219"/>
      <c r="B5" s="219"/>
      <c r="C5" s="39"/>
      <c r="D5" s="219"/>
      <c r="E5" s="219"/>
      <c r="F5" s="219"/>
      <c r="G5" s="219"/>
      <c r="H5" s="219"/>
      <c r="I5" s="219"/>
      <c r="J5" s="219"/>
      <c r="K5" s="219"/>
    </row>
    <row r="6" spans="1:11" ht="15" customHeight="1">
      <c r="A6" s="36" t="s">
        <v>207</v>
      </c>
      <c r="B6" s="40" t="e">
        <f>#REF!</f>
        <v>#REF!</v>
      </c>
      <c r="C6" s="39"/>
      <c r="D6" s="219"/>
      <c r="E6" s="219"/>
      <c r="F6" s="219"/>
      <c r="G6" s="219"/>
      <c r="H6" s="219"/>
      <c r="I6" s="219"/>
      <c r="J6" s="219"/>
      <c r="K6" s="219"/>
    </row>
    <row r="7" spans="1:11" ht="15.6" hidden="1">
      <c r="A7" s="219" t="s">
        <v>208</v>
      </c>
      <c r="B7" s="41">
        <v>40793</v>
      </c>
      <c r="C7" s="39" t="s">
        <v>209</v>
      </c>
      <c r="D7" s="219"/>
      <c r="E7" s="219"/>
      <c r="F7" s="219"/>
      <c r="G7" s="219"/>
      <c r="H7" s="219"/>
      <c r="I7" s="219"/>
      <c r="J7" s="219"/>
      <c r="K7" s="219"/>
    </row>
    <row r="8" spans="1:11" ht="15.6">
      <c r="A8" s="219" t="s">
        <v>210</v>
      </c>
      <c r="B8" s="86" t="e">
        <f>#REF!</f>
        <v>#REF!</v>
      </c>
      <c r="C8" s="39" t="s">
        <v>211</v>
      </c>
      <c r="D8" s="219"/>
      <c r="E8" s="219"/>
      <c r="F8" s="219"/>
      <c r="G8" s="219"/>
      <c r="H8" s="219"/>
      <c r="I8" s="219"/>
      <c r="J8" s="219"/>
      <c r="K8" s="219"/>
    </row>
    <row r="9" spans="1:11" ht="15.6">
      <c r="A9" s="219" t="s">
        <v>212</v>
      </c>
      <c r="B9" s="43">
        <v>30</v>
      </c>
      <c r="C9" s="39" t="s">
        <v>211</v>
      </c>
      <c r="D9" s="219"/>
      <c r="E9" s="219"/>
      <c r="F9" s="219"/>
      <c r="G9" s="219"/>
      <c r="H9" s="219"/>
      <c r="I9" s="219"/>
      <c r="J9" s="219"/>
      <c r="K9" s="219"/>
    </row>
    <row r="10" spans="1:11" ht="15.6" hidden="1">
      <c r="A10" s="219" t="s">
        <v>213</v>
      </c>
      <c r="B10" s="220"/>
      <c r="C10" s="39" t="s">
        <v>211</v>
      </c>
      <c r="D10" s="219"/>
      <c r="E10" s="219"/>
      <c r="F10" s="219"/>
      <c r="G10" s="219"/>
      <c r="H10" s="219"/>
      <c r="I10" s="219"/>
      <c r="J10" s="219"/>
      <c r="K10" s="219"/>
    </row>
    <row r="11" spans="1:11" ht="16.5" customHeight="1">
      <c r="A11" s="219"/>
      <c r="B11" s="219"/>
      <c r="C11" s="39"/>
      <c r="D11" s="219"/>
      <c r="E11" s="219"/>
      <c r="F11" s="219"/>
      <c r="G11" s="219"/>
      <c r="H11" s="219"/>
      <c r="I11" s="219"/>
      <c r="J11" s="219"/>
      <c r="K11" s="219"/>
    </row>
    <row r="12" spans="1:11" ht="16.5" customHeight="1">
      <c r="A12" s="219"/>
      <c r="B12" s="221"/>
      <c r="C12" s="39"/>
      <c r="D12" s="219"/>
      <c r="E12" s="219"/>
      <c r="F12" s="219"/>
      <c r="G12" s="219"/>
      <c r="H12" s="219"/>
      <c r="I12" s="219"/>
      <c r="J12" s="219"/>
      <c r="K12" s="219"/>
    </row>
    <row r="13" spans="1:11" ht="21" customHeight="1">
      <c r="A13" s="44" t="s">
        <v>214</v>
      </c>
      <c r="B13" s="221"/>
      <c r="C13" s="39"/>
      <c r="D13" s="219"/>
      <c r="E13" s="219"/>
      <c r="F13" s="219"/>
      <c r="G13" s="219"/>
      <c r="H13" s="219"/>
      <c r="I13" s="219"/>
      <c r="J13" s="219"/>
      <c r="K13" s="219"/>
    </row>
    <row r="14" spans="1:11" ht="15.6">
      <c r="A14" s="222" t="s">
        <v>215</v>
      </c>
      <c r="B14" s="223" t="e">
        <f>#REF!</f>
        <v>#REF!</v>
      </c>
      <c r="C14" s="39" t="s">
        <v>209</v>
      </c>
      <c r="D14" s="219"/>
      <c r="E14" s="219"/>
      <c r="F14" s="219"/>
      <c r="G14" s="219"/>
      <c r="H14" s="219"/>
      <c r="I14" s="219"/>
      <c r="J14" s="219"/>
      <c r="K14" s="219"/>
    </row>
    <row r="15" spans="1:11" ht="15.6">
      <c r="A15" s="222" t="s">
        <v>216</v>
      </c>
      <c r="B15" s="233" t="e">
        <f>#REF!</f>
        <v>#REF!</v>
      </c>
      <c r="C15" s="39" t="s">
        <v>209</v>
      </c>
      <c r="D15" s="219"/>
      <c r="E15" s="219"/>
      <c r="F15" s="219"/>
      <c r="G15" s="219"/>
      <c r="H15" s="219"/>
      <c r="I15" s="225"/>
      <c r="J15" s="225"/>
      <c r="K15" s="219"/>
    </row>
    <row r="16" spans="1:11" ht="15.6">
      <c r="A16" s="222" t="s">
        <v>217</v>
      </c>
      <c r="B16" s="225" t="e">
        <f>B15*B14</f>
        <v>#REF!</v>
      </c>
      <c r="C16" s="39"/>
      <c r="D16" s="219"/>
      <c r="E16" s="219"/>
      <c r="F16" s="219"/>
      <c r="G16" s="219"/>
      <c r="H16" s="219"/>
      <c r="I16" s="221"/>
      <c r="J16" s="225"/>
      <c r="K16" s="219"/>
    </row>
    <row r="17" spans="1:11" ht="14.25" customHeight="1">
      <c r="A17" s="222"/>
      <c r="B17" s="225"/>
      <c r="C17" s="39"/>
      <c r="D17" s="219"/>
      <c r="E17" s="219"/>
      <c r="F17" s="219"/>
      <c r="G17" s="219"/>
      <c r="H17" s="219"/>
      <c r="I17" s="221"/>
      <c r="J17" s="225"/>
      <c r="K17" s="219"/>
    </row>
    <row r="18" spans="1:11" ht="16.5" hidden="1" customHeight="1">
      <c r="A18" s="46" t="s">
        <v>218</v>
      </c>
      <c r="B18" s="221"/>
      <c r="C18" s="39"/>
      <c r="D18" s="219"/>
      <c r="E18" s="219"/>
      <c r="F18" s="219"/>
      <c r="G18" s="219"/>
      <c r="H18" s="219"/>
      <c r="I18" s="219"/>
      <c r="J18" s="225"/>
      <c r="K18" s="219"/>
    </row>
    <row r="19" spans="1:11" ht="16.5" hidden="1" customHeight="1">
      <c r="A19" s="222" t="s">
        <v>219</v>
      </c>
      <c r="B19" s="228" t="e">
        <f>B14</f>
        <v>#REF!</v>
      </c>
      <c r="C19" s="39" t="s">
        <v>220</v>
      </c>
      <c r="D19" s="219"/>
      <c r="E19" s="219"/>
      <c r="F19" s="219"/>
      <c r="G19" s="219"/>
      <c r="H19" s="219"/>
      <c r="I19" s="219"/>
      <c r="J19" s="225"/>
      <c r="K19" s="219"/>
    </row>
    <row r="20" spans="1:11" ht="16.5" hidden="1" customHeight="1">
      <c r="A20" s="222" t="s">
        <v>221</v>
      </c>
      <c r="B20" s="225">
        <v>3.5000000000000003E-2</v>
      </c>
      <c r="C20" s="39"/>
      <c r="D20" s="219"/>
      <c r="E20" s="219"/>
      <c r="F20" s="219"/>
      <c r="G20" s="219"/>
      <c r="H20" s="219"/>
      <c r="I20" s="219"/>
      <c r="J20" s="225"/>
      <c r="K20" s="219"/>
    </row>
    <row r="21" spans="1:11" ht="16.5" hidden="1" customHeight="1">
      <c r="A21" s="222" t="s">
        <v>222</v>
      </c>
      <c r="B21" s="229" t="e">
        <f>B19*B20</f>
        <v>#REF!</v>
      </c>
      <c r="C21" s="39"/>
      <c r="D21" s="219"/>
      <c r="E21" s="219"/>
      <c r="F21" s="219"/>
      <c r="G21" s="219"/>
      <c r="H21" s="219"/>
      <c r="I21" s="219"/>
      <c r="J21" s="225"/>
      <c r="K21" s="219"/>
    </row>
    <row r="22" spans="1:11" ht="16.5" customHeight="1">
      <c r="A22" s="219"/>
      <c r="B22" s="47"/>
      <c r="C22" s="39"/>
      <c r="D22" s="219"/>
      <c r="E22" s="219"/>
      <c r="F22" s="219"/>
      <c r="G22" s="219"/>
      <c r="H22" s="219"/>
      <c r="I22" s="219"/>
      <c r="J22" s="219"/>
      <c r="K22" s="219"/>
    </row>
    <row r="23" spans="1:11" ht="15.6">
      <c r="A23" s="48" t="s">
        <v>223</v>
      </c>
      <c r="B23" s="47" t="e">
        <f>B16</f>
        <v>#REF!</v>
      </c>
      <c r="C23" s="39"/>
      <c r="D23" s="219"/>
      <c r="E23" s="219"/>
      <c r="F23" s="219"/>
      <c r="G23" s="219"/>
      <c r="H23" s="219"/>
      <c r="I23" s="225"/>
      <c r="J23" s="219"/>
      <c r="K23" s="219"/>
    </row>
    <row r="24" spans="1:11" ht="16.5" customHeight="1">
      <c r="A24" s="49"/>
      <c r="B24" s="225"/>
      <c r="C24" s="45"/>
      <c r="D24" s="219"/>
      <c r="E24" s="219"/>
      <c r="F24" s="219"/>
      <c r="G24" s="219"/>
      <c r="H24" s="219"/>
      <c r="I24" s="225"/>
      <c r="J24" s="219"/>
      <c r="K24" s="219"/>
    </row>
    <row r="25" spans="1:11" ht="16.5" customHeight="1">
      <c r="A25" s="49"/>
      <c r="B25" s="230"/>
      <c r="C25" s="39"/>
      <c r="D25" s="219"/>
      <c r="E25" s="219"/>
      <c r="F25" s="219"/>
      <c r="G25" s="219"/>
      <c r="H25" s="219"/>
      <c r="I25" s="219"/>
      <c r="J25" s="219"/>
      <c r="K25" s="219"/>
    </row>
    <row r="26" spans="1:11" ht="15.6">
      <c r="A26" s="49" t="s">
        <v>224</v>
      </c>
      <c r="B26" s="230" t="e">
        <f>B6+47</f>
        <v>#REF!</v>
      </c>
      <c r="C26" s="39"/>
      <c r="D26" s="219"/>
      <c r="E26" s="219"/>
      <c r="F26" s="219"/>
      <c r="G26" s="219"/>
      <c r="H26" s="219"/>
      <c r="I26" s="219"/>
      <c r="J26" s="219"/>
      <c r="K26" s="219"/>
    </row>
    <row r="27" spans="1:11" ht="16.5" customHeight="1">
      <c r="A27" s="50"/>
      <c r="B27" s="51"/>
      <c r="C27" s="39"/>
      <c r="D27" s="219"/>
      <c r="E27" s="219"/>
    </row>
    <row r="28" spans="1:11" ht="16.5" customHeight="1">
      <c r="A28" s="50"/>
      <c r="B28" s="51"/>
      <c r="C28" s="39"/>
      <c r="D28" s="219"/>
      <c r="E28" s="219"/>
    </row>
    <row r="29" spans="1:11" ht="16.5" customHeight="1">
      <c r="A29" s="50"/>
      <c r="B29" s="51"/>
      <c r="C29" s="39"/>
      <c r="D29" s="219"/>
      <c r="E29" s="219"/>
    </row>
    <row r="30" spans="1:11" ht="16.5" customHeight="1">
      <c r="A30" s="52"/>
      <c r="B30" s="53"/>
      <c r="C30" s="39"/>
      <c r="D30" s="231"/>
      <c r="E30" s="219"/>
    </row>
    <row r="31" spans="1:11" ht="17.25" customHeight="1">
      <c r="A31" s="50"/>
      <c r="B31" s="54" t="s">
        <v>225</v>
      </c>
      <c r="C31" s="39"/>
      <c r="D31" s="219"/>
      <c r="E31" s="219"/>
    </row>
    <row r="32" spans="1:11" ht="17.25" customHeight="1">
      <c r="A32" s="50"/>
      <c r="B32" s="54"/>
      <c r="C32" s="39"/>
      <c r="D32" s="219"/>
      <c r="E32" s="219"/>
    </row>
    <row r="33" spans="1:5" ht="17.25" customHeight="1">
      <c r="A33" s="50"/>
      <c r="B33" s="54"/>
      <c r="C33" s="39"/>
      <c r="D33" s="219"/>
      <c r="E33" s="219"/>
    </row>
    <row r="34" spans="1:5" ht="17.25" customHeight="1">
      <c r="A34" s="50"/>
      <c r="B34" s="54"/>
      <c r="C34" s="39"/>
      <c r="D34" s="219"/>
      <c r="E34" s="219"/>
    </row>
    <row r="35" spans="1:5" ht="17.45">
      <c r="A35" s="50"/>
      <c r="B35" s="219" t="s">
        <v>240</v>
      </c>
      <c r="C35" s="39"/>
      <c r="D35" s="219"/>
      <c r="E35" s="219"/>
    </row>
    <row r="36" spans="1:5" ht="17.25" customHeight="1">
      <c r="A36" s="50"/>
      <c r="B36" s="219" t="s">
        <v>241</v>
      </c>
      <c r="C36" s="39"/>
      <c r="D36" s="219"/>
      <c r="E36" s="219"/>
    </row>
    <row r="37" spans="1:5" ht="17.25" customHeight="1">
      <c r="A37" s="50"/>
      <c r="B37" s="219" t="s">
        <v>227</v>
      </c>
      <c r="C37" s="39"/>
      <c r="D37" s="219"/>
      <c r="E37" s="219"/>
    </row>
    <row r="38" spans="1:5" ht="17.25" customHeight="1">
      <c r="A38" s="50"/>
      <c r="B38" s="219"/>
      <c r="C38" s="39"/>
      <c r="D38" s="219"/>
      <c r="E38" s="219"/>
    </row>
    <row r="39" spans="1:5" ht="17.45">
      <c r="A39" s="50"/>
      <c r="B39" s="219"/>
      <c r="C39" s="39"/>
      <c r="D39" s="219"/>
      <c r="E39" s="219"/>
    </row>
    <row r="40" spans="1:5" ht="17.45">
      <c r="A40" s="50"/>
      <c r="B40" s="55" t="s">
        <v>228</v>
      </c>
      <c r="C40" s="39"/>
      <c r="D40" s="219"/>
      <c r="E40" s="219"/>
    </row>
    <row r="41" spans="1:5" ht="17.45">
      <c r="A41" s="50"/>
      <c r="B41" s="219"/>
      <c r="C41" s="39"/>
      <c r="D41" s="219"/>
      <c r="E41" s="219"/>
    </row>
    <row r="42" spans="1:5" ht="17.25" customHeight="1">
      <c r="A42" s="50"/>
      <c r="B42" s="219"/>
      <c r="C42" s="39"/>
      <c r="D42" s="219"/>
      <c r="E42" s="219"/>
    </row>
    <row r="43" spans="1:5" ht="17.25" customHeight="1">
      <c r="A43" s="50"/>
      <c r="B43" s="219"/>
      <c r="C43" s="39"/>
      <c r="D43" s="219"/>
      <c r="E43" s="219"/>
    </row>
    <row r="44" spans="1:5" ht="17.25" customHeight="1">
      <c r="A44" s="50"/>
      <c r="B44" s="219" t="s">
        <v>245</v>
      </c>
      <c r="C44" s="39"/>
      <c r="D44" s="219"/>
      <c r="E44" s="219"/>
    </row>
    <row r="45" spans="1:5" ht="17.25" customHeight="1">
      <c r="A45" s="50"/>
      <c r="B45" s="219" t="s">
        <v>246</v>
      </c>
      <c r="C45" s="39"/>
      <c r="D45" s="219"/>
      <c r="E45" s="219"/>
    </row>
    <row r="46" spans="1:5" ht="17.25" customHeight="1">
      <c r="A46" s="50"/>
      <c r="B46" s="219" t="s">
        <v>230</v>
      </c>
      <c r="C46" s="39"/>
      <c r="D46" s="219"/>
      <c r="E46" s="219"/>
    </row>
    <row r="47" spans="1:5" ht="15.95">
      <c r="A47" s="34"/>
      <c r="B47" s="219"/>
      <c r="C47" s="56"/>
    </row>
    <row r="48" spans="1:5" ht="15.6">
      <c r="A48" s="57"/>
      <c r="B48" s="219"/>
      <c r="C48" s="58"/>
    </row>
    <row r="49" spans="2:3">
      <c r="C49" s="58"/>
    </row>
    <row r="50" spans="2:3">
      <c r="C50" s="58"/>
    </row>
    <row r="51" spans="2:3">
      <c r="B51" s="59"/>
      <c r="C51" s="58"/>
    </row>
    <row r="52" spans="2:3">
      <c r="B52" s="60"/>
      <c r="C52" s="58"/>
    </row>
    <row r="53" spans="2:3">
      <c r="B53" s="60"/>
      <c r="C53" s="58"/>
    </row>
    <row r="54" spans="2:3">
      <c r="B54" s="60"/>
      <c r="C54" s="58"/>
    </row>
    <row r="55" spans="2:3">
      <c r="C55" s="58"/>
    </row>
    <row r="56" spans="2:3">
      <c r="C56" s="58"/>
    </row>
    <row r="57" spans="2:3">
      <c r="C57" s="58"/>
    </row>
    <row r="58" spans="2:3">
      <c r="C58" s="58"/>
    </row>
    <row r="59" spans="2:3">
      <c r="C59" s="58"/>
    </row>
    <row r="60" spans="2:3">
      <c r="C60" s="58"/>
    </row>
    <row r="61" spans="2:3">
      <c r="C61" s="58"/>
    </row>
    <row r="62" spans="2:3">
      <c r="C62" s="58"/>
    </row>
    <row r="63" spans="2:3">
      <c r="C63" s="58"/>
    </row>
    <row r="64" spans="2:3">
      <c r="C64" s="58"/>
    </row>
    <row r="65" spans="3:3">
      <c r="C65" s="58"/>
    </row>
    <row r="66" spans="3:3">
      <c r="C66" s="58"/>
    </row>
    <row r="67" spans="3:3">
      <c r="C67" s="58"/>
    </row>
    <row r="68" spans="3:3">
      <c r="C68" s="58"/>
    </row>
    <row r="69" spans="3:3">
      <c r="C69" s="58"/>
    </row>
    <row r="70" spans="3:3">
      <c r="C70" s="58"/>
    </row>
    <row r="71" spans="3:3">
      <c r="C71" s="58"/>
    </row>
    <row r="72" spans="3:3">
      <c r="C72" s="58"/>
    </row>
    <row r="73" spans="3:3">
      <c r="C73" s="58"/>
    </row>
    <row r="74" spans="3:3">
      <c r="C74" s="58"/>
    </row>
    <row r="75" spans="3:3">
      <c r="C75" s="58"/>
    </row>
    <row r="76" spans="3:3">
      <c r="C76" s="58"/>
    </row>
    <row r="77" spans="3:3">
      <c r="C77" s="58"/>
    </row>
    <row r="78" spans="3:3">
      <c r="C78" s="58"/>
    </row>
    <row r="79" spans="3:3">
      <c r="C79" s="58"/>
    </row>
    <row r="80" spans="3:3">
      <c r="C80" s="58"/>
    </row>
    <row r="81" spans="3:3">
      <c r="C81" s="58"/>
    </row>
    <row r="82" spans="3:3">
      <c r="C82" s="58"/>
    </row>
    <row r="83" spans="3:3">
      <c r="C83" s="58"/>
    </row>
    <row r="84" spans="3:3">
      <c r="C84" s="58"/>
    </row>
    <row r="85" spans="3:3">
      <c r="C85" s="58"/>
    </row>
    <row r="86" spans="3:3">
      <c r="C86" s="58"/>
    </row>
    <row r="87" spans="3:3">
      <c r="C87" s="58"/>
    </row>
    <row r="88" spans="3:3">
      <c r="C88" s="58"/>
    </row>
    <row r="89" spans="3:3">
      <c r="C89" s="58"/>
    </row>
    <row r="90" spans="3:3">
      <c r="C90" s="58"/>
    </row>
    <row r="91" spans="3:3">
      <c r="C91" s="58"/>
    </row>
    <row r="92" spans="3:3">
      <c r="C92" s="58"/>
    </row>
    <row r="93" spans="3:3">
      <c r="C93" s="58"/>
    </row>
    <row r="94" spans="3:3">
      <c r="C94" s="58"/>
    </row>
    <row r="95" spans="3:3">
      <c r="C95" s="58"/>
    </row>
    <row r="96" spans="3:3">
      <c r="C96" s="58"/>
    </row>
    <row r="97" spans="3:3">
      <c r="C97" s="58"/>
    </row>
    <row r="98" spans="3:3">
      <c r="C98" s="58"/>
    </row>
    <row r="99" spans="3:3">
      <c r="C99" s="58"/>
    </row>
    <row r="100" spans="3:3">
      <c r="C100" s="58"/>
    </row>
    <row r="101" spans="3:3">
      <c r="C101" s="58"/>
    </row>
    <row r="102" spans="3:3">
      <c r="C102" s="58"/>
    </row>
    <row r="103" spans="3:3">
      <c r="C103" s="58"/>
    </row>
    <row r="104" spans="3:3">
      <c r="C104" s="58"/>
    </row>
    <row r="105" spans="3:3">
      <c r="C105" s="58"/>
    </row>
    <row r="106" spans="3:3">
      <c r="C106" s="58"/>
    </row>
    <row r="107" spans="3:3">
      <c r="C107" s="58"/>
    </row>
    <row r="108" spans="3:3">
      <c r="C108" s="58"/>
    </row>
    <row r="109" spans="3:3">
      <c r="C109" s="58"/>
    </row>
    <row r="110" spans="3:3">
      <c r="C110" s="58"/>
    </row>
    <row r="111" spans="3:3">
      <c r="C111" s="58"/>
    </row>
    <row r="112" spans="3:3">
      <c r="C112" s="58"/>
    </row>
    <row r="113" spans="3:3">
      <c r="C113" s="58"/>
    </row>
    <row r="114" spans="3:3">
      <c r="C114" s="58"/>
    </row>
    <row r="115" spans="3:3">
      <c r="C115" s="58"/>
    </row>
    <row r="116" spans="3:3">
      <c r="C116" s="58"/>
    </row>
    <row r="117" spans="3:3">
      <c r="C117" s="58"/>
    </row>
    <row r="118" spans="3:3">
      <c r="C118" s="58"/>
    </row>
    <row r="119" spans="3:3">
      <c r="C119" s="58"/>
    </row>
    <row r="120" spans="3:3">
      <c r="C120" s="58"/>
    </row>
    <row r="121" spans="3:3">
      <c r="C121" s="58"/>
    </row>
    <row r="122" spans="3:3">
      <c r="C122" s="58"/>
    </row>
    <row r="123" spans="3:3">
      <c r="C123" s="58"/>
    </row>
    <row r="124" spans="3:3">
      <c r="C124" s="58"/>
    </row>
    <row r="125" spans="3:3">
      <c r="C125" s="58"/>
    </row>
    <row r="126" spans="3:3">
      <c r="C126" s="58"/>
    </row>
    <row r="127" spans="3:3">
      <c r="C127" s="58"/>
    </row>
    <row r="128" spans="3:3">
      <c r="C128" s="58"/>
    </row>
    <row r="129" spans="3:3">
      <c r="C129" s="58"/>
    </row>
    <row r="130" spans="3:3">
      <c r="C130" s="58"/>
    </row>
    <row r="131" spans="3:3">
      <c r="C131" s="58"/>
    </row>
    <row r="132" spans="3:3">
      <c r="C132" s="58"/>
    </row>
    <row r="133" spans="3:3">
      <c r="C133" s="58"/>
    </row>
    <row r="134" spans="3:3">
      <c r="C134" s="58"/>
    </row>
    <row r="135" spans="3:3">
      <c r="C135" s="58"/>
    </row>
    <row r="136" spans="3:3">
      <c r="C136" s="58"/>
    </row>
    <row r="137" spans="3:3">
      <c r="C137" s="58"/>
    </row>
    <row r="138" spans="3:3">
      <c r="C138" s="58"/>
    </row>
    <row r="139" spans="3:3">
      <c r="C139" s="58"/>
    </row>
    <row r="140" spans="3:3">
      <c r="C140" s="58"/>
    </row>
    <row r="141" spans="3:3">
      <c r="C141" s="58"/>
    </row>
    <row r="142" spans="3:3">
      <c r="C142" s="58"/>
    </row>
    <row r="143" spans="3:3">
      <c r="C143" s="58"/>
    </row>
    <row r="144" spans="3:3">
      <c r="C144" s="58"/>
    </row>
    <row r="145" spans="3:3">
      <c r="C145" s="58"/>
    </row>
    <row r="146" spans="3:3">
      <c r="C146" s="58"/>
    </row>
    <row r="147" spans="3:3">
      <c r="C147" s="58"/>
    </row>
    <row r="148" spans="3:3">
      <c r="C148" s="58"/>
    </row>
    <row r="149" spans="3:3">
      <c r="C149" s="58"/>
    </row>
    <row r="150" spans="3:3">
      <c r="C150" s="58"/>
    </row>
    <row r="151" spans="3:3">
      <c r="C151" s="58"/>
    </row>
    <row r="152" spans="3:3">
      <c r="C152" s="58"/>
    </row>
    <row r="153" spans="3:3">
      <c r="C153" s="58"/>
    </row>
    <row r="154" spans="3:3">
      <c r="C154" s="58"/>
    </row>
    <row r="155" spans="3:3">
      <c r="C155" s="58"/>
    </row>
    <row r="156" spans="3:3">
      <c r="C156" s="58"/>
    </row>
    <row r="157" spans="3:3">
      <c r="C157" s="58"/>
    </row>
    <row r="158" spans="3:3">
      <c r="C158" s="58"/>
    </row>
    <row r="159" spans="3:3">
      <c r="C159" s="58"/>
    </row>
    <row r="160" spans="3:3">
      <c r="C160" s="58"/>
    </row>
    <row r="161" spans="3:3">
      <c r="C161" s="58"/>
    </row>
    <row r="162" spans="3:3">
      <c r="C162" s="58"/>
    </row>
    <row r="163" spans="3:3">
      <c r="C163" s="58"/>
    </row>
    <row r="164" spans="3:3">
      <c r="C164" s="58"/>
    </row>
    <row r="165" spans="3:3">
      <c r="C165" s="58"/>
    </row>
    <row r="166" spans="3:3">
      <c r="C166" s="58"/>
    </row>
    <row r="167" spans="3:3">
      <c r="C167" s="58"/>
    </row>
    <row r="168" spans="3:3">
      <c r="C168" s="58"/>
    </row>
    <row r="169" spans="3:3">
      <c r="C169" s="58"/>
    </row>
    <row r="170" spans="3:3">
      <c r="C170" s="58"/>
    </row>
    <row r="171" spans="3:3">
      <c r="C171" s="58"/>
    </row>
    <row r="172" spans="3:3">
      <c r="C172" s="58"/>
    </row>
    <row r="173" spans="3:3">
      <c r="C173" s="58"/>
    </row>
    <row r="174" spans="3:3">
      <c r="C174" s="58"/>
    </row>
    <row r="175" spans="3:3">
      <c r="C175" s="58"/>
    </row>
    <row r="176" spans="3:3">
      <c r="C176" s="58"/>
    </row>
    <row r="177" spans="3:3">
      <c r="C177" s="58"/>
    </row>
    <row r="178" spans="3:3">
      <c r="C178" s="58"/>
    </row>
    <row r="179" spans="3:3">
      <c r="C179" s="58"/>
    </row>
    <row r="180" spans="3:3">
      <c r="C180" s="58"/>
    </row>
    <row r="181" spans="3:3">
      <c r="C181" s="58"/>
    </row>
    <row r="182" spans="3:3">
      <c r="C182" s="58"/>
    </row>
    <row r="183" spans="3:3">
      <c r="C183" s="58"/>
    </row>
    <row r="184" spans="3:3">
      <c r="C184" s="58"/>
    </row>
    <row r="185" spans="3:3">
      <c r="C185" s="58"/>
    </row>
    <row r="186" spans="3:3">
      <c r="C186" s="58"/>
    </row>
    <row r="187" spans="3:3">
      <c r="C187" s="58"/>
    </row>
    <row r="188" spans="3:3">
      <c r="C188" s="58"/>
    </row>
    <row r="189" spans="3:3">
      <c r="C189" s="58"/>
    </row>
  </sheetData>
  <mergeCells count="3">
    <mergeCell ref="A1:D1"/>
    <mergeCell ref="A2:D2"/>
    <mergeCell ref="A3:D3"/>
  </mergeCells>
  <printOptions horizontalCentered="1" verticalCentered="1"/>
  <pageMargins left="0.7" right="0.7" top="0.75" bottom="0.75" header="0.3" footer="0.3"/>
  <pageSetup scale="78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000-000000000000}">
  <sheetPr codeName="Sheet109"/>
  <dimension ref="A1:J62"/>
  <sheetViews>
    <sheetView topLeftCell="A46" zoomScaleNormal="100" zoomScaleSheetLayoutView="75" workbookViewId="0">
      <selection activeCell="N30" sqref="N30"/>
    </sheetView>
  </sheetViews>
  <sheetFormatPr defaultColWidth="9.140625" defaultRowHeight="14.45"/>
  <cols>
    <col min="1" max="1" width="47.42578125" style="33" customWidth="1"/>
    <col min="2" max="2" width="27.85546875" style="33" customWidth="1"/>
    <col min="3" max="3" width="9" style="33" customWidth="1"/>
    <col min="4" max="4" width="12.42578125" style="33" customWidth="1"/>
    <col min="5" max="5" width="11.7109375" style="33" bestFit="1" customWidth="1"/>
    <col min="6" max="16384" width="9.140625" style="33"/>
  </cols>
  <sheetData>
    <row r="1" spans="1:10" ht="20.100000000000001">
      <c r="A1" s="381" t="s">
        <v>231</v>
      </c>
      <c r="B1" s="381"/>
      <c r="C1" s="381"/>
      <c r="D1" s="381"/>
      <c r="E1" s="367"/>
    </row>
    <row r="2" spans="1:10" ht="20.100000000000001">
      <c r="A2" s="381" t="s">
        <v>252</v>
      </c>
      <c r="B2" s="381"/>
      <c r="C2" s="381"/>
      <c r="D2" s="381"/>
      <c r="E2" s="367"/>
    </row>
    <row r="3" spans="1:10" ht="15.6">
      <c r="A3" s="390">
        <f ca="1">TODAY()</f>
        <v>45832</v>
      </c>
      <c r="B3" s="390"/>
      <c r="C3" s="390"/>
      <c r="D3" s="390"/>
      <c r="E3" s="367"/>
    </row>
    <row r="4" spans="1:10" s="34" customFormat="1" ht="15.95">
      <c r="A4" s="367"/>
      <c r="B4" s="367"/>
      <c r="C4" s="367"/>
      <c r="D4" s="219"/>
    </row>
    <row r="5" spans="1:10" s="34" customFormat="1" ht="15.95">
      <c r="A5" s="367"/>
      <c r="B5" s="367"/>
      <c r="C5" s="367"/>
      <c r="D5" s="219"/>
    </row>
    <row r="6" spans="1:10" s="34" customFormat="1" ht="15.95">
      <c r="A6" s="219"/>
      <c r="B6" s="219"/>
      <c r="C6" s="219"/>
      <c r="D6" s="219"/>
    </row>
    <row r="7" spans="1:10" s="34" customFormat="1" ht="15.95">
      <c r="A7" s="36" t="s">
        <v>232</v>
      </c>
      <c r="B7" s="40" t="e">
        <f>#REF!</f>
        <v>#REF!</v>
      </c>
      <c r="C7" s="219"/>
      <c r="D7" s="219"/>
    </row>
    <row r="8" spans="1:10" s="34" customFormat="1" ht="15.95" hidden="1">
      <c r="A8" s="219" t="s">
        <v>208</v>
      </c>
      <c r="B8" s="41" t="e">
        <f>'NEO JUN 2019 (2)'!#REF!</f>
        <v>#REF!</v>
      </c>
      <c r="C8" s="219"/>
      <c r="D8" s="219"/>
    </row>
    <row r="9" spans="1:10" s="34" customFormat="1" ht="15.95">
      <c r="A9" s="219" t="s">
        <v>210</v>
      </c>
      <c r="B9" s="86" t="e">
        <f>#REF!</f>
        <v>#REF!</v>
      </c>
      <c r="C9" s="219"/>
      <c r="D9" s="219"/>
    </row>
    <row r="10" spans="1:10" s="34" customFormat="1" ht="15.95">
      <c r="A10" s="219" t="s">
        <v>212</v>
      </c>
      <c r="B10" s="43">
        <v>30</v>
      </c>
      <c r="C10" s="219"/>
      <c r="D10" s="219"/>
    </row>
    <row r="11" spans="1:10" s="34" customFormat="1" ht="15.95" hidden="1">
      <c r="A11" s="219" t="s">
        <v>213</v>
      </c>
      <c r="B11" s="220"/>
      <c r="C11" s="219" t="s">
        <v>211</v>
      </c>
      <c r="D11" s="219"/>
    </row>
    <row r="12" spans="1:10" s="34" customFormat="1" ht="15.95" hidden="1">
      <c r="A12" s="219"/>
      <c r="B12" s="219"/>
      <c r="C12" s="219"/>
      <c r="D12" s="219"/>
    </row>
    <row r="13" spans="1:10" s="34" customFormat="1" ht="15.95" hidden="1">
      <c r="A13" s="46" t="s">
        <v>214</v>
      </c>
      <c r="B13" s="221"/>
      <c r="C13" s="219"/>
      <c r="D13" s="219"/>
    </row>
    <row r="14" spans="1:10" s="34" customFormat="1" ht="15.95" hidden="1">
      <c r="A14" s="222" t="s">
        <v>215</v>
      </c>
      <c r="B14" s="232" t="e">
        <f>#REF!</f>
        <v>#REF!</v>
      </c>
      <c r="C14" s="219" t="s">
        <v>209</v>
      </c>
      <c r="D14" s="219"/>
    </row>
    <row r="15" spans="1:10" s="34" customFormat="1" ht="15.95" hidden="1">
      <c r="A15" s="222" t="s">
        <v>216</v>
      </c>
      <c r="B15" s="233" t="e">
        <f>#REF!</f>
        <v>#REF!</v>
      </c>
      <c r="C15" s="219" t="s">
        <v>209</v>
      </c>
      <c r="D15" s="219"/>
      <c r="I15" s="61"/>
      <c r="J15" s="61"/>
    </row>
    <row r="16" spans="1:10" s="34" customFormat="1" ht="15.95" hidden="1">
      <c r="A16" s="222" t="s">
        <v>217</v>
      </c>
      <c r="B16" s="225" t="e">
        <f>B15*B14</f>
        <v>#REF!</v>
      </c>
      <c r="C16" s="219"/>
      <c r="D16" s="219"/>
      <c r="I16" s="62"/>
      <c r="J16" s="61"/>
    </row>
    <row r="17" spans="1:10" s="34" customFormat="1" ht="15.95" hidden="1">
      <c r="A17" s="222"/>
      <c r="B17" s="225"/>
      <c r="C17" s="219"/>
      <c r="D17" s="219"/>
      <c r="I17" s="62"/>
      <c r="J17" s="61"/>
    </row>
    <row r="18" spans="1:10" s="34" customFormat="1" ht="15.95" hidden="1">
      <c r="A18" s="222" t="s">
        <v>215</v>
      </c>
      <c r="B18" s="232" t="e">
        <f>#REF!</f>
        <v>#REF!</v>
      </c>
      <c r="C18" s="219"/>
      <c r="D18" s="219"/>
      <c r="I18" s="62"/>
      <c r="J18" s="61"/>
    </row>
    <row r="19" spans="1:10" s="34" customFormat="1" ht="15.95" hidden="1">
      <c r="A19" s="222" t="s">
        <v>216</v>
      </c>
      <c r="B19" s="233" t="e">
        <f>#REF!</f>
        <v>#REF!</v>
      </c>
      <c r="C19" s="219"/>
      <c r="D19" s="219"/>
      <c r="I19" s="62"/>
      <c r="J19" s="61"/>
    </row>
    <row r="20" spans="1:10" s="34" customFormat="1" ht="15.95" hidden="1">
      <c r="A20" s="222" t="s">
        <v>217</v>
      </c>
      <c r="B20" s="225" t="e">
        <f>B19*B18</f>
        <v>#REF!</v>
      </c>
      <c r="C20" s="219"/>
      <c r="D20" s="219"/>
      <c r="I20" s="62"/>
      <c r="J20" s="61"/>
    </row>
    <row r="21" spans="1:10" s="34" customFormat="1" ht="15.95" hidden="1">
      <c r="A21" s="222"/>
      <c r="B21" s="47"/>
      <c r="C21" s="219"/>
      <c r="D21" s="219"/>
      <c r="I21" s="62"/>
      <c r="J21" s="61"/>
    </row>
    <row r="22" spans="1:10" s="34" customFormat="1" ht="15.95">
      <c r="A22" s="227"/>
      <c r="B22" s="225"/>
      <c r="C22" s="225"/>
      <c r="D22" s="219"/>
      <c r="J22" s="61"/>
    </row>
    <row r="23" spans="1:10" s="34" customFormat="1" ht="15.95">
      <c r="A23" s="46" t="s">
        <v>233</v>
      </c>
      <c r="B23" s="225"/>
      <c r="C23" s="219"/>
      <c r="D23" s="219"/>
      <c r="J23" s="61"/>
    </row>
    <row r="24" spans="1:10" s="34" customFormat="1" ht="15.95">
      <c r="A24" s="222" t="s">
        <v>234</v>
      </c>
      <c r="B24" s="234" t="e">
        <f>#REF!</f>
        <v>#REF!</v>
      </c>
      <c r="C24" s="219"/>
      <c r="E24" s="62"/>
      <c r="J24" s="61"/>
    </row>
    <row r="25" spans="1:10" s="34" customFormat="1" ht="15.95">
      <c r="A25" s="222" t="s">
        <v>235</v>
      </c>
      <c r="B25" s="234" t="e">
        <f>#REF!</f>
        <v>#REF!</v>
      </c>
      <c r="C25" s="219"/>
      <c r="D25" s="219"/>
      <c r="J25" s="61"/>
    </row>
    <row r="26" spans="1:10" s="34" customFormat="1" ht="15.95">
      <c r="A26" s="222" t="s">
        <v>222</v>
      </c>
      <c r="B26" s="225" t="e">
        <f>B24*B25</f>
        <v>#REF!</v>
      </c>
      <c r="C26" s="219"/>
      <c r="D26" s="219"/>
      <c r="E26" s="62"/>
      <c r="J26" s="61"/>
    </row>
    <row r="27" spans="1:10" s="34" customFormat="1" ht="15.95">
      <c r="A27" s="222" t="s">
        <v>236</v>
      </c>
      <c r="B27" s="235">
        <v>0.01</v>
      </c>
      <c r="C27" s="219"/>
      <c r="D27" s="219"/>
      <c r="J27" s="61"/>
    </row>
    <row r="28" spans="1:10" s="34" customFormat="1" ht="15.95">
      <c r="A28" s="222" t="s">
        <v>237</v>
      </c>
      <c r="B28" s="235" t="e">
        <f>B27*B24</f>
        <v>#REF!</v>
      </c>
      <c r="C28" s="219"/>
      <c r="D28" s="219"/>
      <c r="J28" s="61"/>
    </row>
    <row r="29" spans="1:10" s="34" customFormat="1" ht="15.95">
      <c r="A29" s="48"/>
      <c r="B29" s="229"/>
      <c r="C29" s="219"/>
      <c r="D29" s="219"/>
    </row>
    <row r="30" spans="1:10" s="34" customFormat="1" ht="15.95">
      <c r="A30" s="219"/>
      <c r="B30" s="225"/>
      <c r="C30" s="219"/>
      <c r="D30" s="219"/>
    </row>
    <row r="31" spans="1:10" s="34" customFormat="1" ht="15.95">
      <c r="A31" s="48" t="s">
        <v>223</v>
      </c>
      <c r="B31" s="47" t="e">
        <f>(+B26-B28)</f>
        <v>#REF!</v>
      </c>
      <c r="C31" s="219"/>
      <c r="D31" s="219"/>
      <c r="I31" s="61"/>
    </row>
    <row r="32" spans="1:10" s="34" customFormat="1" ht="15.95">
      <c r="A32" s="49"/>
      <c r="B32" s="236"/>
      <c r="C32" s="225"/>
      <c r="D32" s="219"/>
      <c r="I32" s="61"/>
    </row>
    <row r="33" spans="1:4" s="34" customFormat="1" ht="15.95">
      <c r="A33" s="49"/>
      <c r="B33" s="225"/>
      <c r="C33" s="219"/>
      <c r="D33" s="219"/>
    </row>
    <row r="34" spans="1:4" s="34" customFormat="1" ht="15.95">
      <c r="A34" s="49" t="s">
        <v>224</v>
      </c>
      <c r="B34" s="230" t="e">
        <f>B7+47</f>
        <v>#REF!</v>
      </c>
      <c r="C34" s="219"/>
      <c r="D34" s="219"/>
    </row>
    <row r="35" spans="1:4" s="34" customFormat="1" ht="15.95">
      <c r="A35" s="49"/>
      <c r="B35" s="230"/>
      <c r="C35" s="219"/>
      <c r="D35" s="219"/>
    </row>
    <row r="36" spans="1:4" s="34" customFormat="1" ht="15.95">
      <c r="A36" s="49"/>
      <c r="B36" s="230"/>
      <c r="C36" s="219"/>
      <c r="D36" s="219"/>
    </row>
    <row r="37" spans="1:4" s="34" customFormat="1" ht="15.95">
      <c r="A37" s="219"/>
      <c r="B37" s="225"/>
      <c r="C37" s="219"/>
      <c r="D37" s="219"/>
    </row>
    <row r="38" spans="1:4" s="34" customFormat="1" ht="15.95">
      <c r="A38" s="48"/>
      <c r="B38" s="237"/>
      <c r="C38" s="219"/>
      <c r="D38" s="231"/>
    </row>
    <row r="39" spans="1:4" s="34" customFormat="1" ht="15.95">
      <c r="A39" s="219"/>
      <c r="B39" s="54" t="s">
        <v>225</v>
      </c>
      <c r="C39" s="219"/>
      <c r="D39" s="219"/>
    </row>
    <row r="40" spans="1:4" s="34" customFormat="1" ht="15.95">
      <c r="A40" s="219"/>
      <c r="B40" s="54"/>
      <c r="C40" s="219"/>
      <c r="D40" s="219"/>
    </row>
    <row r="41" spans="1:4" s="34" customFormat="1" ht="15.95">
      <c r="A41" s="219"/>
      <c r="B41" s="54"/>
      <c r="C41" s="219"/>
      <c r="D41" s="219"/>
    </row>
    <row r="42" spans="1:4" s="34" customFormat="1" ht="15.95">
      <c r="A42" s="219"/>
      <c r="B42" s="54"/>
      <c r="C42" s="219"/>
      <c r="D42" s="219"/>
    </row>
    <row r="43" spans="1:4" s="34" customFormat="1" ht="15.95">
      <c r="A43" s="219"/>
      <c r="B43" s="219" t="s">
        <v>240</v>
      </c>
      <c r="C43" s="219"/>
      <c r="D43" s="219"/>
    </row>
    <row r="44" spans="1:4" s="34" customFormat="1" ht="15.95">
      <c r="A44" s="219"/>
      <c r="B44" s="219" t="s">
        <v>241</v>
      </c>
      <c r="C44" s="219"/>
      <c r="D44" s="219"/>
    </row>
    <row r="45" spans="1:4" s="34" customFormat="1" ht="15.95">
      <c r="A45" s="219"/>
      <c r="B45" s="219" t="s">
        <v>227</v>
      </c>
      <c r="C45" s="39"/>
      <c r="D45" s="219"/>
    </row>
    <row r="46" spans="1:4" s="34" customFormat="1" ht="15.95">
      <c r="A46" s="219"/>
      <c r="B46" s="219"/>
      <c r="C46" s="39"/>
      <c r="D46" s="219"/>
    </row>
    <row r="47" spans="1:4" s="34" customFormat="1" ht="15.95">
      <c r="A47" s="219"/>
      <c r="B47" s="219"/>
      <c r="C47" s="39"/>
      <c r="D47" s="219"/>
    </row>
    <row r="48" spans="1:4" s="34" customFormat="1" ht="15.95">
      <c r="A48" s="219"/>
      <c r="B48" s="55" t="s">
        <v>228</v>
      </c>
      <c r="C48" s="39"/>
      <c r="D48" s="219"/>
    </row>
    <row r="49" spans="1:4" s="34" customFormat="1" ht="15.95">
      <c r="A49" s="219"/>
      <c r="B49" s="219"/>
      <c r="C49" s="39"/>
      <c r="D49" s="219"/>
    </row>
    <row r="50" spans="1:4" s="34" customFormat="1" ht="15.95">
      <c r="A50" s="219"/>
      <c r="B50" s="219"/>
      <c r="C50" s="39"/>
      <c r="D50" s="219"/>
    </row>
    <row r="51" spans="1:4" s="34" customFormat="1" ht="15.95">
      <c r="A51" s="219"/>
      <c r="B51" s="219"/>
      <c r="C51" s="39"/>
      <c r="D51" s="219"/>
    </row>
    <row r="52" spans="1:4" s="34" customFormat="1" ht="15.95">
      <c r="A52" s="219"/>
      <c r="B52" s="219" t="s">
        <v>245</v>
      </c>
      <c r="C52" s="39"/>
      <c r="D52" s="219"/>
    </row>
    <row r="53" spans="1:4" s="34" customFormat="1" ht="15.95">
      <c r="A53" s="219"/>
      <c r="B53" s="219" t="s">
        <v>246</v>
      </c>
      <c r="C53" s="39"/>
      <c r="D53" s="219"/>
    </row>
    <row r="54" spans="1:4" s="34" customFormat="1" ht="15.95">
      <c r="A54" s="219"/>
      <c r="B54" s="219" t="s">
        <v>230</v>
      </c>
      <c r="C54" s="39"/>
      <c r="D54" s="219"/>
    </row>
    <row r="55" spans="1:4" ht="15.6">
      <c r="B55" s="219"/>
      <c r="C55" s="58"/>
    </row>
    <row r="56" spans="1:4" ht="15.6">
      <c r="A56" s="57"/>
      <c r="B56" s="219"/>
    </row>
    <row r="59" spans="1:4">
      <c r="B59" s="59"/>
    </row>
    <row r="60" spans="1:4">
      <c r="B60" s="60"/>
    </row>
    <row r="61" spans="1:4">
      <c r="B61" s="60"/>
    </row>
    <row r="62" spans="1:4">
      <c r="B62" s="60"/>
    </row>
  </sheetData>
  <mergeCells count="3">
    <mergeCell ref="A1:D1"/>
    <mergeCell ref="A2:D2"/>
    <mergeCell ref="A3:D3"/>
  </mergeCells>
  <printOptions horizontalCentered="1" verticalCentered="1"/>
  <pageMargins left="0.7" right="0.7" top="0.75" bottom="0.75" header="0.3" footer="0.3"/>
  <pageSetup scale="90" orientation="portrait" r:id="rId1"/>
  <colBreaks count="1" manualBreakCount="1">
    <brk id="4" max="1048575" man="1"/>
  </colBreaks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100-000000000000}">
  <sheetPr codeName="Sheet110"/>
  <dimension ref="A1:K185"/>
  <sheetViews>
    <sheetView topLeftCell="A41" zoomScaleNormal="100" zoomScaleSheetLayoutView="85" workbookViewId="0">
      <selection activeCell="N30" sqref="N30"/>
    </sheetView>
  </sheetViews>
  <sheetFormatPr defaultColWidth="9.140625" defaultRowHeight="14.45"/>
  <cols>
    <col min="1" max="1" width="47.42578125" style="33" customWidth="1"/>
    <col min="2" max="2" width="27.85546875" style="33" customWidth="1"/>
    <col min="3" max="7" width="9.140625" style="33"/>
    <col min="8" max="8" width="17.5703125" style="33" bestFit="1" customWidth="1"/>
    <col min="9" max="16384" width="9.140625" style="33"/>
  </cols>
  <sheetData>
    <row r="1" spans="1:11" ht="20.100000000000001">
      <c r="A1" s="381" t="s">
        <v>205</v>
      </c>
      <c r="B1" s="381"/>
      <c r="C1" s="381"/>
      <c r="D1" s="381"/>
      <c r="E1" s="35"/>
    </row>
    <row r="2" spans="1:11" ht="20.100000000000001">
      <c r="A2" s="381" t="s">
        <v>252</v>
      </c>
      <c r="B2" s="381"/>
      <c r="C2" s="381"/>
      <c r="D2" s="381"/>
      <c r="E2" s="35"/>
    </row>
    <row r="3" spans="1:11" ht="15.75" customHeight="1">
      <c r="A3" s="390">
        <f ca="1">TODAY()</f>
        <v>45832</v>
      </c>
      <c r="B3" s="390"/>
      <c r="C3" s="390"/>
      <c r="D3" s="390"/>
      <c r="E3" s="36"/>
    </row>
    <row r="4" spans="1:11" ht="16.5" customHeight="1">
      <c r="A4" s="367"/>
      <c r="B4" s="367"/>
      <c r="C4" s="37"/>
      <c r="D4" s="34"/>
      <c r="E4" s="34"/>
    </row>
    <row r="5" spans="1:11" ht="16.5" customHeight="1">
      <c r="A5" s="219"/>
      <c r="B5" s="219"/>
      <c r="C5" s="39"/>
      <c r="D5" s="219"/>
      <c r="E5" s="219"/>
      <c r="F5" s="219"/>
      <c r="G5" s="219"/>
      <c r="H5" s="219"/>
      <c r="I5" s="219"/>
      <c r="J5" s="219"/>
      <c r="K5" s="219"/>
    </row>
    <row r="6" spans="1:11" ht="15" customHeight="1">
      <c r="A6" s="36" t="s">
        <v>207</v>
      </c>
      <c r="B6" s="40" t="e">
        <f>#REF!</f>
        <v>#REF!</v>
      </c>
      <c r="C6" s="39"/>
      <c r="D6" s="219"/>
      <c r="E6" s="219"/>
      <c r="F6" s="219"/>
      <c r="G6" s="219"/>
      <c r="H6" s="219"/>
      <c r="I6" s="219"/>
      <c r="J6" s="219"/>
      <c r="K6" s="219"/>
    </row>
    <row r="7" spans="1:11" ht="15.6" hidden="1">
      <c r="A7" s="219" t="s">
        <v>208</v>
      </c>
      <c r="B7" s="41">
        <v>40793</v>
      </c>
      <c r="C7" s="39" t="s">
        <v>209</v>
      </c>
      <c r="D7" s="219"/>
      <c r="E7" s="219"/>
      <c r="F7" s="219"/>
      <c r="G7" s="219"/>
      <c r="H7" s="219"/>
      <c r="I7" s="219"/>
      <c r="J7" s="219"/>
      <c r="K7" s="219"/>
    </row>
    <row r="8" spans="1:11" ht="15.6">
      <c r="A8" s="219" t="s">
        <v>210</v>
      </c>
      <c r="B8" s="86" t="e">
        <f>#REF!</f>
        <v>#REF!</v>
      </c>
      <c r="C8" s="39" t="s">
        <v>211</v>
      </c>
      <c r="D8" s="219"/>
      <c r="E8" s="219"/>
      <c r="F8" s="219"/>
      <c r="G8" s="219"/>
      <c r="H8" s="219"/>
      <c r="I8" s="219"/>
      <c r="J8" s="219"/>
      <c r="K8" s="219"/>
    </row>
    <row r="9" spans="1:11" ht="15.6">
      <c r="A9" s="219" t="s">
        <v>212</v>
      </c>
      <c r="B9" s="99">
        <v>31</v>
      </c>
      <c r="C9" s="39" t="s">
        <v>211</v>
      </c>
      <c r="D9" s="219"/>
      <c r="E9" s="219"/>
      <c r="F9" s="219"/>
      <c r="G9" s="219"/>
      <c r="H9" s="219"/>
      <c r="I9" s="219"/>
      <c r="J9" s="219"/>
      <c r="K9" s="219"/>
    </row>
    <row r="10" spans="1:11" ht="15.6" hidden="1">
      <c r="A10" s="219" t="s">
        <v>213</v>
      </c>
      <c r="B10" s="220"/>
      <c r="C10" s="39" t="s">
        <v>211</v>
      </c>
      <c r="D10" s="219"/>
      <c r="E10" s="219"/>
      <c r="F10" s="219"/>
      <c r="G10" s="219"/>
      <c r="H10" s="219"/>
      <c r="I10" s="219"/>
      <c r="J10" s="219"/>
      <c r="K10" s="219"/>
    </row>
    <row r="11" spans="1:11" ht="16.5" customHeight="1">
      <c r="A11" s="219"/>
      <c r="B11" s="219"/>
      <c r="C11" s="39"/>
      <c r="D11" s="219"/>
      <c r="E11" s="219"/>
      <c r="F11" s="219"/>
      <c r="G11" s="219"/>
      <c r="H11" s="219"/>
      <c r="I11" s="219"/>
      <c r="J11" s="219"/>
      <c r="K11" s="219"/>
    </row>
    <row r="12" spans="1:11" ht="16.5" customHeight="1">
      <c r="A12" s="219"/>
      <c r="B12" s="221"/>
      <c r="C12" s="39"/>
      <c r="D12" s="219"/>
      <c r="E12" s="219"/>
      <c r="F12" s="219"/>
      <c r="G12" s="219"/>
      <c r="H12" s="219"/>
      <c r="I12" s="219"/>
      <c r="J12" s="219"/>
      <c r="K12" s="219"/>
    </row>
    <row r="13" spans="1:11" ht="21" customHeight="1">
      <c r="A13" s="44" t="s">
        <v>214</v>
      </c>
      <c r="B13" s="221"/>
      <c r="C13" s="39"/>
      <c r="D13" s="219"/>
      <c r="E13" s="219"/>
      <c r="F13" s="219"/>
      <c r="G13" s="219"/>
      <c r="H13" s="219"/>
      <c r="I13" s="219"/>
      <c r="J13" s="219"/>
      <c r="K13" s="219"/>
    </row>
    <row r="14" spans="1:11" ht="15.6">
      <c r="A14" s="222" t="s">
        <v>215</v>
      </c>
      <c r="B14" s="100" t="e">
        <f>#REF!</f>
        <v>#REF!</v>
      </c>
      <c r="C14" s="39" t="s">
        <v>209</v>
      </c>
      <c r="D14" s="219"/>
      <c r="E14" s="219"/>
      <c r="F14" s="219"/>
      <c r="G14" s="219"/>
      <c r="H14" s="219"/>
      <c r="I14" s="219"/>
      <c r="J14" s="219"/>
      <c r="K14" s="219"/>
    </row>
    <row r="15" spans="1:11" ht="15.6">
      <c r="A15" s="222" t="s">
        <v>216</v>
      </c>
      <c r="B15" s="233" t="e">
        <f>#REF!</f>
        <v>#REF!</v>
      </c>
      <c r="C15" s="39" t="s">
        <v>209</v>
      </c>
      <c r="D15" s="219"/>
      <c r="E15" s="219"/>
      <c r="F15" s="219"/>
      <c r="G15" s="219"/>
      <c r="H15" s="219"/>
      <c r="I15" s="225"/>
      <c r="J15" s="225"/>
      <c r="K15" s="219"/>
    </row>
    <row r="16" spans="1:11" ht="15.6">
      <c r="A16" s="222" t="s">
        <v>217</v>
      </c>
      <c r="B16" s="225" t="e">
        <f>B15*B14</f>
        <v>#REF!</v>
      </c>
      <c r="C16" s="39"/>
      <c r="D16" s="219"/>
      <c r="E16" s="219"/>
      <c r="F16" s="219"/>
      <c r="G16" s="219"/>
      <c r="H16" s="219"/>
      <c r="I16" s="221"/>
      <c r="J16" s="225"/>
      <c r="K16" s="219"/>
    </row>
    <row r="17" spans="1:11" ht="14.25" customHeight="1">
      <c r="A17" s="222"/>
      <c r="B17" s="225"/>
      <c r="C17" s="39"/>
      <c r="D17" s="219"/>
      <c r="E17" s="219"/>
      <c r="F17" s="219"/>
      <c r="G17" s="219"/>
      <c r="H17" s="219"/>
      <c r="I17" s="221"/>
      <c r="J17" s="225"/>
      <c r="K17" s="219"/>
    </row>
    <row r="18" spans="1:11" ht="16.5" hidden="1" customHeight="1">
      <c r="A18" s="46" t="s">
        <v>218</v>
      </c>
      <c r="B18" s="221"/>
      <c r="C18" s="39"/>
      <c r="D18" s="219"/>
      <c r="E18" s="219"/>
      <c r="F18" s="219"/>
      <c r="G18" s="219"/>
      <c r="H18" s="219"/>
      <c r="I18" s="219"/>
      <c r="J18" s="225"/>
      <c r="K18" s="219"/>
    </row>
    <row r="19" spans="1:11" ht="16.5" hidden="1" customHeight="1">
      <c r="A19" s="222" t="s">
        <v>219</v>
      </c>
      <c r="B19" s="228" t="e">
        <f>B14</f>
        <v>#REF!</v>
      </c>
      <c r="C19" s="39" t="s">
        <v>220</v>
      </c>
      <c r="D19" s="219"/>
      <c r="E19" s="219"/>
      <c r="F19" s="219"/>
      <c r="G19" s="219"/>
      <c r="H19" s="219"/>
      <c r="I19" s="219"/>
      <c r="J19" s="225"/>
      <c r="K19" s="219"/>
    </row>
    <row r="20" spans="1:11" ht="16.5" hidden="1" customHeight="1">
      <c r="A20" s="222" t="s">
        <v>221</v>
      </c>
      <c r="B20" s="225">
        <v>3.5000000000000003E-2</v>
      </c>
      <c r="C20" s="39"/>
      <c r="D20" s="219"/>
      <c r="E20" s="219"/>
      <c r="F20" s="219"/>
      <c r="G20" s="219"/>
      <c r="H20" s="219"/>
      <c r="I20" s="219"/>
      <c r="J20" s="225"/>
      <c r="K20" s="219"/>
    </row>
    <row r="21" spans="1:11" ht="16.5" hidden="1" customHeight="1">
      <c r="A21" s="222" t="s">
        <v>222</v>
      </c>
      <c r="B21" s="229" t="e">
        <f>B19*B20</f>
        <v>#REF!</v>
      </c>
      <c r="C21" s="39"/>
      <c r="D21" s="219"/>
      <c r="E21" s="219"/>
      <c r="F21" s="219"/>
      <c r="G21" s="219"/>
      <c r="H21" s="219"/>
      <c r="I21" s="219"/>
      <c r="J21" s="225"/>
      <c r="K21" s="219"/>
    </row>
    <row r="22" spans="1:11" ht="16.5" customHeight="1">
      <c r="A22" s="219"/>
      <c r="B22" s="47"/>
      <c r="C22" s="39"/>
      <c r="D22" s="219"/>
      <c r="E22" s="219"/>
      <c r="F22" s="219"/>
      <c r="G22" s="219"/>
      <c r="H22" s="219"/>
      <c r="I22" s="219"/>
      <c r="J22" s="219"/>
      <c r="K22" s="219"/>
    </row>
    <row r="23" spans="1:11" ht="15.6">
      <c r="A23" s="48" t="s">
        <v>223</v>
      </c>
      <c r="B23" s="47" t="e">
        <f>B16</f>
        <v>#REF!</v>
      </c>
      <c r="C23" s="39"/>
      <c r="D23" s="219"/>
      <c r="E23" s="219"/>
      <c r="F23" s="219"/>
      <c r="G23" s="219"/>
      <c r="H23" s="219"/>
      <c r="I23" s="225"/>
      <c r="J23" s="219"/>
      <c r="K23" s="219"/>
    </row>
    <row r="24" spans="1:11" ht="16.5" customHeight="1">
      <c r="A24" s="49"/>
      <c r="B24" s="225"/>
      <c r="C24" s="45"/>
      <c r="D24" s="219"/>
      <c r="E24" s="219"/>
      <c r="F24" s="219"/>
      <c r="G24" s="219"/>
      <c r="H24" s="219"/>
      <c r="I24" s="225"/>
      <c r="J24" s="219"/>
      <c r="K24" s="219"/>
    </row>
    <row r="25" spans="1:11" ht="16.5" customHeight="1">
      <c r="A25" s="49"/>
      <c r="B25" s="230"/>
      <c r="C25" s="39"/>
      <c r="D25" s="219"/>
      <c r="E25" s="219"/>
      <c r="F25" s="219"/>
      <c r="G25" s="219"/>
      <c r="H25" s="219"/>
      <c r="I25" s="219"/>
      <c r="J25" s="219"/>
      <c r="K25" s="219"/>
    </row>
    <row r="26" spans="1:11" ht="15.6">
      <c r="A26" s="49" t="s">
        <v>224</v>
      </c>
      <c r="B26" s="230" t="e">
        <f>B6+47</f>
        <v>#REF!</v>
      </c>
      <c r="C26" s="39"/>
      <c r="D26" s="219"/>
      <c r="E26" s="219"/>
      <c r="F26" s="219"/>
      <c r="G26" s="219"/>
      <c r="H26" s="219"/>
      <c r="I26" s="219"/>
      <c r="J26" s="219"/>
      <c r="K26" s="219"/>
    </row>
    <row r="27" spans="1:11" ht="16.5" customHeight="1">
      <c r="A27" s="50"/>
      <c r="B27" s="51"/>
      <c r="C27" s="39"/>
      <c r="D27" s="219"/>
      <c r="E27" s="219"/>
    </row>
    <row r="28" spans="1:11" ht="16.5" customHeight="1">
      <c r="A28" s="52"/>
      <c r="B28" s="53"/>
      <c r="C28" s="39"/>
      <c r="D28" s="231"/>
      <c r="E28" s="219"/>
    </row>
    <row r="29" spans="1:11" ht="17.25" customHeight="1">
      <c r="A29" s="50"/>
      <c r="B29" s="54" t="s">
        <v>225</v>
      </c>
      <c r="C29" s="39"/>
      <c r="D29" s="219"/>
      <c r="E29" s="219"/>
    </row>
    <row r="30" spans="1:11" ht="17.25" customHeight="1">
      <c r="A30" s="50"/>
      <c r="B30" s="54"/>
      <c r="C30" s="39"/>
      <c r="D30" s="219"/>
      <c r="E30" s="219"/>
    </row>
    <row r="31" spans="1:11" ht="17.25" customHeight="1">
      <c r="A31" s="50"/>
      <c r="B31" s="54"/>
      <c r="C31" s="39"/>
      <c r="D31" s="219"/>
      <c r="E31" s="219"/>
    </row>
    <row r="32" spans="1:11" ht="17.25" customHeight="1">
      <c r="A32" s="50"/>
      <c r="B32" s="54"/>
      <c r="C32" s="39"/>
      <c r="D32" s="219"/>
      <c r="E32" s="219"/>
    </row>
    <row r="33" spans="1:5" ht="17.45">
      <c r="A33" s="50"/>
      <c r="B33" s="219" t="s">
        <v>240</v>
      </c>
      <c r="C33" s="39"/>
      <c r="D33" s="219"/>
      <c r="E33" s="219"/>
    </row>
    <row r="34" spans="1:5" ht="17.25" customHeight="1">
      <c r="A34" s="50"/>
      <c r="B34" s="219" t="s">
        <v>241</v>
      </c>
      <c r="C34" s="39"/>
      <c r="D34" s="219"/>
      <c r="E34" s="219"/>
    </row>
    <row r="35" spans="1:5" ht="17.25" customHeight="1">
      <c r="A35" s="50"/>
      <c r="B35" s="219" t="s">
        <v>227</v>
      </c>
      <c r="C35" s="39"/>
      <c r="D35" s="219"/>
      <c r="E35" s="219"/>
    </row>
    <row r="36" spans="1:5" ht="17.25" customHeight="1">
      <c r="A36" s="50"/>
      <c r="B36" s="219"/>
      <c r="C36" s="39"/>
      <c r="D36" s="219"/>
      <c r="E36" s="219"/>
    </row>
    <row r="37" spans="1:5" ht="17.45">
      <c r="A37" s="50"/>
      <c r="B37" s="219"/>
      <c r="C37" s="39"/>
      <c r="D37" s="219"/>
      <c r="E37" s="219"/>
    </row>
    <row r="38" spans="1:5" ht="17.45">
      <c r="A38" s="50"/>
      <c r="B38" s="55" t="s">
        <v>228</v>
      </c>
      <c r="C38" s="39"/>
      <c r="D38" s="219"/>
      <c r="E38" s="219"/>
    </row>
    <row r="39" spans="1:5" ht="17.45">
      <c r="A39" s="50"/>
      <c r="B39" s="219"/>
      <c r="C39" s="39"/>
      <c r="D39" s="219"/>
      <c r="E39" s="219"/>
    </row>
    <row r="40" spans="1:5" ht="17.25" customHeight="1">
      <c r="A40" s="50"/>
      <c r="B40" s="219"/>
      <c r="C40" s="39"/>
      <c r="D40" s="219"/>
      <c r="E40" s="219"/>
    </row>
    <row r="41" spans="1:5" ht="17.25" customHeight="1">
      <c r="A41" s="50"/>
      <c r="B41" s="219"/>
      <c r="C41" s="39"/>
      <c r="D41" s="219"/>
      <c r="E41" s="219"/>
    </row>
    <row r="42" spans="1:5" ht="17.25" customHeight="1">
      <c r="A42" s="50"/>
      <c r="B42" s="219" t="s">
        <v>245</v>
      </c>
      <c r="C42" s="39"/>
      <c r="D42" s="219"/>
      <c r="E42" s="219"/>
    </row>
    <row r="43" spans="1:5" ht="15.95">
      <c r="A43" s="34"/>
      <c r="B43" s="219" t="s">
        <v>246</v>
      </c>
      <c r="C43" s="56"/>
    </row>
    <row r="44" spans="1:5" ht="15.6">
      <c r="B44" s="219" t="s">
        <v>230</v>
      </c>
      <c r="C44" s="58"/>
    </row>
    <row r="45" spans="1:5">
      <c r="C45" s="58"/>
    </row>
    <row r="46" spans="1:5">
      <c r="A46" s="57"/>
      <c r="C46" s="58"/>
    </row>
    <row r="47" spans="1:5">
      <c r="B47" s="59"/>
      <c r="C47" s="58"/>
    </row>
    <row r="48" spans="1:5">
      <c r="B48" s="60"/>
      <c r="C48" s="58"/>
    </row>
    <row r="49" spans="2:3">
      <c r="B49" s="60"/>
      <c r="C49" s="58"/>
    </row>
    <row r="50" spans="2:3">
      <c r="B50" s="60"/>
      <c r="C50" s="58"/>
    </row>
    <row r="51" spans="2:3">
      <c r="C51" s="58"/>
    </row>
    <row r="52" spans="2:3">
      <c r="C52" s="58"/>
    </row>
    <row r="53" spans="2:3">
      <c r="C53" s="58"/>
    </row>
    <row r="54" spans="2:3">
      <c r="C54" s="58"/>
    </row>
    <row r="55" spans="2:3">
      <c r="C55" s="58"/>
    </row>
    <row r="56" spans="2:3">
      <c r="C56" s="58"/>
    </row>
    <row r="57" spans="2:3">
      <c r="C57" s="58"/>
    </row>
    <row r="58" spans="2:3">
      <c r="C58" s="58"/>
    </row>
    <row r="59" spans="2:3">
      <c r="C59" s="58"/>
    </row>
    <row r="60" spans="2:3">
      <c r="C60" s="58"/>
    </row>
    <row r="61" spans="2:3">
      <c r="C61" s="58"/>
    </row>
    <row r="62" spans="2:3">
      <c r="C62" s="58"/>
    </row>
    <row r="63" spans="2:3">
      <c r="C63" s="58"/>
    </row>
    <row r="64" spans="2:3">
      <c r="C64" s="58"/>
    </row>
    <row r="65" spans="3:3">
      <c r="C65" s="58"/>
    </row>
    <row r="66" spans="3:3">
      <c r="C66" s="58"/>
    </row>
    <row r="67" spans="3:3">
      <c r="C67" s="58"/>
    </row>
    <row r="68" spans="3:3">
      <c r="C68" s="58"/>
    </row>
    <row r="69" spans="3:3">
      <c r="C69" s="58"/>
    </row>
    <row r="70" spans="3:3">
      <c r="C70" s="58"/>
    </row>
    <row r="71" spans="3:3">
      <c r="C71" s="58"/>
    </row>
    <row r="72" spans="3:3">
      <c r="C72" s="58"/>
    </row>
    <row r="73" spans="3:3">
      <c r="C73" s="58"/>
    </row>
    <row r="74" spans="3:3">
      <c r="C74" s="58"/>
    </row>
    <row r="75" spans="3:3">
      <c r="C75" s="58"/>
    </row>
    <row r="76" spans="3:3">
      <c r="C76" s="58"/>
    </row>
    <row r="77" spans="3:3">
      <c r="C77" s="58"/>
    </row>
    <row r="78" spans="3:3">
      <c r="C78" s="58"/>
    </row>
    <row r="79" spans="3:3">
      <c r="C79" s="58"/>
    </row>
    <row r="80" spans="3:3">
      <c r="C80" s="58"/>
    </row>
    <row r="81" spans="3:3">
      <c r="C81" s="58"/>
    </row>
    <row r="82" spans="3:3">
      <c r="C82" s="58"/>
    </row>
    <row r="83" spans="3:3">
      <c r="C83" s="58"/>
    </row>
    <row r="84" spans="3:3">
      <c r="C84" s="58"/>
    </row>
    <row r="85" spans="3:3">
      <c r="C85" s="58"/>
    </row>
    <row r="86" spans="3:3">
      <c r="C86" s="58"/>
    </row>
    <row r="87" spans="3:3">
      <c r="C87" s="58"/>
    </row>
    <row r="88" spans="3:3">
      <c r="C88" s="58"/>
    </row>
    <row r="89" spans="3:3">
      <c r="C89" s="58"/>
    </row>
    <row r="90" spans="3:3">
      <c r="C90" s="58"/>
    </row>
    <row r="91" spans="3:3">
      <c r="C91" s="58"/>
    </row>
    <row r="92" spans="3:3">
      <c r="C92" s="58"/>
    </row>
    <row r="93" spans="3:3">
      <c r="C93" s="58"/>
    </row>
    <row r="94" spans="3:3">
      <c r="C94" s="58"/>
    </row>
    <row r="95" spans="3:3">
      <c r="C95" s="58"/>
    </row>
    <row r="96" spans="3:3">
      <c r="C96" s="58"/>
    </row>
    <row r="97" spans="3:3">
      <c r="C97" s="58"/>
    </row>
    <row r="98" spans="3:3">
      <c r="C98" s="58"/>
    </row>
    <row r="99" spans="3:3">
      <c r="C99" s="58"/>
    </row>
    <row r="100" spans="3:3">
      <c r="C100" s="58"/>
    </row>
    <row r="101" spans="3:3">
      <c r="C101" s="58"/>
    </row>
    <row r="102" spans="3:3">
      <c r="C102" s="58"/>
    </row>
    <row r="103" spans="3:3">
      <c r="C103" s="58"/>
    </row>
    <row r="104" spans="3:3">
      <c r="C104" s="58"/>
    </row>
    <row r="105" spans="3:3">
      <c r="C105" s="58"/>
    </row>
    <row r="106" spans="3:3">
      <c r="C106" s="58"/>
    </row>
    <row r="107" spans="3:3">
      <c r="C107" s="58"/>
    </row>
    <row r="108" spans="3:3">
      <c r="C108" s="58"/>
    </row>
    <row r="109" spans="3:3">
      <c r="C109" s="58"/>
    </row>
    <row r="110" spans="3:3">
      <c r="C110" s="58"/>
    </row>
    <row r="111" spans="3:3">
      <c r="C111" s="58"/>
    </row>
    <row r="112" spans="3:3">
      <c r="C112" s="58"/>
    </row>
    <row r="113" spans="3:3">
      <c r="C113" s="58"/>
    </row>
    <row r="114" spans="3:3">
      <c r="C114" s="58"/>
    </row>
    <row r="115" spans="3:3">
      <c r="C115" s="58"/>
    </row>
    <row r="116" spans="3:3">
      <c r="C116" s="58"/>
    </row>
    <row r="117" spans="3:3">
      <c r="C117" s="58"/>
    </row>
    <row r="118" spans="3:3">
      <c r="C118" s="58"/>
    </row>
    <row r="119" spans="3:3">
      <c r="C119" s="58"/>
    </row>
    <row r="120" spans="3:3">
      <c r="C120" s="58"/>
    </row>
    <row r="121" spans="3:3">
      <c r="C121" s="58"/>
    </row>
    <row r="122" spans="3:3">
      <c r="C122" s="58"/>
    </row>
    <row r="123" spans="3:3">
      <c r="C123" s="58"/>
    </row>
    <row r="124" spans="3:3">
      <c r="C124" s="58"/>
    </row>
    <row r="125" spans="3:3">
      <c r="C125" s="58"/>
    </row>
    <row r="126" spans="3:3">
      <c r="C126" s="58"/>
    </row>
    <row r="127" spans="3:3">
      <c r="C127" s="58"/>
    </row>
    <row r="128" spans="3:3">
      <c r="C128" s="58"/>
    </row>
    <row r="129" spans="3:3">
      <c r="C129" s="58"/>
    </row>
    <row r="130" spans="3:3">
      <c r="C130" s="58"/>
    </row>
    <row r="131" spans="3:3">
      <c r="C131" s="58"/>
    </row>
    <row r="132" spans="3:3">
      <c r="C132" s="58"/>
    </row>
    <row r="133" spans="3:3">
      <c r="C133" s="58"/>
    </row>
    <row r="134" spans="3:3">
      <c r="C134" s="58"/>
    </row>
    <row r="135" spans="3:3">
      <c r="C135" s="58"/>
    </row>
    <row r="136" spans="3:3">
      <c r="C136" s="58"/>
    </row>
    <row r="137" spans="3:3">
      <c r="C137" s="58"/>
    </row>
    <row r="138" spans="3:3">
      <c r="C138" s="58"/>
    </row>
    <row r="139" spans="3:3">
      <c r="C139" s="58"/>
    </row>
    <row r="140" spans="3:3">
      <c r="C140" s="58"/>
    </row>
    <row r="141" spans="3:3">
      <c r="C141" s="58"/>
    </row>
    <row r="142" spans="3:3">
      <c r="C142" s="58"/>
    </row>
    <row r="143" spans="3:3">
      <c r="C143" s="58"/>
    </row>
    <row r="144" spans="3:3">
      <c r="C144" s="58"/>
    </row>
    <row r="145" spans="3:3">
      <c r="C145" s="58"/>
    </row>
    <row r="146" spans="3:3">
      <c r="C146" s="58"/>
    </row>
    <row r="147" spans="3:3">
      <c r="C147" s="58"/>
    </row>
    <row r="148" spans="3:3">
      <c r="C148" s="58"/>
    </row>
    <row r="149" spans="3:3">
      <c r="C149" s="58"/>
    </row>
    <row r="150" spans="3:3">
      <c r="C150" s="58"/>
    </row>
    <row r="151" spans="3:3">
      <c r="C151" s="58"/>
    </row>
    <row r="152" spans="3:3">
      <c r="C152" s="58"/>
    </row>
    <row r="153" spans="3:3">
      <c r="C153" s="58"/>
    </row>
    <row r="154" spans="3:3">
      <c r="C154" s="58"/>
    </row>
    <row r="155" spans="3:3">
      <c r="C155" s="58"/>
    </row>
    <row r="156" spans="3:3">
      <c r="C156" s="58"/>
    </row>
    <row r="157" spans="3:3">
      <c r="C157" s="58"/>
    </row>
    <row r="158" spans="3:3">
      <c r="C158" s="58"/>
    </row>
    <row r="159" spans="3:3">
      <c r="C159" s="58"/>
    </row>
    <row r="160" spans="3:3">
      <c r="C160" s="58"/>
    </row>
    <row r="161" spans="3:3">
      <c r="C161" s="58"/>
    </row>
    <row r="162" spans="3:3">
      <c r="C162" s="58"/>
    </row>
    <row r="163" spans="3:3">
      <c r="C163" s="58"/>
    </row>
    <row r="164" spans="3:3">
      <c r="C164" s="58"/>
    </row>
    <row r="165" spans="3:3">
      <c r="C165" s="58"/>
    </row>
    <row r="166" spans="3:3">
      <c r="C166" s="58"/>
    </row>
    <row r="167" spans="3:3">
      <c r="C167" s="58"/>
    </row>
    <row r="168" spans="3:3">
      <c r="C168" s="58"/>
    </row>
    <row r="169" spans="3:3">
      <c r="C169" s="58"/>
    </row>
    <row r="170" spans="3:3">
      <c r="C170" s="58"/>
    </row>
    <row r="171" spans="3:3">
      <c r="C171" s="58"/>
    </row>
    <row r="172" spans="3:3">
      <c r="C172" s="58"/>
    </row>
    <row r="173" spans="3:3">
      <c r="C173" s="58"/>
    </row>
    <row r="174" spans="3:3">
      <c r="C174" s="58"/>
    </row>
    <row r="175" spans="3:3">
      <c r="C175" s="58"/>
    </row>
    <row r="176" spans="3:3">
      <c r="C176" s="58"/>
    </row>
    <row r="177" spans="3:3">
      <c r="C177" s="58"/>
    </row>
    <row r="178" spans="3:3">
      <c r="C178" s="58"/>
    </row>
    <row r="179" spans="3:3">
      <c r="C179" s="58"/>
    </row>
    <row r="180" spans="3:3">
      <c r="C180" s="58"/>
    </row>
    <row r="181" spans="3:3">
      <c r="C181" s="58"/>
    </row>
    <row r="182" spans="3:3">
      <c r="C182" s="58"/>
    </row>
    <row r="183" spans="3:3">
      <c r="C183" s="58"/>
    </row>
    <row r="184" spans="3:3">
      <c r="C184" s="58"/>
    </row>
    <row r="185" spans="3:3">
      <c r="C185" s="58"/>
    </row>
  </sheetData>
  <mergeCells count="3">
    <mergeCell ref="A1:D1"/>
    <mergeCell ref="A2:D2"/>
    <mergeCell ref="A3:D3"/>
  </mergeCells>
  <printOptions horizontalCentered="1" verticalCentered="1"/>
  <pageMargins left="0.7" right="0.7" top="0.75" bottom="0.75" header="0.3" footer="0.3"/>
  <pageSetup scale="78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200-000000000000}">
  <sheetPr codeName="Sheet111"/>
  <dimension ref="A1:J62"/>
  <sheetViews>
    <sheetView topLeftCell="A40" zoomScaleNormal="100" zoomScaleSheetLayoutView="75" workbookViewId="0">
      <selection activeCell="N30" sqref="N30"/>
    </sheetView>
  </sheetViews>
  <sheetFormatPr defaultColWidth="9.140625" defaultRowHeight="14.45"/>
  <cols>
    <col min="1" max="1" width="47.42578125" style="33" customWidth="1"/>
    <col min="2" max="2" width="27.85546875" style="33" customWidth="1"/>
    <col min="3" max="3" width="9" style="33" customWidth="1"/>
    <col min="4" max="4" width="12.42578125" style="33" customWidth="1"/>
    <col min="5" max="5" width="11.7109375" style="33" bestFit="1" customWidth="1"/>
    <col min="6" max="16384" width="9.140625" style="33"/>
  </cols>
  <sheetData>
    <row r="1" spans="1:10" ht="20.100000000000001">
      <c r="A1" s="381" t="s">
        <v>231</v>
      </c>
      <c r="B1" s="381"/>
      <c r="C1" s="381"/>
      <c r="D1" s="381"/>
      <c r="E1" s="367"/>
    </row>
    <row r="2" spans="1:10" ht="20.100000000000001">
      <c r="A2" s="381" t="s">
        <v>252</v>
      </c>
      <c r="B2" s="381"/>
      <c r="C2" s="381"/>
      <c r="D2" s="381"/>
      <c r="E2" s="367"/>
    </row>
    <row r="3" spans="1:10" ht="15.6">
      <c r="A3" s="390">
        <f ca="1">TODAY()</f>
        <v>45832</v>
      </c>
      <c r="B3" s="390"/>
      <c r="C3" s="390"/>
      <c r="D3" s="390"/>
      <c r="E3" s="367"/>
    </row>
    <row r="4" spans="1:10" s="34" customFormat="1" ht="15.95">
      <c r="A4" s="367"/>
      <c r="B4" s="367"/>
      <c r="C4" s="367"/>
      <c r="D4" s="219"/>
    </row>
    <row r="5" spans="1:10" s="34" customFormat="1" ht="15.95">
      <c r="A5" s="367"/>
      <c r="B5" s="367"/>
      <c r="C5" s="367"/>
      <c r="D5" s="219"/>
    </row>
    <row r="6" spans="1:10" s="34" customFormat="1" ht="15.95">
      <c r="A6" s="219"/>
      <c r="B6" s="219"/>
      <c r="C6" s="219"/>
      <c r="D6" s="219"/>
    </row>
    <row r="7" spans="1:10" s="34" customFormat="1" ht="15.95">
      <c r="A7" s="36" t="s">
        <v>232</v>
      </c>
      <c r="B7" s="40" t="e">
        <f>#REF!</f>
        <v>#REF!</v>
      </c>
      <c r="C7" s="219"/>
      <c r="D7" s="219"/>
    </row>
    <row r="8" spans="1:10" s="34" customFormat="1" ht="15.95" hidden="1">
      <c r="A8" s="219" t="s">
        <v>208</v>
      </c>
      <c r="B8" s="41" t="e">
        <f>'NEO JUN 2019 (2)'!#REF!</f>
        <v>#REF!</v>
      </c>
      <c r="C8" s="219"/>
      <c r="D8" s="219"/>
    </row>
    <row r="9" spans="1:10" s="34" customFormat="1" ht="15.95">
      <c r="A9" s="219" t="s">
        <v>210</v>
      </c>
      <c r="B9" s="86" t="e">
        <f>#REF!</f>
        <v>#REF!</v>
      </c>
      <c r="C9" s="219"/>
      <c r="D9" s="219"/>
    </row>
    <row r="10" spans="1:10" s="34" customFormat="1" ht="15.95">
      <c r="A10" s="219" t="s">
        <v>212</v>
      </c>
      <c r="B10" s="99">
        <v>31</v>
      </c>
      <c r="C10" s="219"/>
      <c r="D10" s="219"/>
    </row>
    <row r="11" spans="1:10" s="34" customFormat="1" ht="15.95" hidden="1">
      <c r="A11" s="219" t="s">
        <v>213</v>
      </c>
      <c r="B11" s="220"/>
      <c r="C11" s="219" t="s">
        <v>211</v>
      </c>
      <c r="D11" s="219"/>
    </row>
    <row r="12" spans="1:10" s="34" customFormat="1" ht="15.95" hidden="1">
      <c r="A12" s="219"/>
      <c r="B12" s="219"/>
      <c r="C12" s="219"/>
      <c r="D12" s="219"/>
    </row>
    <row r="13" spans="1:10" s="34" customFormat="1" ht="15.95" hidden="1">
      <c r="A13" s="46" t="s">
        <v>214</v>
      </c>
      <c r="B13" s="221"/>
      <c r="C13" s="219"/>
      <c r="D13" s="219"/>
    </row>
    <row r="14" spans="1:10" s="34" customFormat="1" ht="15.95" hidden="1">
      <c r="A14" s="222" t="s">
        <v>215</v>
      </c>
      <c r="B14" s="232" t="e">
        <f>#REF!</f>
        <v>#REF!</v>
      </c>
      <c r="C14" s="219" t="s">
        <v>209</v>
      </c>
      <c r="D14" s="219"/>
    </row>
    <row r="15" spans="1:10" s="34" customFormat="1" ht="15.95" hidden="1">
      <c r="A15" s="222" t="s">
        <v>216</v>
      </c>
      <c r="B15" s="233" t="e">
        <f>#REF!</f>
        <v>#REF!</v>
      </c>
      <c r="C15" s="219" t="s">
        <v>209</v>
      </c>
      <c r="D15" s="219"/>
      <c r="I15" s="61"/>
      <c r="J15" s="61"/>
    </row>
    <row r="16" spans="1:10" s="34" customFormat="1" ht="15.95" hidden="1">
      <c r="A16" s="222" t="s">
        <v>217</v>
      </c>
      <c r="B16" s="225" t="e">
        <f>B15*B14</f>
        <v>#REF!</v>
      </c>
      <c r="C16" s="219"/>
      <c r="D16" s="219"/>
      <c r="I16" s="62"/>
      <c r="J16" s="61"/>
    </row>
    <row r="17" spans="1:10" s="34" customFormat="1" ht="15.95" hidden="1">
      <c r="A17" s="222"/>
      <c r="B17" s="225"/>
      <c r="C17" s="219"/>
      <c r="D17" s="219"/>
      <c r="I17" s="62"/>
      <c r="J17" s="61"/>
    </row>
    <row r="18" spans="1:10" s="34" customFormat="1" ht="15.95" hidden="1">
      <c r="A18" s="222" t="s">
        <v>215</v>
      </c>
      <c r="B18" s="232" t="e">
        <f>#REF!</f>
        <v>#REF!</v>
      </c>
      <c r="C18" s="219"/>
      <c r="D18" s="219"/>
      <c r="I18" s="62"/>
      <c r="J18" s="61"/>
    </row>
    <row r="19" spans="1:10" s="34" customFormat="1" ht="15.95" hidden="1">
      <c r="A19" s="222" t="s">
        <v>216</v>
      </c>
      <c r="B19" s="233" t="e">
        <f>#REF!</f>
        <v>#REF!</v>
      </c>
      <c r="C19" s="219"/>
      <c r="D19" s="219"/>
      <c r="I19" s="62"/>
      <c r="J19" s="61"/>
    </row>
    <row r="20" spans="1:10" s="34" customFormat="1" ht="15.95" hidden="1">
      <c r="A20" s="222" t="s">
        <v>217</v>
      </c>
      <c r="B20" s="225" t="e">
        <f>B19*B18</f>
        <v>#REF!</v>
      </c>
      <c r="C20" s="219"/>
      <c r="D20" s="219"/>
      <c r="I20" s="62"/>
      <c r="J20" s="61"/>
    </row>
    <row r="21" spans="1:10" s="34" customFormat="1" ht="15.95" hidden="1">
      <c r="A21" s="222"/>
      <c r="B21" s="47"/>
      <c r="C21" s="219"/>
      <c r="D21" s="219"/>
      <c r="I21" s="62"/>
      <c r="J21" s="61"/>
    </row>
    <row r="22" spans="1:10" s="34" customFormat="1" ht="15.95">
      <c r="A22" s="227"/>
      <c r="B22" s="225"/>
      <c r="C22" s="225"/>
      <c r="D22" s="219"/>
      <c r="J22" s="61"/>
    </row>
    <row r="23" spans="1:10" s="34" customFormat="1" ht="15.95">
      <c r="A23" s="46" t="s">
        <v>233</v>
      </c>
      <c r="B23" s="225"/>
      <c r="C23" s="219"/>
      <c r="D23" s="219"/>
      <c r="J23" s="61"/>
    </row>
    <row r="24" spans="1:10" s="34" customFormat="1" ht="15.95">
      <c r="A24" s="222" t="s">
        <v>234</v>
      </c>
      <c r="B24" s="101" t="e">
        <f>#REF!</f>
        <v>#REF!</v>
      </c>
      <c r="C24" s="219"/>
      <c r="E24" s="62"/>
      <c r="J24" s="61"/>
    </row>
    <row r="25" spans="1:10" s="34" customFormat="1" ht="15.95">
      <c r="A25" s="222" t="s">
        <v>235</v>
      </c>
      <c r="B25" s="234" t="e">
        <f>#REF!</f>
        <v>#REF!</v>
      </c>
      <c r="C25" s="219"/>
      <c r="D25" s="219"/>
      <c r="J25" s="61"/>
    </row>
    <row r="26" spans="1:10" s="34" customFormat="1" ht="15.95">
      <c r="A26" s="222" t="s">
        <v>222</v>
      </c>
      <c r="B26" s="225" t="e">
        <f>B24*B25</f>
        <v>#REF!</v>
      </c>
      <c r="C26" s="219"/>
      <c r="D26" s="219"/>
      <c r="E26" s="62"/>
      <c r="J26" s="61"/>
    </row>
    <row r="27" spans="1:10" s="34" customFormat="1" ht="15.95">
      <c r="A27" s="222" t="s">
        <v>236</v>
      </c>
      <c r="B27" s="235">
        <v>0.01</v>
      </c>
      <c r="C27" s="219"/>
      <c r="D27" s="219"/>
      <c r="J27" s="61"/>
    </row>
    <row r="28" spans="1:10" s="34" customFormat="1" ht="15.95">
      <c r="A28" s="222" t="s">
        <v>237</v>
      </c>
      <c r="B28" s="235" t="e">
        <f>B27*B24</f>
        <v>#REF!</v>
      </c>
      <c r="C28" s="219"/>
      <c r="D28" s="219"/>
      <c r="J28" s="61"/>
    </row>
    <row r="29" spans="1:10" s="34" customFormat="1" ht="15.95">
      <c r="A29" s="48"/>
      <c r="B29" s="229"/>
      <c r="C29" s="219"/>
      <c r="D29" s="219"/>
    </row>
    <row r="30" spans="1:10" s="34" customFormat="1" ht="15.95">
      <c r="A30" s="219"/>
      <c r="B30" s="225"/>
      <c r="C30" s="219"/>
      <c r="D30" s="219"/>
    </row>
    <row r="31" spans="1:10" s="34" customFormat="1" ht="15.95">
      <c r="A31" s="48" t="s">
        <v>223</v>
      </c>
      <c r="B31" s="47" t="e">
        <f>(+B26-B28)</f>
        <v>#REF!</v>
      </c>
      <c r="C31" s="219"/>
      <c r="D31" s="219"/>
      <c r="I31" s="61"/>
    </row>
    <row r="32" spans="1:10" s="34" customFormat="1" ht="15.95">
      <c r="A32" s="49"/>
      <c r="B32" s="236"/>
      <c r="C32" s="225"/>
      <c r="D32" s="219"/>
      <c r="I32" s="61"/>
    </row>
    <row r="33" spans="1:4" s="34" customFormat="1" ht="15.95">
      <c r="A33" s="49"/>
      <c r="B33" s="225"/>
      <c r="C33" s="219"/>
      <c r="D33" s="219"/>
    </row>
    <row r="34" spans="1:4" s="34" customFormat="1" ht="15.95">
      <c r="A34" s="49" t="s">
        <v>224</v>
      </c>
      <c r="B34" s="230" t="e">
        <f>B7+47</f>
        <v>#REF!</v>
      </c>
      <c r="C34" s="219"/>
      <c r="D34" s="219"/>
    </row>
    <row r="35" spans="1:4" s="34" customFormat="1" ht="15.95">
      <c r="A35" s="49"/>
      <c r="B35" s="230"/>
      <c r="C35" s="219"/>
      <c r="D35" s="219"/>
    </row>
    <row r="36" spans="1:4" s="34" customFormat="1" ht="15.95">
      <c r="A36" s="49"/>
      <c r="B36" s="230"/>
      <c r="C36" s="219"/>
      <c r="D36" s="219"/>
    </row>
    <row r="37" spans="1:4" s="34" customFormat="1" ht="15.95">
      <c r="A37" s="219"/>
      <c r="B37" s="225"/>
      <c r="C37" s="219"/>
      <c r="D37" s="219"/>
    </row>
    <row r="38" spans="1:4" s="34" customFormat="1" ht="15.95">
      <c r="A38" s="48"/>
      <c r="B38" s="237"/>
      <c r="C38" s="219"/>
      <c r="D38" s="231"/>
    </row>
    <row r="39" spans="1:4" s="34" customFormat="1" ht="15.95">
      <c r="A39" s="219"/>
      <c r="B39" s="54" t="s">
        <v>225</v>
      </c>
      <c r="C39" s="219"/>
      <c r="D39" s="219"/>
    </row>
    <row r="40" spans="1:4" s="34" customFormat="1" ht="15.95">
      <c r="A40" s="219"/>
      <c r="B40" s="54"/>
      <c r="C40" s="219"/>
      <c r="D40" s="219"/>
    </row>
    <row r="41" spans="1:4" s="34" customFormat="1" ht="15.95">
      <c r="A41" s="219"/>
      <c r="B41" s="54"/>
      <c r="C41" s="219"/>
      <c r="D41" s="219"/>
    </row>
    <row r="42" spans="1:4" s="34" customFormat="1" ht="15.95">
      <c r="A42" s="219"/>
      <c r="B42" s="54"/>
      <c r="C42" s="219"/>
      <c r="D42" s="219"/>
    </row>
    <row r="43" spans="1:4" s="34" customFormat="1" ht="15.95">
      <c r="A43" s="219"/>
      <c r="B43" s="219" t="s">
        <v>240</v>
      </c>
      <c r="C43" s="219"/>
      <c r="D43" s="219"/>
    </row>
    <row r="44" spans="1:4" s="34" customFormat="1" ht="15.95">
      <c r="A44" s="219"/>
      <c r="B44" s="219" t="s">
        <v>241</v>
      </c>
      <c r="C44" s="219"/>
      <c r="D44" s="219"/>
    </row>
    <row r="45" spans="1:4" s="34" customFormat="1" ht="15.95">
      <c r="A45" s="219"/>
      <c r="B45" s="219" t="s">
        <v>227</v>
      </c>
      <c r="C45" s="39"/>
      <c r="D45" s="219"/>
    </row>
    <row r="46" spans="1:4" s="34" customFormat="1" ht="15.95">
      <c r="A46" s="219"/>
      <c r="B46" s="219"/>
      <c r="C46" s="39"/>
      <c r="D46" s="219"/>
    </row>
    <row r="47" spans="1:4" s="34" customFormat="1" ht="15.95">
      <c r="A47" s="219"/>
      <c r="B47" s="219"/>
      <c r="C47" s="39"/>
      <c r="D47" s="219"/>
    </row>
    <row r="48" spans="1:4" s="34" customFormat="1" ht="15.95">
      <c r="A48" s="219"/>
      <c r="B48" s="55" t="s">
        <v>228</v>
      </c>
      <c r="C48" s="39"/>
      <c r="D48" s="219"/>
    </row>
    <row r="49" spans="1:4" s="34" customFormat="1" ht="15.95">
      <c r="A49" s="219"/>
      <c r="B49" s="219"/>
      <c r="C49" s="39"/>
      <c r="D49" s="219"/>
    </row>
    <row r="50" spans="1:4" s="34" customFormat="1" ht="15.95">
      <c r="A50" s="219"/>
      <c r="B50" s="219"/>
      <c r="C50" s="39"/>
      <c r="D50" s="219"/>
    </row>
    <row r="51" spans="1:4" s="34" customFormat="1" ht="15.95">
      <c r="A51" s="219"/>
      <c r="B51" s="219"/>
      <c r="C51" s="39"/>
      <c r="D51" s="219"/>
    </row>
    <row r="52" spans="1:4" s="34" customFormat="1" ht="15.95">
      <c r="A52" s="219"/>
      <c r="B52" s="219" t="s">
        <v>245</v>
      </c>
      <c r="C52" s="39"/>
      <c r="D52" s="219"/>
    </row>
    <row r="53" spans="1:4" s="34" customFormat="1" ht="15.95">
      <c r="A53" s="219"/>
      <c r="B53" s="219" t="s">
        <v>246</v>
      </c>
      <c r="C53" s="39"/>
      <c r="D53" s="219"/>
    </row>
    <row r="54" spans="1:4" s="34" customFormat="1" ht="15.95">
      <c r="A54" s="219"/>
      <c r="B54" s="219" t="s">
        <v>230</v>
      </c>
      <c r="C54" s="39"/>
      <c r="D54" s="219"/>
    </row>
    <row r="55" spans="1:4" ht="15.6">
      <c r="B55" s="219"/>
      <c r="C55" s="58"/>
    </row>
    <row r="56" spans="1:4" ht="15.6">
      <c r="A56" s="57"/>
      <c r="B56" s="219"/>
    </row>
    <row r="59" spans="1:4">
      <c r="B59" s="59"/>
    </row>
    <row r="60" spans="1:4">
      <c r="B60" s="60"/>
    </row>
    <row r="61" spans="1:4">
      <c r="B61" s="60"/>
    </row>
    <row r="62" spans="1:4">
      <c r="B62" s="60"/>
    </row>
  </sheetData>
  <mergeCells count="3">
    <mergeCell ref="A1:D1"/>
    <mergeCell ref="A2:D2"/>
    <mergeCell ref="A3:D3"/>
  </mergeCells>
  <printOptions horizontalCentered="1" verticalCentered="1"/>
  <pageMargins left="0.7" right="0.7" top="0.75" bottom="0.75" header="0.3" footer="0.3"/>
  <pageSetup scale="90" orientation="portrait" r:id="rId1"/>
  <colBreaks count="1" manualBreakCount="1">
    <brk id="4" max="1048575" man="1"/>
  </colBreaks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300-000000000000}">
  <sheetPr codeName="Sheet112"/>
  <dimension ref="A1:K189"/>
  <sheetViews>
    <sheetView topLeftCell="A34" zoomScaleNormal="100" zoomScaleSheetLayoutView="85" workbookViewId="0">
      <selection activeCell="N30" sqref="N30"/>
    </sheetView>
  </sheetViews>
  <sheetFormatPr defaultColWidth="9.140625" defaultRowHeight="14.45"/>
  <cols>
    <col min="1" max="1" width="47.42578125" style="33" customWidth="1"/>
    <col min="2" max="2" width="27.85546875" style="33" customWidth="1"/>
    <col min="3" max="7" width="9.140625" style="33"/>
    <col min="8" max="8" width="17.5703125" style="33" bestFit="1" customWidth="1"/>
    <col min="9" max="16384" width="9.140625" style="33"/>
  </cols>
  <sheetData>
    <row r="1" spans="1:11" ht="20.100000000000001">
      <c r="A1" s="381" t="s">
        <v>205</v>
      </c>
      <c r="B1" s="381"/>
      <c r="C1" s="381"/>
      <c r="D1" s="381"/>
      <c r="E1" s="35"/>
    </row>
    <row r="2" spans="1:11" ht="20.100000000000001">
      <c r="A2" s="381" t="s">
        <v>252</v>
      </c>
      <c r="B2" s="381"/>
      <c r="C2" s="381"/>
      <c r="D2" s="381"/>
      <c r="E2" s="35"/>
    </row>
    <row r="3" spans="1:11" ht="15.75" customHeight="1">
      <c r="A3" s="390">
        <f ca="1">TODAY()</f>
        <v>45832</v>
      </c>
      <c r="B3" s="390"/>
      <c r="C3" s="390"/>
      <c r="D3" s="390"/>
      <c r="E3" s="36"/>
    </row>
    <row r="4" spans="1:11" ht="16.5" customHeight="1">
      <c r="A4" s="367"/>
      <c r="B4" s="367"/>
      <c r="C4" s="37"/>
      <c r="D4" s="34"/>
      <c r="E4" s="34"/>
    </row>
    <row r="5" spans="1:11" ht="16.5" customHeight="1">
      <c r="A5" s="219"/>
      <c r="B5" s="219"/>
      <c r="C5" s="39"/>
      <c r="D5" s="219"/>
      <c r="E5" s="219"/>
      <c r="F5" s="219"/>
      <c r="G5" s="219"/>
      <c r="H5" s="219"/>
      <c r="I5" s="219"/>
      <c r="J5" s="219"/>
      <c r="K5" s="219"/>
    </row>
    <row r="6" spans="1:11" ht="15" customHeight="1">
      <c r="A6" s="36" t="s">
        <v>207</v>
      </c>
      <c r="B6" s="85" t="e">
        <f>#REF!</f>
        <v>#REF!</v>
      </c>
      <c r="C6" s="39"/>
      <c r="D6" s="219"/>
      <c r="E6" s="219"/>
      <c r="F6" s="219"/>
      <c r="G6" s="219"/>
      <c r="H6" s="219"/>
      <c r="I6" s="219"/>
      <c r="J6" s="219"/>
      <c r="K6" s="219"/>
    </row>
    <row r="7" spans="1:11" ht="15.6" hidden="1">
      <c r="A7" s="219" t="s">
        <v>208</v>
      </c>
      <c r="B7" s="41">
        <v>40793</v>
      </c>
      <c r="C7" s="39" t="s">
        <v>209</v>
      </c>
      <c r="D7" s="219"/>
      <c r="E7" s="219"/>
      <c r="F7" s="219"/>
      <c r="G7" s="219"/>
      <c r="H7" s="219"/>
      <c r="I7" s="219"/>
      <c r="J7" s="219"/>
      <c r="K7" s="219"/>
    </row>
    <row r="8" spans="1:11" ht="15.6">
      <c r="A8" s="219" t="s">
        <v>210</v>
      </c>
      <c r="B8" s="86" t="e">
        <f>#REF!</f>
        <v>#REF!</v>
      </c>
      <c r="C8" s="39" t="s">
        <v>211</v>
      </c>
      <c r="D8" s="219"/>
      <c r="E8" s="219"/>
      <c r="F8" s="219"/>
      <c r="G8" s="219"/>
      <c r="H8" s="219"/>
      <c r="I8" s="219"/>
      <c r="J8" s="219"/>
      <c r="K8" s="219"/>
    </row>
    <row r="9" spans="1:11" ht="15.6">
      <c r="A9" s="219" t="s">
        <v>212</v>
      </c>
      <c r="B9" s="99">
        <v>31</v>
      </c>
      <c r="C9" s="39" t="s">
        <v>211</v>
      </c>
      <c r="D9" s="219"/>
      <c r="E9" s="219"/>
      <c r="F9" s="219"/>
      <c r="G9" s="219"/>
      <c r="H9" s="219"/>
      <c r="I9" s="219"/>
      <c r="J9" s="219"/>
      <c r="K9" s="219"/>
    </row>
    <row r="10" spans="1:11" ht="15.6" hidden="1">
      <c r="A10" s="219" t="s">
        <v>213</v>
      </c>
      <c r="B10" s="220"/>
      <c r="C10" s="39" t="s">
        <v>211</v>
      </c>
      <c r="D10" s="219"/>
      <c r="E10" s="219"/>
      <c r="F10" s="219"/>
      <c r="G10" s="219"/>
      <c r="H10" s="219"/>
      <c r="I10" s="219"/>
      <c r="J10" s="219"/>
      <c r="K10" s="219"/>
    </row>
    <row r="11" spans="1:11" ht="16.5" customHeight="1">
      <c r="A11" s="219"/>
      <c r="B11" s="219"/>
      <c r="C11" s="39"/>
      <c r="D11" s="219"/>
      <c r="E11" s="219"/>
      <c r="F11" s="219"/>
      <c r="G11" s="219"/>
      <c r="H11" s="219"/>
      <c r="I11" s="219"/>
      <c r="J11" s="219"/>
      <c r="K11" s="219"/>
    </row>
    <row r="12" spans="1:11" ht="16.5" customHeight="1">
      <c r="A12" s="219"/>
      <c r="B12" s="221"/>
      <c r="C12" s="39"/>
      <c r="D12" s="219"/>
      <c r="E12" s="219"/>
      <c r="F12" s="219"/>
      <c r="G12" s="219"/>
      <c r="H12" s="219"/>
      <c r="I12" s="219"/>
      <c r="J12" s="219"/>
      <c r="K12" s="219"/>
    </row>
    <row r="13" spans="1:11" ht="21" customHeight="1">
      <c r="A13" s="44" t="s">
        <v>214</v>
      </c>
      <c r="B13" s="221"/>
      <c r="C13" s="39"/>
      <c r="D13" s="219"/>
      <c r="E13" s="219"/>
      <c r="F13" s="219"/>
      <c r="G13" s="219"/>
      <c r="H13" s="219"/>
      <c r="I13" s="219"/>
      <c r="J13" s="219"/>
      <c r="K13" s="219"/>
    </row>
    <row r="14" spans="1:11" ht="15.6">
      <c r="A14" s="222" t="s">
        <v>215</v>
      </c>
      <c r="B14" s="100" t="e">
        <f>#REF!</f>
        <v>#REF!</v>
      </c>
      <c r="C14" s="39" t="s">
        <v>209</v>
      </c>
      <c r="D14" s="219"/>
      <c r="E14" s="219"/>
      <c r="F14" s="219"/>
      <c r="G14" s="219"/>
      <c r="H14" s="219"/>
      <c r="I14" s="219"/>
      <c r="J14" s="219"/>
      <c r="K14" s="219"/>
    </row>
    <row r="15" spans="1:11" ht="15.6">
      <c r="A15" s="222" t="s">
        <v>216</v>
      </c>
      <c r="B15" s="233" t="e">
        <f>#REF!</f>
        <v>#REF!</v>
      </c>
      <c r="C15" s="39" t="s">
        <v>209</v>
      </c>
      <c r="D15" s="219"/>
      <c r="E15" s="219"/>
      <c r="F15" s="219"/>
      <c r="G15" s="219"/>
      <c r="H15" s="219"/>
      <c r="I15" s="225"/>
      <c r="J15" s="225"/>
      <c r="K15" s="219"/>
    </row>
    <row r="16" spans="1:11" ht="15.6">
      <c r="A16" s="222" t="s">
        <v>217</v>
      </c>
      <c r="B16" s="225" t="e">
        <f>B15*B14</f>
        <v>#REF!</v>
      </c>
      <c r="C16" s="39"/>
      <c r="D16" s="219"/>
      <c r="E16" s="219"/>
      <c r="F16" s="219"/>
      <c r="G16" s="219"/>
      <c r="H16" s="219"/>
      <c r="I16" s="221"/>
      <c r="J16" s="225"/>
      <c r="K16" s="219"/>
    </row>
    <row r="17" spans="1:11" ht="14.25" customHeight="1">
      <c r="A17" s="222"/>
      <c r="B17" s="225"/>
      <c r="C17" s="39"/>
      <c r="D17" s="219"/>
      <c r="E17" s="219"/>
      <c r="F17" s="219"/>
      <c r="G17" s="219"/>
      <c r="H17" s="219"/>
      <c r="I17" s="221"/>
      <c r="J17" s="225"/>
      <c r="K17" s="219"/>
    </row>
    <row r="18" spans="1:11" ht="16.5" hidden="1" customHeight="1">
      <c r="A18" s="46" t="s">
        <v>218</v>
      </c>
      <c r="B18" s="221"/>
      <c r="C18" s="39"/>
      <c r="D18" s="219"/>
      <c r="E18" s="219"/>
      <c r="F18" s="219"/>
      <c r="G18" s="219"/>
      <c r="H18" s="219"/>
      <c r="I18" s="219"/>
      <c r="J18" s="225"/>
      <c r="K18" s="219"/>
    </row>
    <row r="19" spans="1:11" ht="16.5" hidden="1" customHeight="1">
      <c r="A19" s="222" t="s">
        <v>219</v>
      </c>
      <c r="B19" s="228" t="e">
        <f>B14</f>
        <v>#REF!</v>
      </c>
      <c r="C19" s="39" t="s">
        <v>220</v>
      </c>
      <c r="D19" s="219"/>
      <c r="E19" s="219"/>
      <c r="F19" s="219"/>
      <c r="G19" s="219"/>
      <c r="H19" s="219"/>
      <c r="I19" s="219"/>
      <c r="J19" s="225"/>
      <c r="K19" s="219"/>
    </row>
    <row r="20" spans="1:11" ht="16.5" hidden="1" customHeight="1">
      <c r="A20" s="222" t="s">
        <v>221</v>
      </c>
      <c r="B20" s="225">
        <v>3.5000000000000003E-2</v>
      </c>
      <c r="C20" s="39"/>
      <c r="D20" s="219"/>
      <c r="E20" s="219"/>
      <c r="F20" s="219"/>
      <c r="G20" s="219"/>
      <c r="H20" s="219"/>
      <c r="I20" s="219"/>
      <c r="J20" s="225"/>
      <c r="K20" s="219"/>
    </row>
    <row r="21" spans="1:11" ht="16.5" hidden="1" customHeight="1">
      <c r="A21" s="222" t="s">
        <v>222</v>
      </c>
      <c r="B21" s="229" t="e">
        <f>B19*B20</f>
        <v>#REF!</v>
      </c>
      <c r="C21" s="39"/>
      <c r="D21" s="219"/>
      <c r="E21" s="219"/>
      <c r="F21" s="219"/>
      <c r="G21" s="219"/>
      <c r="H21" s="219"/>
      <c r="I21" s="219"/>
      <c r="J21" s="225"/>
      <c r="K21" s="219"/>
    </row>
    <row r="22" spans="1:11" ht="16.5" customHeight="1">
      <c r="A22" s="219"/>
      <c r="B22" s="47"/>
      <c r="C22" s="39"/>
      <c r="D22" s="219"/>
      <c r="E22" s="219"/>
      <c r="F22" s="219"/>
      <c r="G22" s="219"/>
      <c r="H22" s="219"/>
      <c r="I22" s="219"/>
      <c r="J22" s="219"/>
      <c r="K22" s="219"/>
    </row>
    <row r="23" spans="1:11" ht="15.6">
      <c r="A23" s="48" t="s">
        <v>223</v>
      </c>
      <c r="B23" s="47" t="e">
        <f>B16</f>
        <v>#REF!</v>
      </c>
      <c r="C23" s="39"/>
      <c r="D23" s="219"/>
      <c r="E23" s="219"/>
      <c r="F23" s="219"/>
      <c r="G23" s="219"/>
      <c r="H23" s="219"/>
      <c r="I23" s="225"/>
      <c r="J23" s="219"/>
      <c r="K23" s="219"/>
    </row>
    <row r="24" spans="1:11" ht="16.5" customHeight="1">
      <c r="A24" s="49"/>
      <c r="B24" s="225"/>
      <c r="C24" s="45"/>
      <c r="D24" s="219"/>
      <c r="E24" s="219"/>
      <c r="F24" s="219"/>
      <c r="G24" s="219"/>
      <c r="H24" s="219"/>
      <c r="I24" s="225"/>
      <c r="J24" s="219"/>
      <c r="K24" s="219"/>
    </row>
    <row r="25" spans="1:11" ht="16.5" customHeight="1">
      <c r="A25" s="49"/>
      <c r="B25" s="230"/>
      <c r="C25" s="39"/>
      <c r="D25" s="219"/>
      <c r="E25" s="219"/>
      <c r="F25" s="219"/>
      <c r="G25" s="219"/>
      <c r="H25" s="219"/>
      <c r="I25" s="219"/>
      <c r="J25" s="219"/>
      <c r="K25" s="219"/>
    </row>
    <row r="26" spans="1:11" ht="15.6">
      <c r="A26" s="49" t="s">
        <v>224</v>
      </c>
      <c r="B26" s="230" t="e">
        <f>B6+47</f>
        <v>#REF!</v>
      </c>
      <c r="C26" s="39"/>
      <c r="D26" s="219"/>
      <c r="E26" s="219"/>
      <c r="F26" s="219"/>
      <c r="G26" s="219"/>
      <c r="H26" s="219"/>
      <c r="I26" s="219"/>
      <c r="J26" s="219"/>
      <c r="K26" s="219"/>
    </row>
    <row r="27" spans="1:11" ht="16.5" customHeight="1">
      <c r="A27" s="50"/>
      <c r="B27" s="51"/>
      <c r="C27" s="39"/>
      <c r="D27" s="219"/>
      <c r="E27" s="219"/>
    </row>
    <row r="28" spans="1:11" ht="16.5" customHeight="1">
      <c r="A28" s="50"/>
      <c r="B28" s="51"/>
      <c r="C28" s="39"/>
      <c r="D28" s="219"/>
      <c r="E28" s="219"/>
    </row>
    <row r="29" spans="1:11" ht="16.5" customHeight="1">
      <c r="A29" s="50"/>
      <c r="B29" s="51"/>
      <c r="C29" s="39"/>
      <c r="D29" s="219"/>
      <c r="E29" s="219"/>
    </row>
    <row r="30" spans="1:11" ht="16.5" customHeight="1">
      <c r="A30" s="52"/>
      <c r="B30" s="53"/>
      <c r="C30" s="39"/>
      <c r="D30" s="231"/>
      <c r="E30" s="219"/>
    </row>
    <row r="31" spans="1:11" ht="17.25" customHeight="1">
      <c r="A31" s="50"/>
      <c r="B31" s="54" t="s">
        <v>225</v>
      </c>
      <c r="C31" s="39"/>
      <c r="D31" s="219"/>
      <c r="E31" s="219"/>
    </row>
    <row r="32" spans="1:11" ht="17.25" customHeight="1">
      <c r="A32" s="50"/>
      <c r="B32" s="54"/>
      <c r="C32" s="39"/>
      <c r="D32" s="219"/>
      <c r="E32" s="219"/>
    </row>
    <row r="33" spans="1:5" ht="17.25" customHeight="1">
      <c r="A33" s="50"/>
      <c r="B33" s="54"/>
      <c r="C33" s="39"/>
      <c r="D33" s="219"/>
      <c r="E33" s="219"/>
    </row>
    <row r="34" spans="1:5" ht="17.25" customHeight="1">
      <c r="A34" s="50"/>
      <c r="B34" s="54"/>
      <c r="C34" s="39"/>
      <c r="D34" s="219"/>
      <c r="E34" s="219"/>
    </row>
    <row r="35" spans="1:5" ht="17.25" customHeight="1">
      <c r="A35" s="50"/>
      <c r="B35" s="219" t="s">
        <v>240</v>
      </c>
      <c r="C35" s="39"/>
      <c r="D35" s="219"/>
      <c r="E35" s="219"/>
    </row>
    <row r="36" spans="1:5" ht="17.25" customHeight="1">
      <c r="A36" s="50"/>
      <c r="B36" s="219" t="s">
        <v>241</v>
      </c>
      <c r="C36" s="39"/>
      <c r="D36" s="219"/>
      <c r="E36" s="219"/>
    </row>
    <row r="37" spans="1:5" ht="17.25" customHeight="1">
      <c r="A37" s="50"/>
      <c r="B37" s="219" t="s">
        <v>227</v>
      </c>
      <c r="C37" s="39"/>
      <c r="D37" s="219"/>
      <c r="E37" s="219"/>
    </row>
    <row r="38" spans="1:5" ht="17.25" customHeight="1">
      <c r="A38" s="50"/>
      <c r="B38" s="219"/>
      <c r="C38" s="39"/>
      <c r="D38" s="219"/>
      <c r="E38" s="219"/>
    </row>
    <row r="39" spans="1:5" ht="17.45">
      <c r="A39" s="50"/>
      <c r="B39" s="219"/>
      <c r="C39" s="39"/>
      <c r="D39" s="219"/>
      <c r="E39" s="219"/>
    </row>
    <row r="40" spans="1:5" ht="17.25" customHeight="1">
      <c r="A40" s="50"/>
      <c r="B40" s="55" t="s">
        <v>228</v>
      </c>
      <c r="C40" s="39"/>
      <c r="D40" s="219"/>
      <c r="E40" s="219"/>
    </row>
    <row r="41" spans="1:5" ht="17.25" customHeight="1">
      <c r="A41" s="50"/>
      <c r="B41" s="219"/>
      <c r="C41" s="39"/>
      <c r="D41" s="219"/>
      <c r="E41" s="219"/>
    </row>
    <row r="42" spans="1:5" ht="17.25" customHeight="1">
      <c r="A42" s="50"/>
      <c r="B42" s="219"/>
      <c r="C42" s="39"/>
      <c r="D42" s="219"/>
      <c r="E42" s="219"/>
    </row>
    <row r="43" spans="1:5" ht="17.45">
      <c r="A43" s="50"/>
      <c r="B43" s="219"/>
      <c r="C43" s="39"/>
      <c r="D43" s="219"/>
      <c r="E43" s="219"/>
    </row>
    <row r="44" spans="1:5" ht="17.45">
      <c r="A44" s="50"/>
      <c r="B44" s="219" t="s">
        <v>242</v>
      </c>
      <c r="C44" s="39"/>
      <c r="D44" s="219"/>
      <c r="E44" s="219"/>
    </row>
    <row r="45" spans="1:5" ht="17.45">
      <c r="A45" s="50"/>
      <c r="B45" s="219" t="s">
        <v>243</v>
      </c>
      <c r="C45" s="39"/>
      <c r="D45" s="219"/>
      <c r="E45" s="219"/>
    </row>
    <row r="46" spans="1:5" ht="17.25" customHeight="1">
      <c r="A46" s="50"/>
      <c r="B46" s="219" t="s">
        <v>244</v>
      </c>
      <c r="C46" s="39"/>
      <c r="D46" s="219"/>
      <c r="E46" s="219"/>
    </row>
    <row r="47" spans="1:5" ht="15.95">
      <c r="A47" s="34"/>
      <c r="B47" s="34"/>
      <c r="C47" s="56"/>
    </row>
    <row r="48" spans="1:5">
      <c r="A48" s="57"/>
      <c r="C48" s="58"/>
    </row>
    <row r="49" spans="2:3">
      <c r="C49" s="58"/>
    </row>
    <row r="50" spans="2:3">
      <c r="C50" s="58"/>
    </row>
    <row r="51" spans="2:3">
      <c r="B51" s="59"/>
      <c r="C51" s="58"/>
    </row>
    <row r="52" spans="2:3">
      <c r="B52" s="60"/>
      <c r="C52" s="58"/>
    </row>
    <row r="53" spans="2:3">
      <c r="B53" s="60"/>
      <c r="C53" s="58"/>
    </row>
    <row r="54" spans="2:3">
      <c r="B54" s="60"/>
      <c r="C54" s="58"/>
    </row>
    <row r="55" spans="2:3">
      <c r="C55" s="58"/>
    </row>
    <row r="56" spans="2:3">
      <c r="C56" s="58"/>
    </row>
    <row r="57" spans="2:3">
      <c r="C57" s="58"/>
    </row>
    <row r="58" spans="2:3">
      <c r="C58" s="58"/>
    </row>
    <row r="59" spans="2:3">
      <c r="C59" s="58"/>
    </row>
    <row r="60" spans="2:3">
      <c r="C60" s="58"/>
    </row>
    <row r="61" spans="2:3">
      <c r="C61" s="58"/>
    </row>
    <row r="62" spans="2:3">
      <c r="C62" s="58"/>
    </row>
    <row r="63" spans="2:3">
      <c r="C63" s="58"/>
    </row>
    <row r="64" spans="2:3">
      <c r="C64" s="58"/>
    </row>
    <row r="65" spans="3:3">
      <c r="C65" s="58"/>
    </row>
    <row r="66" spans="3:3">
      <c r="C66" s="58"/>
    </row>
    <row r="67" spans="3:3">
      <c r="C67" s="58"/>
    </row>
    <row r="68" spans="3:3">
      <c r="C68" s="58"/>
    </row>
    <row r="69" spans="3:3">
      <c r="C69" s="58"/>
    </row>
    <row r="70" spans="3:3">
      <c r="C70" s="58"/>
    </row>
    <row r="71" spans="3:3">
      <c r="C71" s="58"/>
    </row>
    <row r="72" spans="3:3">
      <c r="C72" s="58"/>
    </row>
    <row r="73" spans="3:3">
      <c r="C73" s="58"/>
    </row>
    <row r="74" spans="3:3">
      <c r="C74" s="58"/>
    </row>
    <row r="75" spans="3:3">
      <c r="C75" s="58"/>
    </row>
    <row r="76" spans="3:3">
      <c r="C76" s="58"/>
    </row>
    <row r="77" spans="3:3">
      <c r="C77" s="58"/>
    </row>
    <row r="78" spans="3:3">
      <c r="C78" s="58"/>
    </row>
    <row r="79" spans="3:3">
      <c r="C79" s="58"/>
    </row>
    <row r="80" spans="3:3">
      <c r="C80" s="58"/>
    </row>
    <row r="81" spans="3:3">
      <c r="C81" s="58"/>
    </row>
    <row r="82" spans="3:3">
      <c r="C82" s="58"/>
    </row>
    <row r="83" spans="3:3">
      <c r="C83" s="58"/>
    </row>
    <row r="84" spans="3:3">
      <c r="C84" s="58"/>
    </row>
    <row r="85" spans="3:3">
      <c r="C85" s="58"/>
    </row>
    <row r="86" spans="3:3">
      <c r="C86" s="58"/>
    </row>
    <row r="87" spans="3:3">
      <c r="C87" s="58"/>
    </row>
    <row r="88" spans="3:3">
      <c r="C88" s="58"/>
    </row>
    <row r="89" spans="3:3">
      <c r="C89" s="58"/>
    </row>
    <row r="90" spans="3:3">
      <c r="C90" s="58"/>
    </row>
    <row r="91" spans="3:3">
      <c r="C91" s="58"/>
    </row>
    <row r="92" spans="3:3">
      <c r="C92" s="58"/>
    </row>
    <row r="93" spans="3:3">
      <c r="C93" s="58"/>
    </row>
    <row r="94" spans="3:3">
      <c r="C94" s="58"/>
    </row>
    <row r="95" spans="3:3">
      <c r="C95" s="58"/>
    </row>
    <row r="96" spans="3:3">
      <c r="C96" s="58"/>
    </row>
    <row r="97" spans="3:3">
      <c r="C97" s="58"/>
    </row>
    <row r="98" spans="3:3">
      <c r="C98" s="58"/>
    </row>
    <row r="99" spans="3:3">
      <c r="C99" s="58"/>
    </row>
    <row r="100" spans="3:3">
      <c r="C100" s="58"/>
    </row>
    <row r="101" spans="3:3">
      <c r="C101" s="58"/>
    </row>
    <row r="102" spans="3:3">
      <c r="C102" s="58"/>
    </row>
    <row r="103" spans="3:3">
      <c r="C103" s="58"/>
    </row>
    <row r="104" spans="3:3">
      <c r="C104" s="58"/>
    </row>
    <row r="105" spans="3:3">
      <c r="C105" s="58"/>
    </row>
    <row r="106" spans="3:3">
      <c r="C106" s="58"/>
    </row>
    <row r="107" spans="3:3">
      <c r="C107" s="58"/>
    </row>
    <row r="108" spans="3:3">
      <c r="C108" s="58"/>
    </row>
    <row r="109" spans="3:3">
      <c r="C109" s="58"/>
    </row>
    <row r="110" spans="3:3">
      <c r="C110" s="58"/>
    </row>
    <row r="111" spans="3:3">
      <c r="C111" s="58"/>
    </row>
    <row r="112" spans="3:3">
      <c r="C112" s="58"/>
    </row>
    <row r="113" spans="3:3">
      <c r="C113" s="58"/>
    </row>
    <row r="114" spans="3:3">
      <c r="C114" s="58"/>
    </row>
    <row r="115" spans="3:3">
      <c r="C115" s="58"/>
    </row>
    <row r="116" spans="3:3">
      <c r="C116" s="58"/>
    </row>
    <row r="117" spans="3:3">
      <c r="C117" s="58"/>
    </row>
    <row r="118" spans="3:3">
      <c r="C118" s="58"/>
    </row>
    <row r="119" spans="3:3">
      <c r="C119" s="58"/>
    </row>
    <row r="120" spans="3:3">
      <c r="C120" s="58"/>
    </row>
    <row r="121" spans="3:3">
      <c r="C121" s="58"/>
    </row>
    <row r="122" spans="3:3">
      <c r="C122" s="58"/>
    </row>
    <row r="123" spans="3:3">
      <c r="C123" s="58"/>
    </row>
    <row r="124" spans="3:3">
      <c r="C124" s="58"/>
    </row>
    <row r="125" spans="3:3">
      <c r="C125" s="58"/>
    </row>
    <row r="126" spans="3:3">
      <c r="C126" s="58"/>
    </row>
    <row r="127" spans="3:3">
      <c r="C127" s="58"/>
    </row>
    <row r="128" spans="3:3">
      <c r="C128" s="58"/>
    </row>
    <row r="129" spans="3:3">
      <c r="C129" s="58"/>
    </row>
    <row r="130" spans="3:3">
      <c r="C130" s="58"/>
    </row>
    <row r="131" spans="3:3">
      <c r="C131" s="58"/>
    </row>
    <row r="132" spans="3:3">
      <c r="C132" s="58"/>
    </row>
    <row r="133" spans="3:3">
      <c r="C133" s="58"/>
    </row>
    <row r="134" spans="3:3">
      <c r="C134" s="58"/>
    </row>
    <row r="135" spans="3:3">
      <c r="C135" s="58"/>
    </row>
    <row r="136" spans="3:3">
      <c r="C136" s="58"/>
    </row>
    <row r="137" spans="3:3">
      <c r="C137" s="58"/>
    </row>
    <row r="138" spans="3:3">
      <c r="C138" s="58"/>
    </row>
    <row r="139" spans="3:3">
      <c r="C139" s="58"/>
    </row>
    <row r="140" spans="3:3">
      <c r="C140" s="58"/>
    </row>
    <row r="141" spans="3:3">
      <c r="C141" s="58"/>
    </row>
    <row r="142" spans="3:3">
      <c r="C142" s="58"/>
    </row>
    <row r="143" spans="3:3">
      <c r="C143" s="58"/>
    </row>
    <row r="144" spans="3:3">
      <c r="C144" s="58"/>
    </row>
    <row r="145" spans="3:3">
      <c r="C145" s="58"/>
    </row>
    <row r="146" spans="3:3">
      <c r="C146" s="58"/>
    </row>
    <row r="147" spans="3:3">
      <c r="C147" s="58"/>
    </row>
    <row r="148" spans="3:3">
      <c r="C148" s="58"/>
    </row>
    <row r="149" spans="3:3">
      <c r="C149" s="58"/>
    </row>
    <row r="150" spans="3:3">
      <c r="C150" s="58"/>
    </row>
    <row r="151" spans="3:3">
      <c r="C151" s="58"/>
    </row>
    <row r="152" spans="3:3">
      <c r="C152" s="58"/>
    </row>
    <row r="153" spans="3:3">
      <c r="C153" s="58"/>
    </row>
    <row r="154" spans="3:3">
      <c r="C154" s="58"/>
    </row>
    <row r="155" spans="3:3">
      <c r="C155" s="58"/>
    </row>
    <row r="156" spans="3:3">
      <c r="C156" s="58"/>
    </row>
    <row r="157" spans="3:3">
      <c r="C157" s="58"/>
    </row>
    <row r="158" spans="3:3">
      <c r="C158" s="58"/>
    </row>
    <row r="159" spans="3:3">
      <c r="C159" s="58"/>
    </row>
    <row r="160" spans="3:3">
      <c r="C160" s="58"/>
    </row>
    <row r="161" spans="3:3">
      <c r="C161" s="58"/>
    </row>
    <row r="162" spans="3:3">
      <c r="C162" s="58"/>
    </row>
    <row r="163" spans="3:3">
      <c r="C163" s="58"/>
    </row>
    <row r="164" spans="3:3">
      <c r="C164" s="58"/>
    </row>
    <row r="165" spans="3:3">
      <c r="C165" s="58"/>
    </row>
    <row r="166" spans="3:3">
      <c r="C166" s="58"/>
    </row>
    <row r="167" spans="3:3">
      <c r="C167" s="58"/>
    </row>
    <row r="168" spans="3:3">
      <c r="C168" s="58"/>
    </row>
    <row r="169" spans="3:3">
      <c r="C169" s="58"/>
    </row>
    <row r="170" spans="3:3">
      <c r="C170" s="58"/>
    </row>
    <row r="171" spans="3:3">
      <c r="C171" s="58"/>
    </row>
    <row r="172" spans="3:3">
      <c r="C172" s="58"/>
    </row>
    <row r="173" spans="3:3">
      <c r="C173" s="58"/>
    </row>
    <row r="174" spans="3:3">
      <c r="C174" s="58"/>
    </row>
    <row r="175" spans="3:3">
      <c r="C175" s="58"/>
    </row>
    <row r="176" spans="3:3">
      <c r="C176" s="58"/>
    </row>
    <row r="177" spans="3:3">
      <c r="C177" s="58"/>
    </row>
    <row r="178" spans="3:3">
      <c r="C178" s="58"/>
    </row>
    <row r="179" spans="3:3">
      <c r="C179" s="58"/>
    </row>
    <row r="180" spans="3:3">
      <c r="C180" s="58"/>
    </row>
    <row r="181" spans="3:3">
      <c r="C181" s="58"/>
    </row>
    <row r="182" spans="3:3">
      <c r="C182" s="58"/>
    </row>
    <row r="183" spans="3:3">
      <c r="C183" s="58"/>
    </row>
    <row r="184" spans="3:3">
      <c r="C184" s="58"/>
    </row>
    <row r="185" spans="3:3">
      <c r="C185" s="58"/>
    </row>
    <row r="186" spans="3:3">
      <c r="C186" s="58"/>
    </row>
    <row r="187" spans="3:3">
      <c r="C187" s="58"/>
    </row>
    <row r="188" spans="3:3">
      <c r="C188" s="58"/>
    </row>
    <row r="189" spans="3:3">
      <c r="C189" s="58"/>
    </row>
  </sheetData>
  <mergeCells count="3">
    <mergeCell ref="A1:D1"/>
    <mergeCell ref="A2:D2"/>
    <mergeCell ref="A3:D3"/>
  </mergeCells>
  <printOptions horizontalCentered="1" verticalCentered="1"/>
  <pageMargins left="0.7" right="0.7" top="0.75" bottom="0.75" header="0.3" footer="0.3"/>
  <pageSetup scale="78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400-000000000000}">
  <sheetPr codeName="Sheet113"/>
  <dimension ref="A1:J64"/>
  <sheetViews>
    <sheetView topLeftCell="A49" zoomScaleNormal="100" zoomScaleSheetLayoutView="75" workbookViewId="0">
      <selection activeCell="N30" sqref="N30"/>
    </sheetView>
  </sheetViews>
  <sheetFormatPr defaultColWidth="9.140625" defaultRowHeight="14.45"/>
  <cols>
    <col min="1" max="1" width="47.42578125" style="33" customWidth="1"/>
    <col min="2" max="2" width="27.85546875" style="33" customWidth="1"/>
    <col min="3" max="3" width="9" style="33" customWidth="1"/>
    <col min="4" max="4" width="12.42578125" style="33" customWidth="1"/>
    <col min="5" max="5" width="11.7109375" style="33" bestFit="1" customWidth="1"/>
    <col min="6" max="16384" width="9.140625" style="33"/>
  </cols>
  <sheetData>
    <row r="1" spans="1:10" ht="20.100000000000001">
      <c r="A1" s="381" t="s">
        <v>231</v>
      </c>
      <c r="B1" s="381"/>
      <c r="C1" s="381"/>
      <c r="D1" s="381"/>
      <c r="E1" s="367"/>
    </row>
    <row r="2" spans="1:10" ht="20.100000000000001">
      <c r="A2" s="381" t="s">
        <v>252</v>
      </c>
      <c r="B2" s="381"/>
      <c r="C2" s="381"/>
      <c r="D2" s="381"/>
      <c r="E2" s="367"/>
    </row>
    <row r="3" spans="1:10" ht="15.6">
      <c r="A3" s="390">
        <f ca="1">TODAY()</f>
        <v>45832</v>
      </c>
      <c r="B3" s="390"/>
      <c r="C3" s="390"/>
      <c r="D3" s="390"/>
      <c r="E3" s="367"/>
    </row>
    <row r="4" spans="1:10" s="34" customFormat="1" ht="15.95">
      <c r="A4" s="367"/>
      <c r="B4" s="367"/>
      <c r="C4" s="367"/>
      <c r="D4" s="219"/>
    </row>
    <row r="5" spans="1:10" s="34" customFormat="1" ht="15.95">
      <c r="A5" s="367"/>
      <c r="B5" s="367"/>
      <c r="C5" s="367"/>
      <c r="D5" s="219"/>
    </row>
    <row r="6" spans="1:10" s="34" customFormat="1" ht="15.95">
      <c r="A6" s="219"/>
      <c r="B6" s="219"/>
      <c r="C6" s="219"/>
      <c r="D6" s="219"/>
    </row>
    <row r="7" spans="1:10" s="34" customFormat="1" ht="15.95">
      <c r="A7" s="36" t="s">
        <v>232</v>
      </c>
      <c r="B7" s="85" t="e">
        <f>#REF!</f>
        <v>#REF!</v>
      </c>
      <c r="C7" s="219"/>
      <c r="D7" s="219"/>
    </row>
    <row r="8" spans="1:10" s="34" customFormat="1" ht="15.95" hidden="1">
      <c r="A8" s="219" t="s">
        <v>208</v>
      </c>
      <c r="B8" s="41" t="e">
        <f>'NEO JUN 2019 (2)'!#REF!</f>
        <v>#REF!</v>
      </c>
      <c r="C8" s="219"/>
      <c r="D8" s="219"/>
    </row>
    <row r="9" spans="1:10" s="34" customFormat="1" ht="15.95">
      <c r="A9" s="219" t="s">
        <v>210</v>
      </c>
      <c r="B9" s="86" t="e">
        <f>#REF!</f>
        <v>#REF!</v>
      </c>
      <c r="C9" s="219"/>
      <c r="D9" s="219"/>
    </row>
    <row r="10" spans="1:10" s="34" customFormat="1" ht="15.95">
      <c r="A10" s="219" t="s">
        <v>212</v>
      </c>
      <c r="B10" s="99">
        <v>31</v>
      </c>
      <c r="C10" s="219"/>
      <c r="D10" s="219"/>
    </row>
    <row r="11" spans="1:10" s="34" customFormat="1" ht="15.95" hidden="1">
      <c r="A11" s="219" t="s">
        <v>213</v>
      </c>
      <c r="B11" s="220"/>
      <c r="C11" s="219" t="s">
        <v>211</v>
      </c>
      <c r="D11" s="219"/>
    </row>
    <row r="12" spans="1:10" s="34" customFormat="1" ht="15.95" hidden="1">
      <c r="A12" s="219"/>
      <c r="B12" s="219"/>
      <c r="C12" s="219"/>
      <c r="D12" s="219"/>
    </row>
    <row r="13" spans="1:10" s="34" customFormat="1" ht="15.95" hidden="1">
      <c r="A13" s="46" t="s">
        <v>214</v>
      </c>
      <c r="B13" s="221"/>
      <c r="C13" s="219"/>
      <c r="D13" s="219"/>
    </row>
    <row r="14" spans="1:10" s="34" customFormat="1" ht="15.95" hidden="1">
      <c r="A14" s="222" t="s">
        <v>215</v>
      </c>
      <c r="B14" s="232" t="e">
        <f>#REF!</f>
        <v>#REF!</v>
      </c>
      <c r="C14" s="219" t="s">
        <v>209</v>
      </c>
      <c r="D14" s="219"/>
    </row>
    <row r="15" spans="1:10" s="34" customFormat="1" ht="15.95" hidden="1">
      <c r="A15" s="222" t="s">
        <v>216</v>
      </c>
      <c r="B15" s="233" t="e">
        <f>#REF!</f>
        <v>#REF!</v>
      </c>
      <c r="C15" s="219" t="s">
        <v>209</v>
      </c>
      <c r="D15" s="219"/>
      <c r="I15" s="61"/>
      <c r="J15" s="61"/>
    </row>
    <row r="16" spans="1:10" s="34" customFormat="1" ht="15.95" hidden="1">
      <c r="A16" s="222" t="s">
        <v>217</v>
      </c>
      <c r="B16" s="225" t="e">
        <f>B15*B14</f>
        <v>#REF!</v>
      </c>
      <c r="C16" s="219"/>
      <c r="D16" s="219"/>
      <c r="I16" s="62"/>
      <c r="J16" s="61"/>
    </row>
    <row r="17" spans="1:10" s="34" customFormat="1" ht="15.95" hidden="1">
      <c r="A17" s="222"/>
      <c r="B17" s="225"/>
      <c r="C17" s="219"/>
      <c r="D17" s="219"/>
      <c r="I17" s="62"/>
      <c r="J17" s="61"/>
    </row>
    <row r="18" spans="1:10" s="34" customFormat="1" ht="15.95" hidden="1">
      <c r="A18" s="222" t="s">
        <v>215</v>
      </c>
      <c r="B18" s="232" t="e">
        <f>#REF!</f>
        <v>#REF!</v>
      </c>
      <c r="C18" s="219"/>
      <c r="D18" s="219"/>
      <c r="I18" s="62"/>
      <c r="J18" s="61"/>
    </row>
    <row r="19" spans="1:10" s="34" customFormat="1" ht="15.95" hidden="1">
      <c r="A19" s="222" t="s">
        <v>216</v>
      </c>
      <c r="B19" s="233" t="e">
        <f>#REF!</f>
        <v>#REF!</v>
      </c>
      <c r="C19" s="219"/>
      <c r="D19" s="219"/>
      <c r="I19" s="62"/>
      <c r="J19" s="61"/>
    </row>
    <row r="20" spans="1:10" s="34" customFormat="1" ht="15.95" hidden="1">
      <c r="A20" s="222" t="s">
        <v>217</v>
      </c>
      <c r="B20" s="225" t="e">
        <f>B19*B18</f>
        <v>#REF!</v>
      </c>
      <c r="C20" s="219"/>
      <c r="D20" s="219"/>
      <c r="I20" s="62"/>
      <c r="J20" s="61"/>
    </row>
    <row r="21" spans="1:10" s="34" customFormat="1" ht="15.95" hidden="1">
      <c r="A21" s="222"/>
      <c r="B21" s="47"/>
      <c r="C21" s="219"/>
      <c r="D21" s="219"/>
      <c r="I21" s="62"/>
      <c r="J21" s="61"/>
    </row>
    <row r="22" spans="1:10" s="34" customFormat="1" ht="15.95">
      <c r="A22" s="227"/>
      <c r="B22" s="225"/>
      <c r="C22" s="225"/>
      <c r="D22" s="219"/>
      <c r="J22" s="61"/>
    </row>
    <row r="23" spans="1:10" s="34" customFormat="1" ht="15.95">
      <c r="A23" s="46" t="s">
        <v>233</v>
      </c>
      <c r="B23" s="225"/>
      <c r="C23" s="219"/>
      <c r="D23" s="219"/>
      <c r="J23" s="61"/>
    </row>
    <row r="24" spans="1:10" s="34" customFormat="1" ht="15.95">
      <c r="A24" s="222" t="s">
        <v>234</v>
      </c>
      <c r="B24" s="101" t="e">
        <f>#REF!</f>
        <v>#REF!</v>
      </c>
      <c r="C24" s="219"/>
      <c r="E24" s="62"/>
      <c r="J24" s="61"/>
    </row>
    <row r="25" spans="1:10" s="34" customFormat="1" ht="15.95">
      <c r="A25" s="222" t="s">
        <v>235</v>
      </c>
      <c r="B25" s="234" t="e">
        <f>#REF!</f>
        <v>#REF!</v>
      </c>
      <c r="C25" s="219"/>
      <c r="D25" s="219"/>
      <c r="J25" s="61"/>
    </row>
    <row r="26" spans="1:10" s="34" customFormat="1" ht="15.95">
      <c r="A26" s="222" t="s">
        <v>222</v>
      </c>
      <c r="B26" s="225" t="e">
        <f>B24*B25</f>
        <v>#REF!</v>
      </c>
      <c r="C26" s="219"/>
      <c r="D26" s="219"/>
      <c r="E26" s="62"/>
      <c r="J26" s="61"/>
    </row>
    <row r="27" spans="1:10" s="34" customFormat="1" ht="15.95">
      <c r="A27" s="222" t="s">
        <v>236</v>
      </c>
      <c r="B27" s="235">
        <v>0.01</v>
      </c>
      <c r="C27" s="219"/>
      <c r="D27" s="219"/>
      <c r="J27" s="61"/>
    </row>
    <row r="28" spans="1:10" s="34" customFormat="1" ht="15.95">
      <c r="A28" s="222" t="s">
        <v>237</v>
      </c>
      <c r="B28" s="235" t="e">
        <f>B27*B24</f>
        <v>#REF!</v>
      </c>
      <c r="C28" s="219"/>
      <c r="D28" s="219"/>
      <c r="J28" s="61"/>
    </row>
    <row r="29" spans="1:10" s="34" customFormat="1" ht="15.95">
      <c r="A29" s="48"/>
      <c r="B29" s="229"/>
      <c r="C29" s="219"/>
      <c r="D29" s="219"/>
    </row>
    <row r="30" spans="1:10" s="34" customFormat="1" ht="15.95">
      <c r="A30" s="219"/>
      <c r="B30" s="225"/>
      <c r="C30" s="219"/>
      <c r="D30" s="219"/>
    </row>
    <row r="31" spans="1:10" s="34" customFormat="1" ht="15.95">
      <c r="A31" s="48" t="s">
        <v>223</v>
      </c>
      <c r="B31" s="47" t="e">
        <f>(+B26-B28)</f>
        <v>#REF!</v>
      </c>
      <c r="C31" s="219"/>
      <c r="D31" s="219"/>
      <c r="I31" s="61"/>
    </row>
    <row r="32" spans="1:10" s="34" customFormat="1" ht="15.95">
      <c r="A32" s="49"/>
      <c r="B32" s="236"/>
      <c r="C32" s="225"/>
      <c r="D32" s="219"/>
      <c r="I32" s="61"/>
    </row>
    <row r="33" spans="1:4" s="34" customFormat="1" ht="15.95">
      <c r="A33" s="49"/>
      <c r="B33" s="225"/>
      <c r="C33" s="219"/>
      <c r="D33" s="219"/>
    </row>
    <row r="34" spans="1:4" s="34" customFormat="1" ht="15.95">
      <c r="A34" s="49" t="s">
        <v>224</v>
      </c>
      <c r="B34" s="230" t="e">
        <f>B7+47</f>
        <v>#REF!</v>
      </c>
      <c r="C34" s="219"/>
      <c r="D34" s="219"/>
    </row>
    <row r="35" spans="1:4" s="34" customFormat="1" ht="15.95">
      <c r="A35" s="49"/>
      <c r="B35" s="230"/>
      <c r="C35" s="219"/>
      <c r="D35" s="219"/>
    </row>
    <row r="36" spans="1:4" s="34" customFormat="1" ht="15.95">
      <c r="A36" s="49"/>
      <c r="B36" s="230"/>
      <c r="C36" s="219"/>
      <c r="D36" s="219"/>
    </row>
    <row r="37" spans="1:4" s="34" customFormat="1" ht="15.95">
      <c r="A37" s="219"/>
      <c r="B37" s="225"/>
      <c r="C37" s="219"/>
      <c r="D37" s="219"/>
    </row>
    <row r="38" spans="1:4" s="34" customFormat="1" ht="15.95">
      <c r="A38" s="48"/>
      <c r="B38" s="237"/>
      <c r="C38" s="219"/>
      <c r="D38" s="231"/>
    </row>
    <row r="39" spans="1:4" s="34" customFormat="1" ht="15.95">
      <c r="A39" s="219"/>
      <c r="B39" s="54" t="s">
        <v>225</v>
      </c>
      <c r="C39" s="219"/>
      <c r="D39" s="219"/>
    </row>
    <row r="40" spans="1:4" s="34" customFormat="1" ht="15.95">
      <c r="A40" s="219"/>
      <c r="B40" s="54"/>
      <c r="C40" s="219"/>
      <c r="D40" s="219"/>
    </row>
    <row r="41" spans="1:4" s="34" customFormat="1" ht="15.95">
      <c r="A41" s="219"/>
      <c r="B41" s="54"/>
      <c r="C41" s="219"/>
      <c r="D41" s="219"/>
    </row>
    <row r="42" spans="1:4" s="34" customFormat="1" ht="15.95">
      <c r="A42" s="219"/>
      <c r="B42" s="54"/>
      <c r="C42" s="219"/>
      <c r="D42" s="219"/>
    </row>
    <row r="43" spans="1:4" s="34" customFormat="1" ht="15.95">
      <c r="A43" s="219"/>
      <c r="B43" s="219" t="s">
        <v>240</v>
      </c>
      <c r="C43" s="219"/>
      <c r="D43" s="219"/>
    </row>
    <row r="44" spans="1:4" s="34" customFormat="1" ht="15.95">
      <c r="A44" s="219"/>
      <c r="B44" s="219" t="s">
        <v>241</v>
      </c>
      <c r="C44" s="219"/>
      <c r="D44" s="219"/>
    </row>
    <row r="45" spans="1:4" s="34" customFormat="1" ht="15.95">
      <c r="A45" s="219"/>
      <c r="B45" s="219" t="s">
        <v>227</v>
      </c>
      <c r="C45" s="219"/>
      <c r="D45" s="219"/>
    </row>
    <row r="46" spans="1:4" s="34" customFormat="1" ht="15.95">
      <c r="A46" s="219"/>
      <c r="B46" s="219"/>
      <c r="C46" s="219"/>
      <c r="D46" s="219"/>
    </row>
    <row r="47" spans="1:4" s="34" customFormat="1" ht="15.95">
      <c r="A47" s="219"/>
      <c r="B47" s="219"/>
      <c r="C47" s="219"/>
      <c r="D47" s="219"/>
    </row>
    <row r="48" spans="1:4" s="34" customFormat="1" ht="15.95">
      <c r="A48" s="219"/>
      <c r="B48" s="55" t="s">
        <v>228</v>
      </c>
      <c r="C48" s="219"/>
      <c r="D48" s="219"/>
    </row>
    <row r="49" spans="1:4" s="34" customFormat="1" ht="15.95">
      <c r="A49" s="219"/>
      <c r="B49" s="219"/>
      <c r="C49" s="39"/>
      <c r="D49" s="219"/>
    </row>
    <row r="50" spans="1:4" s="34" customFormat="1" ht="15.95">
      <c r="A50" s="219"/>
      <c r="B50" s="219"/>
      <c r="C50" s="39"/>
      <c r="D50" s="219"/>
    </row>
    <row r="51" spans="1:4" s="34" customFormat="1" ht="15.95">
      <c r="A51" s="219"/>
      <c r="B51" s="219"/>
      <c r="C51" s="39"/>
      <c r="D51" s="219"/>
    </row>
    <row r="52" spans="1:4" s="34" customFormat="1" ht="15.95">
      <c r="A52" s="219"/>
      <c r="B52" s="219" t="s">
        <v>245</v>
      </c>
      <c r="C52" s="39"/>
      <c r="D52" s="219"/>
    </row>
    <row r="53" spans="1:4" s="34" customFormat="1" ht="15.95">
      <c r="A53" s="219"/>
      <c r="B53" s="219" t="s">
        <v>246</v>
      </c>
      <c r="C53" s="39"/>
      <c r="D53" s="219"/>
    </row>
    <row r="54" spans="1:4" s="34" customFormat="1" ht="15.95">
      <c r="A54" s="219"/>
      <c r="B54" s="219" t="s">
        <v>230</v>
      </c>
      <c r="C54" s="39"/>
      <c r="D54" s="219"/>
    </row>
    <row r="55" spans="1:4" s="34" customFormat="1" ht="15.95">
      <c r="A55" s="219"/>
      <c r="B55" s="219"/>
      <c r="C55" s="39"/>
      <c r="D55" s="219"/>
    </row>
    <row r="56" spans="1:4" s="34" customFormat="1" ht="15.95">
      <c r="A56" s="219"/>
      <c r="B56" s="219"/>
      <c r="C56" s="39"/>
      <c r="D56" s="219"/>
    </row>
    <row r="57" spans="1:4" ht="15.6">
      <c r="B57" s="219"/>
      <c r="C57" s="58"/>
    </row>
    <row r="58" spans="1:4" ht="15.6">
      <c r="A58" s="57"/>
      <c r="B58" s="219"/>
    </row>
    <row r="61" spans="1:4">
      <c r="B61" s="59"/>
    </row>
    <row r="62" spans="1:4">
      <c r="B62" s="60"/>
    </row>
    <row r="63" spans="1:4">
      <c r="B63" s="60"/>
    </row>
    <row r="64" spans="1:4">
      <c r="B64" s="60"/>
    </row>
  </sheetData>
  <mergeCells count="3">
    <mergeCell ref="A1:D1"/>
    <mergeCell ref="A2:D2"/>
    <mergeCell ref="A3:D3"/>
  </mergeCells>
  <printOptions horizontalCentered="1" verticalCentered="1"/>
  <pageMargins left="0.7" right="0.7" top="0.75" bottom="0.75" header="0.3" footer="0.3"/>
  <pageSetup scale="90" orientation="portrait" r:id="rId1"/>
  <colBreaks count="1" manualBreakCount="1">
    <brk id="4" max="1048575" man="1"/>
  </colBreaks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500-000000000000}">
  <sheetPr codeName="Sheet128"/>
  <dimension ref="A1:D42"/>
  <sheetViews>
    <sheetView topLeftCell="A31" workbookViewId="0">
      <selection activeCell="P13" sqref="P13"/>
    </sheetView>
  </sheetViews>
  <sheetFormatPr defaultColWidth="9.140625" defaultRowHeight="14.45"/>
  <cols>
    <col min="1" max="1" width="49.5703125" style="33" customWidth="1"/>
    <col min="2" max="2" width="25.85546875" style="33" customWidth="1"/>
    <col min="3" max="3" width="11.85546875" style="33" customWidth="1"/>
    <col min="4" max="4" width="4.5703125" style="33" customWidth="1"/>
    <col min="5" max="16384" width="9.140625" style="33"/>
  </cols>
  <sheetData>
    <row r="1" spans="1:4" ht="15.95">
      <c r="A1" s="46"/>
      <c r="B1" s="34"/>
      <c r="C1" s="56"/>
      <c r="D1" s="34"/>
    </row>
    <row r="2" spans="1:4" ht="15.6">
      <c r="A2" s="397" t="s">
        <v>205</v>
      </c>
      <c r="B2" s="397"/>
      <c r="C2" s="397"/>
      <c r="D2" s="397"/>
    </row>
    <row r="3" spans="1:4" ht="15.6">
      <c r="A3" s="397" t="s">
        <v>263</v>
      </c>
      <c r="B3" s="397"/>
      <c r="C3" s="397"/>
      <c r="D3" s="397"/>
    </row>
    <row r="4" spans="1:4">
      <c r="A4" s="392">
        <f ca="1">TODAY()</f>
        <v>45832</v>
      </c>
      <c r="B4" s="393"/>
      <c r="C4" s="393"/>
      <c r="D4" s="393"/>
    </row>
    <row r="5" spans="1:4" ht="15.95">
      <c r="A5" s="367"/>
      <c r="B5" s="367"/>
      <c r="C5" s="37"/>
      <c r="D5" s="34"/>
    </row>
    <row r="6" spans="1:4" ht="15.95">
      <c r="A6" s="34"/>
      <c r="C6" s="56"/>
      <c r="D6" s="34"/>
    </row>
    <row r="7" spans="1:4" ht="15.95">
      <c r="A7" s="36" t="s">
        <v>207</v>
      </c>
      <c r="B7" s="40" t="e">
        <f>#REF!</f>
        <v>#REF!</v>
      </c>
      <c r="C7" s="56"/>
      <c r="D7" s="34"/>
    </row>
    <row r="8" spans="1:4" ht="15.95">
      <c r="A8" s="219" t="s">
        <v>210</v>
      </c>
      <c r="B8" s="103" t="e">
        <f>#REF!</f>
        <v>#REF!</v>
      </c>
      <c r="C8" s="56" t="s">
        <v>211</v>
      </c>
      <c r="D8" s="34"/>
    </row>
    <row r="9" spans="1:4" ht="15.95">
      <c r="A9" s="219" t="s">
        <v>212</v>
      </c>
      <c r="B9" s="43">
        <v>31</v>
      </c>
      <c r="C9" s="56" t="s">
        <v>211</v>
      </c>
      <c r="D9" s="34"/>
    </row>
    <row r="10" spans="1:4" ht="15.95">
      <c r="A10" s="34"/>
      <c r="B10" s="66"/>
      <c r="C10" s="56"/>
      <c r="D10" s="34"/>
    </row>
    <row r="11" spans="1:4" ht="15.95">
      <c r="A11" s="46" t="s">
        <v>214</v>
      </c>
      <c r="B11" s="67"/>
      <c r="C11" s="56"/>
      <c r="D11" s="34"/>
    </row>
    <row r="12" spans="1:4" ht="15.6">
      <c r="A12" s="222" t="s">
        <v>215</v>
      </c>
      <c r="B12" s="104" t="e">
        <f>#REF!</f>
        <v>#REF!</v>
      </c>
      <c r="C12" s="39"/>
      <c r="D12" s="228"/>
    </row>
    <row r="13" spans="1:4" ht="15.6">
      <c r="A13" s="222" t="s">
        <v>216</v>
      </c>
      <c r="B13" s="225" t="e">
        <f>#REF!</f>
        <v>#REF!</v>
      </c>
      <c r="C13" s="39"/>
      <c r="D13" s="242"/>
    </row>
    <row r="14" spans="1:4" ht="15.6">
      <c r="A14" s="222"/>
      <c r="B14" s="70"/>
      <c r="C14" s="45"/>
      <c r="D14" s="242"/>
    </row>
    <row r="15" spans="1:4" ht="15.6">
      <c r="A15" s="48" t="s">
        <v>264</v>
      </c>
      <c r="B15" s="225" t="e">
        <f>+B12*B13</f>
        <v>#REF!</v>
      </c>
      <c r="C15" s="39"/>
      <c r="D15" s="242"/>
    </row>
    <row r="16" spans="1:4" ht="15.6">
      <c r="A16" s="48"/>
      <c r="B16" s="47"/>
      <c r="C16" s="39"/>
      <c r="D16" s="242"/>
    </row>
    <row r="17" spans="1:4" ht="15.6">
      <c r="A17" s="49"/>
      <c r="B17" s="230"/>
      <c r="C17" s="39"/>
      <c r="D17" s="242"/>
    </row>
    <row r="18" spans="1:4" ht="15.6">
      <c r="A18" s="49" t="s">
        <v>224</v>
      </c>
      <c r="B18" s="230" t="e">
        <f>B7+47</f>
        <v>#REF!</v>
      </c>
      <c r="C18" s="58"/>
      <c r="D18" s="219"/>
    </row>
    <row r="19" spans="1:4" ht="15.6">
      <c r="A19" s="219"/>
      <c r="B19" s="225"/>
      <c r="C19" s="39"/>
      <c r="D19" s="219"/>
    </row>
    <row r="20" spans="1:4" ht="15.6">
      <c r="A20" s="219"/>
      <c r="B20" s="225"/>
      <c r="C20" s="39"/>
      <c r="D20" s="219"/>
    </row>
    <row r="21" spans="1:4" ht="15.6">
      <c r="A21" s="219"/>
      <c r="B21" s="225"/>
      <c r="C21" s="39"/>
      <c r="D21" s="219"/>
    </row>
    <row r="22" spans="1:4" ht="15.6">
      <c r="A22" s="36"/>
      <c r="B22" s="36" t="s">
        <v>225</v>
      </c>
      <c r="C22" s="36"/>
      <c r="D22" s="36"/>
    </row>
    <row r="23" spans="1:4" ht="15.6">
      <c r="A23" s="36"/>
      <c r="B23" s="36"/>
      <c r="C23" s="36"/>
      <c r="D23" s="36"/>
    </row>
    <row r="24" spans="1:4" ht="15.6">
      <c r="A24" s="36"/>
      <c r="B24" s="36"/>
      <c r="C24" s="36"/>
      <c r="D24" s="36"/>
    </row>
    <row r="25" spans="1:4" ht="15.6">
      <c r="A25" s="219"/>
      <c r="B25" s="36"/>
      <c r="C25" s="39"/>
      <c r="D25" s="39"/>
    </row>
    <row r="26" spans="1:4" ht="15.6">
      <c r="A26" s="219"/>
      <c r="B26" s="36" t="s">
        <v>240</v>
      </c>
      <c r="C26" s="39"/>
      <c r="D26" s="39"/>
    </row>
    <row r="27" spans="1:4" ht="15.6">
      <c r="A27" s="219"/>
      <c r="B27" s="36" t="s">
        <v>241</v>
      </c>
      <c r="C27" s="39"/>
      <c r="D27" s="39"/>
    </row>
    <row r="28" spans="1:4" ht="15.6">
      <c r="A28" s="219"/>
      <c r="B28" s="36" t="s">
        <v>265</v>
      </c>
      <c r="C28" s="39"/>
      <c r="D28" s="39"/>
    </row>
    <row r="29" spans="1:4" ht="15.6">
      <c r="A29" s="219"/>
      <c r="B29" s="36"/>
      <c r="C29" s="39"/>
      <c r="D29" s="39"/>
    </row>
    <row r="30" spans="1:4" ht="15.6">
      <c r="A30" s="219"/>
      <c r="B30" s="36" t="s">
        <v>228</v>
      </c>
      <c r="C30" s="39"/>
      <c r="D30" s="39"/>
    </row>
    <row r="31" spans="1:4" ht="15.6">
      <c r="A31" s="219"/>
      <c r="B31" s="219"/>
      <c r="C31" s="39"/>
      <c r="D31" s="39"/>
    </row>
    <row r="32" spans="1:4" ht="15.6">
      <c r="A32" s="219"/>
      <c r="B32" s="219"/>
      <c r="C32" s="39"/>
      <c r="D32" s="39"/>
    </row>
    <row r="33" spans="1:4" ht="15.6">
      <c r="A33" s="219"/>
      <c r="C33" s="39"/>
      <c r="D33" s="219"/>
    </row>
    <row r="34" spans="1:4" ht="15.6">
      <c r="A34" s="219"/>
      <c r="B34" s="219" t="s">
        <v>242</v>
      </c>
      <c r="C34" s="39"/>
      <c r="D34" s="219"/>
    </row>
    <row r="35" spans="1:4" ht="15.6">
      <c r="A35" s="219"/>
      <c r="B35" s="219" t="s">
        <v>243</v>
      </c>
      <c r="C35" s="39"/>
      <c r="D35" s="219"/>
    </row>
    <row r="36" spans="1:4" ht="15.6">
      <c r="B36" s="219" t="s">
        <v>244</v>
      </c>
      <c r="C36" s="58"/>
    </row>
    <row r="37" spans="1:4">
      <c r="A37" s="57"/>
      <c r="C37" s="58"/>
    </row>
    <row r="38" spans="1:4" ht="15.6">
      <c r="A38" s="219"/>
      <c r="B38" s="219"/>
      <c r="C38" s="39"/>
      <c r="D38" s="219"/>
    </row>
    <row r="39" spans="1:4" ht="15.6">
      <c r="B39" s="36"/>
      <c r="C39" s="66"/>
      <c r="D39" s="66"/>
    </row>
    <row r="40" spans="1:4">
      <c r="A40" s="398"/>
      <c r="B40" s="398"/>
      <c r="C40" s="398"/>
    </row>
    <row r="41" spans="1:4">
      <c r="A41" s="398"/>
      <c r="B41" s="398"/>
      <c r="C41" s="398"/>
    </row>
    <row r="42" spans="1:4">
      <c r="A42" s="66"/>
    </row>
  </sheetData>
  <mergeCells count="4">
    <mergeCell ref="A2:D2"/>
    <mergeCell ref="A3:D3"/>
    <mergeCell ref="A4:D4"/>
    <mergeCell ref="A40:C41"/>
  </mergeCells>
  <pageMargins left="0.7" right="0.7" top="0.75" bottom="0.75" header="0.3" footer="0.3"/>
  <pageSetup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600-000000000000}">
  <sheetPr codeName="Sheet129"/>
  <dimension ref="A1:E41"/>
  <sheetViews>
    <sheetView topLeftCell="A10" workbookViewId="0">
      <selection activeCell="P13" sqref="P13"/>
    </sheetView>
  </sheetViews>
  <sheetFormatPr defaultColWidth="9.140625" defaultRowHeight="14.45"/>
  <cols>
    <col min="1" max="1" width="47.85546875" style="33" customWidth="1"/>
    <col min="2" max="2" width="25.85546875" style="33" customWidth="1"/>
    <col min="3" max="3" width="10.140625" style="33" customWidth="1"/>
    <col min="4" max="4" width="11.140625" style="33" customWidth="1"/>
    <col min="5" max="16384" width="9.140625" style="33"/>
  </cols>
  <sheetData>
    <row r="1" spans="1:4">
      <c r="A1" s="72"/>
    </row>
    <row r="2" spans="1:4" ht="15.6">
      <c r="A2" s="397" t="s">
        <v>266</v>
      </c>
      <c r="B2" s="397"/>
      <c r="C2" s="397"/>
      <c r="D2" s="397"/>
    </row>
    <row r="3" spans="1:4" ht="15.6">
      <c r="A3" s="397" t="s">
        <v>263</v>
      </c>
      <c r="B3" s="397"/>
      <c r="C3" s="397"/>
      <c r="D3" s="397"/>
    </row>
    <row r="4" spans="1:4">
      <c r="A4" s="399">
        <f ca="1">TODAY()</f>
        <v>45832</v>
      </c>
      <c r="B4" s="399"/>
      <c r="C4" s="399"/>
      <c r="D4" s="399"/>
    </row>
    <row r="5" spans="1:4">
      <c r="A5" s="369"/>
      <c r="B5" s="369"/>
      <c r="C5" s="369"/>
      <c r="D5" s="66"/>
    </row>
    <row r="6" spans="1:4">
      <c r="A6" s="66"/>
      <c r="B6" s="66"/>
      <c r="C6" s="66"/>
      <c r="D6" s="66"/>
    </row>
    <row r="7" spans="1:4" ht="15.6">
      <c r="A7" s="36" t="s">
        <v>207</v>
      </c>
      <c r="B7" s="85" t="e">
        <f>#REF!</f>
        <v>#REF!</v>
      </c>
      <c r="C7" s="66"/>
      <c r="D7" s="66"/>
    </row>
    <row r="8" spans="1:4" ht="15.6">
      <c r="A8" s="219" t="s">
        <v>210</v>
      </c>
      <c r="B8" s="106" t="e">
        <f>#REF!</f>
        <v>#REF!</v>
      </c>
      <c r="C8" s="66"/>
      <c r="D8" s="66"/>
    </row>
    <row r="9" spans="1:4" ht="15.6">
      <c r="A9" s="219" t="s">
        <v>212</v>
      </c>
      <c r="B9" s="99">
        <v>31</v>
      </c>
      <c r="C9" s="66"/>
      <c r="D9" s="66"/>
    </row>
    <row r="10" spans="1:4">
      <c r="A10" s="66"/>
      <c r="B10" s="66"/>
      <c r="C10" s="66"/>
      <c r="D10" s="66"/>
    </row>
    <row r="11" spans="1:4" ht="15.6">
      <c r="A11" s="46" t="s">
        <v>233</v>
      </c>
      <c r="B11" s="70"/>
      <c r="C11" s="66"/>
      <c r="D11" s="66"/>
    </row>
    <row r="12" spans="1:4" ht="15.6">
      <c r="A12" s="222" t="s">
        <v>234</v>
      </c>
      <c r="B12" s="101" t="e">
        <f>#REF!</f>
        <v>#REF!</v>
      </c>
      <c r="C12" s="66"/>
    </row>
    <row r="13" spans="1:4" ht="15.6">
      <c r="A13" s="222" t="s">
        <v>235</v>
      </c>
      <c r="B13" s="243" t="s">
        <v>267</v>
      </c>
      <c r="C13" s="66"/>
      <c r="D13" s="66"/>
    </row>
    <row r="14" spans="1:4" ht="15.6">
      <c r="A14" s="222" t="s">
        <v>268</v>
      </c>
      <c r="B14" s="235">
        <v>0.01</v>
      </c>
      <c r="C14" s="66"/>
      <c r="D14" s="66"/>
    </row>
    <row r="15" spans="1:4" ht="15.6">
      <c r="A15" s="222" t="s">
        <v>237</v>
      </c>
      <c r="B15" s="235" t="e">
        <f>B14*B12</f>
        <v>#REF!</v>
      </c>
      <c r="C15" s="66"/>
      <c r="D15" s="66"/>
    </row>
    <row r="16" spans="1:4" ht="15.6">
      <c r="A16" s="48"/>
      <c r="B16" s="71"/>
      <c r="C16" s="66"/>
      <c r="D16" s="66"/>
    </row>
    <row r="17" spans="1:5" ht="15.6">
      <c r="A17" s="219"/>
      <c r="B17" s="70"/>
      <c r="C17" s="66"/>
      <c r="D17" s="66"/>
    </row>
    <row r="18" spans="1:5" ht="15.6">
      <c r="A18" s="48" t="s">
        <v>223</v>
      </c>
      <c r="B18" s="47" t="e">
        <f>+B15</f>
        <v>#REF!</v>
      </c>
      <c r="C18" s="66"/>
      <c r="D18" s="66"/>
    </row>
    <row r="19" spans="1:5" ht="15.6">
      <c r="A19" s="49"/>
      <c r="B19" s="78"/>
      <c r="C19" s="70"/>
      <c r="D19" s="66"/>
    </row>
    <row r="20" spans="1:5">
      <c r="A20" s="77"/>
      <c r="B20" s="70"/>
      <c r="C20" s="66"/>
      <c r="D20" s="66"/>
    </row>
    <row r="21" spans="1:5" ht="15.6">
      <c r="A21" s="49" t="s">
        <v>224</v>
      </c>
      <c r="B21" s="230" t="e">
        <f>B7+47</f>
        <v>#REF!</v>
      </c>
      <c r="C21" s="66"/>
      <c r="D21" s="66"/>
    </row>
    <row r="22" spans="1:5">
      <c r="A22" s="66"/>
      <c r="B22" s="70"/>
      <c r="C22" s="66"/>
      <c r="D22" s="66"/>
    </row>
    <row r="24" spans="1:5" ht="15.6">
      <c r="A24" s="36"/>
      <c r="B24" s="36" t="s">
        <v>225</v>
      </c>
      <c r="C24" s="36"/>
      <c r="D24" s="36"/>
      <c r="E24" s="36"/>
    </row>
    <row r="25" spans="1:5" ht="15.6">
      <c r="A25" s="219"/>
      <c r="B25" s="36"/>
      <c r="C25" s="39"/>
      <c r="D25" s="39"/>
    </row>
    <row r="26" spans="1:5" ht="15.6">
      <c r="A26" s="219"/>
      <c r="B26" s="36"/>
      <c r="C26" s="39"/>
      <c r="D26" s="39"/>
    </row>
    <row r="27" spans="1:5" ht="15.6">
      <c r="A27" s="219"/>
      <c r="B27" s="36" t="s">
        <v>240</v>
      </c>
      <c r="C27" s="39"/>
      <c r="D27" s="39"/>
    </row>
    <row r="28" spans="1:5" ht="15.6">
      <c r="A28" s="219"/>
      <c r="B28" s="36" t="s">
        <v>241</v>
      </c>
      <c r="C28" s="39"/>
      <c r="D28" s="39"/>
    </row>
    <row r="29" spans="1:5" ht="15.6">
      <c r="A29" s="219"/>
      <c r="B29" s="36" t="s">
        <v>265</v>
      </c>
      <c r="C29" s="39"/>
      <c r="D29" s="39"/>
    </row>
    <row r="30" spans="1:5" ht="15.6">
      <c r="A30" s="219"/>
      <c r="B30" s="36"/>
      <c r="C30" s="39"/>
      <c r="D30" s="39"/>
    </row>
    <row r="31" spans="1:5" ht="15.6">
      <c r="A31" s="219"/>
      <c r="B31" s="36" t="s">
        <v>228</v>
      </c>
      <c r="C31" s="39"/>
      <c r="D31" s="39"/>
    </row>
    <row r="32" spans="1:5" ht="15.6">
      <c r="A32" s="219"/>
      <c r="B32" s="219"/>
      <c r="C32" s="39"/>
      <c r="D32" s="39"/>
    </row>
    <row r="33" spans="1:4" ht="15.6">
      <c r="A33" s="219"/>
      <c r="B33" s="219"/>
      <c r="C33" s="39"/>
      <c r="D33" s="39"/>
    </row>
    <row r="34" spans="1:4" ht="15.6">
      <c r="A34" s="219"/>
      <c r="C34" s="39"/>
      <c r="D34" s="219"/>
    </row>
    <row r="35" spans="1:4" ht="15.6">
      <c r="A35" s="219"/>
      <c r="B35" s="219" t="s">
        <v>269</v>
      </c>
      <c r="C35" s="39"/>
      <c r="D35" s="219"/>
    </row>
    <row r="36" spans="1:4" ht="15.6">
      <c r="B36" s="219" t="s">
        <v>230</v>
      </c>
      <c r="C36" s="66"/>
      <c r="D36" s="66"/>
    </row>
    <row r="37" spans="1:4" ht="15.6">
      <c r="B37" s="219"/>
      <c r="C37" s="66"/>
      <c r="D37" s="66"/>
    </row>
    <row r="38" spans="1:4">
      <c r="A38" s="105" t="s">
        <v>270</v>
      </c>
    </row>
    <row r="39" spans="1:4">
      <c r="A39" s="105" t="s">
        <v>271</v>
      </c>
    </row>
    <row r="40" spans="1:4">
      <c r="A40" s="66"/>
    </row>
    <row r="41" spans="1:4">
      <c r="A41" s="57"/>
    </row>
  </sheetData>
  <mergeCells count="3">
    <mergeCell ref="A2:D2"/>
    <mergeCell ref="A3:D3"/>
    <mergeCell ref="A4:D4"/>
  </mergeCells>
  <pageMargins left="0.25" right="0.25" top="0.75" bottom="0.75" header="0.3" footer="0.3"/>
  <pageSetup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700-000000000000}">
  <sheetPr codeName="Sheet130"/>
  <dimension ref="A1:D40"/>
  <sheetViews>
    <sheetView workbookViewId="0">
      <selection activeCell="P13" sqref="P13"/>
    </sheetView>
  </sheetViews>
  <sheetFormatPr defaultColWidth="9.140625" defaultRowHeight="14.45"/>
  <cols>
    <col min="1" max="1" width="49.5703125" style="33" customWidth="1"/>
    <col min="2" max="2" width="25.85546875" style="33" customWidth="1"/>
    <col min="3" max="3" width="14.5703125" style="33" customWidth="1"/>
    <col min="4" max="4" width="30.42578125" style="33" customWidth="1"/>
    <col min="5" max="16384" width="9.140625" style="33"/>
  </cols>
  <sheetData>
    <row r="1" spans="1:4" ht="15.95">
      <c r="A1" s="46"/>
      <c r="B1" s="34"/>
      <c r="C1" s="56"/>
      <c r="D1" s="34"/>
    </row>
    <row r="2" spans="1:4" ht="15.6">
      <c r="A2" s="397" t="s">
        <v>205</v>
      </c>
      <c r="B2" s="397"/>
      <c r="C2" s="397"/>
      <c r="D2" s="397"/>
    </row>
    <row r="3" spans="1:4" ht="15.6">
      <c r="A3" s="397" t="s">
        <v>263</v>
      </c>
      <c r="B3" s="397"/>
      <c r="C3" s="397"/>
      <c r="D3" s="397"/>
    </row>
    <row r="4" spans="1:4">
      <c r="A4" s="392">
        <f ca="1">TODAY()</f>
        <v>45832</v>
      </c>
      <c r="B4" s="393"/>
      <c r="C4" s="393"/>
      <c r="D4" s="393"/>
    </row>
    <row r="5" spans="1:4" ht="15.95">
      <c r="A5" s="367"/>
      <c r="B5" s="367"/>
      <c r="C5" s="37"/>
      <c r="D5" s="34"/>
    </row>
    <row r="6" spans="1:4" ht="15.95">
      <c r="A6" s="34"/>
      <c r="C6" s="56"/>
      <c r="D6" s="34"/>
    </row>
    <row r="7" spans="1:4" ht="15.95">
      <c r="A7" s="36" t="s">
        <v>207</v>
      </c>
      <c r="B7" s="40" t="e">
        <f>#REF!</f>
        <v>#REF!</v>
      </c>
      <c r="C7" s="56"/>
      <c r="D7" s="34"/>
    </row>
    <row r="8" spans="1:4" ht="15.95">
      <c r="A8" s="219" t="s">
        <v>210</v>
      </c>
      <c r="B8" s="103" t="e">
        <f>#REF!</f>
        <v>#REF!</v>
      </c>
      <c r="C8" s="56" t="s">
        <v>211</v>
      </c>
      <c r="D8" s="34"/>
    </row>
    <row r="9" spans="1:4" ht="15.95">
      <c r="A9" s="219" t="s">
        <v>212</v>
      </c>
      <c r="B9" s="43">
        <v>30</v>
      </c>
      <c r="C9" s="56" t="s">
        <v>211</v>
      </c>
      <c r="D9" s="34"/>
    </row>
    <row r="10" spans="1:4" ht="15.95">
      <c r="A10" s="34"/>
      <c r="B10" s="66"/>
      <c r="C10" s="56"/>
      <c r="D10" s="34"/>
    </row>
    <row r="11" spans="1:4" ht="15.95">
      <c r="A11" s="46" t="s">
        <v>214</v>
      </c>
      <c r="B11" s="67"/>
      <c r="C11" s="56"/>
      <c r="D11" s="34"/>
    </row>
    <row r="12" spans="1:4" ht="15.6">
      <c r="A12" s="222" t="s">
        <v>215</v>
      </c>
      <c r="B12" s="104" t="e">
        <f>#REF!</f>
        <v>#REF!</v>
      </c>
      <c r="C12" s="39"/>
      <c r="D12" s="228"/>
    </row>
    <row r="13" spans="1:4" ht="15.6">
      <c r="A13" s="222" t="s">
        <v>216</v>
      </c>
      <c r="B13" s="225" t="e">
        <f>#REF!</f>
        <v>#REF!</v>
      </c>
      <c r="C13" s="39"/>
      <c r="D13" s="242"/>
    </row>
    <row r="14" spans="1:4" ht="15.6">
      <c r="A14" s="222"/>
      <c r="B14" s="70"/>
      <c r="C14" s="45"/>
      <c r="D14" s="242"/>
    </row>
    <row r="15" spans="1:4" ht="15.6">
      <c r="A15" s="48" t="s">
        <v>264</v>
      </c>
      <c r="B15" s="225" t="e">
        <f>+B12*B13</f>
        <v>#REF!</v>
      </c>
      <c r="C15" s="39"/>
      <c r="D15" s="242"/>
    </row>
    <row r="16" spans="1:4" ht="15.6">
      <c r="A16" s="48"/>
      <c r="B16" s="47"/>
      <c r="C16" s="39"/>
      <c r="D16" s="242"/>
    </row>
    <row r="17" spans="1:4" ht="15.6">
      <c r="A17" s="49"/>
      <c r="B17" s="230"/>
      <c r="C17" s="39"/>
      <c r="D17" s="242"/>
    </row>
    <row r="18" spans="1:4" ht="15.6">
      <c r="A18" s="49" t="s">
        <v>224</v>
      </c>
      <c r="B18" s="230" t="e">
        <f>B7+47</f>
        <v>#REF!</v>
      </c>
      <c r="C18" s="58"/>
      <c r="D18" s="219"/>
    </row>
    <row r="19" spans="1:4" ht="15.6">
      <c r="A19" s="219"/>
      <c r="B19" s="225"/>
      <c r="C19" s="39"/>
      <c r="D19" s="219"/>
    </row>
    <row r="20" spans="1:4" ht="15.6">
      <c r="A20" s="219"/>
      <c r="B20" s="225"/>
      <c r="C20" s="39"/>
      <c r="D20" s="219"/>
    </row>
    <row r="21" spans="1:4" ht="15.6">
      <c r="A21" s="219"/>
      <c r="B21" s="225"/>
      <c r="C21" s="39"/>
      <c r="D21" s="219"/>
    </row>
    <row r="22" spans="1:4" ht="15.6">
      <c r="A22" s="36"/>
      <c r="B22" s="36" t="s">
        <v>225</v>
      </c>
      <c r="C22" s="36"/>
      <c r="D22" s="36"/>
    </row>
    <row r="23" spans="1:4" ht="15.6">
      <c r="A23" s="36"/>
      <c r="B23" s="36"/>
      <c r="C23" s="36"/>
      <c r="D23" s="36"/>
    </row>
    <row r="24" spans="1:4" ht="15.6">
      <c r="A24" s="219"/>
      <c r="B24" s="36"/>
      <c r="C24" s="39"/>
      <c r="D24" s="39"/>
    </row>
    <row r="25" spans="1:4" ht="15.6">
      <c r="A25" s="219"/>
      <c r="B25" s="36" t="s">
        <v>240</v>
      </c>
      <c r="C25" s="39"/>
      <c r="D25" s="39"/>
    </row>
    <row r="26" spans="1:4" ht="15.6">
      <c r="A26" s="219"/>
      <c r="B26" s="36" t="s">
        <v>241</v>
      </c>
      <c r="C26" s="39"/>
      <c r="D26" s="39"/>
    </row>
    <row r="27" spans="1:4" ht="15.6">
      <c r="A27" s="219"/>
      <c r="B27" s="36" t="s">
        <v>265</v>
      </c>
      <c r="C27" s="39"/>
      <c r="D27" s="39"/>
    </row>
    <row r="28" spans="1:4" ht="15.6">
      <c r="A28" s="219"/>
      <c r="B28" s="36"/>
      <c r="C28" s="39"/>
      <c r="D28" s="39"/>
    </row>
    <row r="29" spans="1:4" ht="15.6">
      <c r="A29" s="219"/>
      <c r="B29" s="36" t="s">
        <v>228</v>
      </c>
      <c r="C29" s="39"/>
      <c r="D29" s="39"/>
    </row>
    <row r="30" spans="1:4" ht="15.6">
      <c r="A30" s="219"/>
      <c r="B30" s="219"/>
      <c r="C30" s="39"/>
      <c r="D30" s="39"/>
    </row>
    <row r="31" spans="1:4" ht="15.6">
      <c r="A31" s="219"/>
      <c r="B31" s="219"/>
      <c r="C31" s="39"/>
      <c r="D31" s="39"/>
    </row>
    <row r="32" spans="1:4" ht="15.6">
      <c r="A32" s="219"/>
      <c r="B32" s="219" t="s">
        <v>245</v>
      </c>
      <c r="C32" s="39"/>
      <c r="D32" s="219"/>
    </row>
    <row r="33" spans="1:4" ht="15.6">
      <c r="A33" s="219"/>
      <c r="B33" s="219" t="s">
        <v>246</v>
      </c>
      <c r="C33" s="39"/>
      <c r="D33" s="219"/>
    </row>
    <row r="34" spans="1:4" ht="15.6">
      <c r="B34" s="219" t="s">
        <v>230</v>
      </c>
      <c r="C34" s="58"/>
    </row>
    <row r="35" spans="1:4">
      <c r="A35" s="57"/>
      <c r="C35" s="58"/>
    </row>
    <row r="36" spans="1:4" ht="15.6">
      <c r="A36" s="219"/>
      <c r="B36" s="219"/>
      <c r="C36" s="39"/>
      <c r="D36" s="219"/>
    </row>
    <row r="37" spans="1:4" ht="15.6">
      <c r="B37" s="36"/>
      <c r="C37" s="66"/>
      <c r="D37" s="66"/>
    </row>
    <row r="38" spans="1:4">
      <c r="A38" s="398"/>
      <c r="B38" s="398"/>
      <c r="C38" s="398"/>
    </row>
    <row r="39" spans="1:4">
      <c r="A39" s="398"/>
      <c r="B39" s="398"/>
      <c r="C39" s="398"/>
    </row>
    <row r="40" spans="1:4">
      <c r="A40" s="66"/>
    </row>
  </sheetData>
  <mergeCells count="4">
    <mergeCell ref="A2:D2"/>
    <mergeCell ref="A3:D3"/>
    <mergeCell ref="A4:D4"/>
    <mergeCell ref="A38:C39"/>
  </mergeCells>
  <pageMargins left="0.7" right="0.7" top="0.75" bottom="0.75" header="0.3" footer="0.3"/>
  <pageSetup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800-000000000000}">
  <sheetPr codeName="Sheet131"/>
  <dimension ref="A1:E41"/>
  <sheetViews>
    <sheetView workbookViewId="0">
      <selection activeCell="P13" sqref="P13"/>
    </sheetView>
  </sheetViews>
  <sheetFormatPr defaultColWidth="9.140625" defaultRowHeight="14.45"/>
  <cols>
    <col min="1" max="1" width="47.85546875" style="33" customWidth="1"/>
    <col min="2" max="2" width="25.85546875" style="33" customWidth="1"/>
    <col min="3" max="3" width="10.140625" style="33" customWidth="1"/>
    <col min="4" max="4" width="11.140625" style="33" customWidth="1"/>
    <col min="5" max="16384" width="9.140625" style="33"/>
  </cols>
  <sheetData>
    <row r="1" spans="1:4">
      <c r="A1" s="72"/>
    </row>
    <row r="2" spans="1:4" ht="15.6">
      <c r="A2" s="397" t="s">
        <v>266</v>
      </c>
      <c r="B2" s="397"/>
      <c r="C2" s="397"/>
      <c r="D2" s="397"/>
    </row>
    <row r="3" spans="1:4" ht="15.6">
      <c r="A3" s="397" t="s">
        <v>263</v>
      </c>
      <c r="B3" s="397"/>
      <c r="C3" s="397"/>
      <c r="D3" s="397"/>
    </row>
    <row r="4" spans="1:4">
      <c r="A4" s="399">
        <f ca="1">TODAY()</f>
        <v>45832</v>
      </c>
      <c r="B4" s="399"/>
      <c r="C4" s="399"/>
      <c r="D4" s="399"/>
    </row>
    <row r="5" spans="1:4">
      <c r="A5" s="369"/>
      <c r="B5" s="369"/>
      <c r="C5" s="369"/>
      <c r="D5" s="66"/>
    </row>
    <row r="6" spans="1:4">
      <c r="A6" s="66"/>
      <c r="B6" s="66"/>
      <c r="C6" s="66"/>
      <c r="D6" s="66"/>
    </row>
    <row r="7" spans="1:4" ht="15.6">
      <c r="A7" s="36" t="s">
        <v>207</v>
      </c>
      <c r="B7" s="85" t="e">
        <f>#REF!</f>
        <v>#REF!</v>
      </c>
      <c r="C7" s="66"/>
      <c r="D7" s="66"/>
    </row>
    <row r="8" spans="1:4" ht="15.6">
      <c r="A8" s="219" t="s">
        <v>210</v>
      </c>
      <c r="B8" s="106" t="e">
        <f>#REF!</f>
        <v>#REF!</v>
      </c>
      <c r="C8" s="66"/>
      <c r="D8" s="66"/>
    </row>
    <row r="9" spans="1:4" ht="15.6">
      <c r="A9" s="219" t="s">
        <v>212</v>
      </c>
      <c r="B9" s="99">
        <v>30</v>
      </c>
      <c r="C9" s="66"/>
      <c r="D9" s="66"/>
    </row>
    <row r="10" spans="1:4">
      <c r="A10" s="66"/>
      <c r="B10" s="66"/>
      <c r="C10" s="66"/>
      <c r="D10" s="66"/>
    </row>
    <row r="11" spans="1:4" ht="15.6">
      <c r="A11" s="46" t="s">
        <v>233</v>
      </c>
      <c r="B11" s="70"/>
      <c r="C11" s="66"/>
      <c r="D11" s="66"/>
    </row>
    <row r="12" spans="1:4" ht="15.6">
      <c r="A12" s="222" t="s">
        <v>234</v>
      </c>
      <c r="B12" s="101" t="e">
        <f>#REF!</f>
        <v>#REF!</v>
      </c>
      <c r="C12" s="66"/>
    </row>
    <row r="13" spans="1:4" ht="15.6">
      <c r="A13" s="222" t="s">
        <v>235</v>
      </c>
      <c r="B13" s="243" t="s">
        <v>267</v>
      </c>
      <c r="C13" s="66"/>
      <c r="D13" s="66"/>
    </row>
    <row r="14" spans="1:4" ht="15.6">
      <c r="A14" s="222" t="s">
        <v>268</v>
      </c>
      <c r="B14" s="235">
        <v>0.01</v>
      </c>
      <c r="C14" s="66"/>
      <c r="D14" s="66"/>
    </row>
    <row r="15" spans="1:4" ht="15.6">
      <c r="A15" s="222" t="s">
        <v>237</v>
      </c>
      <c r="B15" s="235" t="e">
        <f>B14*B12</f>
        <v>#REF!</v>
      </c>
      <c r="C15" s="66"/>
      <c r="D15" s="66"/>
    </row>
    <row r="16" spans="1:4" ht="15.6">
      <c r="A16" s="48"/>
      <c r="B16" s="71"/>
      <c r="C16" s="66"/>
      <c r="D16" s="66"/>
    </row>
    <row r="17" spans="1:5" ht="15.6">
      <c r="A17" s="219"/>
      <c r="B17" s="70"/>
      <c r="C17" s="66"/>
      <c r="D17" s="66"/>
    </row>
    <row r="18" spans="1:5" ht="15.6">
      <c r="A18" s="48" t="s">
        <v>223</v>
      </c>
      <c r="B18" s="47" t="e">
        <f>+B15</f>
        <v>#REF!</v>
      </c>
      <c r="C18" s="66"/>
      <c r="D18" s="66"/>
    </row>
    <row r="19" spans="1:5" ht="15.6">
      <c r="A19" s="49"/>
      <c r="B19" s="78"/>
      <c r="C19" s="70"/>
      <c r="D19" s="66"/>
    </row>
    <row r="20" spans="1:5">
      <c r="A20" s="77"/>
      <c r="B20" s="70"/>
      <c r="C20" s="66"/>
      <c r="D20" s="66"/>
    </row>
    <row r="21" spans="1:5" ht="15.6">
      <c r="A21" s="49" t="s">
        <v>224</v>
      </c>
      <c r="B21" s="230" t="e">
        <f>B7+47</f>
        <v>#REF!</v>
      </c>
      <c r="C21" s="66"/>
      <c r="D21" s="66"/>
    </row>
    <row r="22" spans="1:5">
      <c r="A22" s="66"/>
      <c r="B22" s="70"/>
      <c r="C22" s="66"/>
      <c r="D22" s="66"/>
    </row>
    <row r="24" spans="1:5" ht="15.6">
      <c r="A24" s="36"/>
      <c r="B24" s="36" t="s">
        <v>225</v>
      </c>
      <c r="C24" s="36"/>
      <c r="D24" s="36"/>
      <c r="E24" s="36"/>
    </row>
    <row r="25" spans="1:5" ht="15.6">
      <c r="A25" s="219"/>
      <c r="B25" s="36"/>
      <c r="C25" s="39"/>
      <c r="D25" s="39"/>
    </row>
    <row r="26" spans="1:5" ht="15.6">
      <c r="A26" s="219"/>
      <c r="B26" s="36"/>
      <c r="C26" s="39"/>
      <c r="D26" s="39"/>
    </row>
    <row r="27" spans="1:5" ht="15.6">
      <c r="A27" s="219"/>
      <c r="B27" s="36" t="s">
        <v>240</v>
      </c>
      <c r="C27" s="39"/>
      <c r="D27" s="39"/>
    </row>
    <row r="28" spans="1:5" ht="15.6">
      <c r="A28" s="219"/>
      <c r="B28" s="36" t="s">
        <v>272</v>
      </c>
      <c r="C28" s="39"/>
      <c r="D28" s="39"/>
    </row>
    <row r="29" spans="1:5" ht="15.6">
      <c r="A29" s="219"/>
      <c r="B29" s="36" t="s">
        <v>273</v>
      </c>
      <c r="C29" s="39"/>
      <c r="D29" s="39"/>
    </row>
    <row r="30" spans="1:5" ht="15.6">
      <c r="A30" s="219"/>
      <c r="B30" s="36"/>
      <c r="C30" s="39"/>
      <c r="D30" s="39"/>
    </row>
    <row r="31" spans="1:5" ht="15.6">
      <c r="A31" s="219"/>
      <c r="B31" s="36" t="s">
        <v>228</v>
      </c>
      <c r="C31" s="39"/>
      <c r="D31" s="39"/>
    </row>
    <row r="32" spans="1:5" ht="15.6">
      <c r="A32" s="219"/>
      <c r="B32" s="219"/>
      <c r="C32" s="39"/>
      <c r="D32" s="39"/>
    </row>
    <row r="33" spans="1:4" ht="15.6">
      <c r="A33" s="219"/>
      <c r="B33" s="219"/>
      <c r="C33" s="39"/>
      <c r="D33" s="39"/>
    </row>
    <row r="34" spans="1:4" ht="15.6">
      <c r="A34" s="219"/>
      <c r="B34" s="219" t="s">
        <v>245</v>
      </c>
      <c r="C34" s="39"/>
      <c r="D34" s="219"/>
    </row>
    <row r="35" spans="1:4" ht="15.6">
      <c r="A35" s="219"/>
      <c r="B35" s="219" t="s">
        <v>246</v>
      </c>
      <c r="C35" s="39"/>
      <c r="D35" s="219"/>
    </row>
    <row r="36" spans="1:4" ht="15.6">
      <c r="B36" s="219" t="s">
        <v>230</v>
      </c>
      <c r="C36" s="66"/>
      <c r="D36" s="66"/>
    </row>
    <row r="37" spans="1:4" ht="15.6">
      <c r="B37" s="219"/>
      <c r="C37" s="66"/>
      <c r="D37" s="66"/>
    </row>
    <row r="38" spans="1:4">
      <c r="A38" s="105" t="s">
        <v>270</v>
      </c>
    </row>
    <row r="39" spans="1:4">
      <c r="A39" s="105" t="s">
        <v>271</v>
      </c>
    </row>
    <row r="40" spans="1:4">
      <c r="A40" s="66"/>
    </row>
    <row r="41" spans="1:4">
      <c r="A41" s="57"/>
    </row>
  </sheetData>
  <mergeCells count="3">
    <mergeCell ref="A2:D2"/>
    <mergeCell ref="A3:D3"/>
    <mergeCell ref="A4:D4"/>
  </mergeCells>
  <pageMargins left="0.25" right="0.25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rgb="FF008000"/>
    <pageSetUpPr fitToPage="1"/>
  </sheetPr>
  <dimension ref="A1:W55"/>
  <sheetViews>
    <sheetView zoomScale="90" zoomScaleNormal="90" workbookViewId="0">
      <pane xSplit="1" ySplit="3" topLeftCell="B21" activePane="bottomRight" state="frozen"/>
      <selection pane="bottomRight" activeCell="L21" sqref="L21"/>
      <selection pane="bottomLeft" activeCell="I11" sqref="I11"/>
      <selection pane="topRight" activeCell="I11" sqref="I11"/>
    </sheetView>
  </sheetViews>
  <sheetFormatPr defaultColWidth="11.42578125" defaultRowHeight="14.45"/>
  <cols>
    <col min="1" max="1" width="21.85546875" style="15" customWidth="1"/>
    <col min="2" max="2" width="11.7109375" style="15" customWidth="1"/>
    <col min="3" max="3" width="13.85546875" style="17" customWidth="1"/>
    <col min="4" max="4" width="19.5703125" style="17" bestFit="1" customWidth="1"/>
    <col min="5" max="5" width="17.42578125" style="10" bestFit="1" customWidth="1"/>
    <col min="6" max="6" width="16.140625" style="10" bestFit="1" customWidth="1"/>
    <col min="7" max="7" width="15.42578125" style="10" bestFit="1" customWidth="1"/>
    <col min="8" max="8" width="17.42578125" style="10" bestFit="1" customWidth="1"/>
    <col min="9" max="9" width="16.42578125" style="10" bestFit="1" customWidth="1"/>
    <col min="10" max="10" width="16.140625" style="10" bestFit="1" customWidth="1"/>
    <col min="11" max="11" width="18.85546875" style="10" bestFit="1" customWidth="1"/>
    <col min="12" max="12" width="20.28515625" style="10" bestFit="1" customWidth="1"/>
    <col min="13" max="13" width="17" style="10" bestFit="1" customWidth="1"/>
    <col min="14" max="14" width="15.28515625" style="8" bestFit="1" customWidth="1"/>
    <col min="15" max="15" width="14" style="8" bestFit="1" customWidth="1"/>
    <col min="16" max="16" width="16" style="8" bestFit="1" customWidth="1"/>
    <col min="17" max="17" width="17.42578125" style="8" bestFit="1" customWidth="1"/>
    <col min="18" max="18" width="14.7109375" style="8" bestFit="1" customWidth="1"/>
    <col min="19" max="19" width="16" style="8" bestFit="1" customWidth="1"/>
    <col min="20" max="20" width="11.42578125" style="8"/>
    <col min="21" max="21" width="26.28515625" style="8" customWidth="1"/>
    <col min="22" max="16384" width="11.42578125" style="8"/>
  </cols>
  <sheetData>
    <row r="1" spans="1:22" ht="15" thickBot="1">
      <c r="B1" s="16"/>
      <c r="E1" s="328"/>
      <c r="F1" s="328"/>
      <c r="G1" s="328"/>
      <c r="H1" s="328"/>
      <c r="I1" s="328"/>
      <c r="J1" s="328"/>
      <c r="K1" s="328"/>
      <c r="L1" s="328"/>
      <c r="M1" s="328"/>
      <c r="N1" s="329"/>
      <c r="O1" s="329"/>
      <c r="P1" s="329"/>
      <c r="Q1" s="329"/>
      <c r="R1" s="329"/>
      <c r="S1" s="329"/>
      <c r="T1" s="329"/>
      <c r="U1" s="329"/>
      <c r="V1" s="329"/>
    </row>
    <row r="2" spans="1:22" ht="21.6" thickBot="1">
      <c r="A2" s="7" t="s">
        <v>164</v>
      </c>
      <c r="B2" s="18"/>
      <c r="C2" s="19"/>
      <c r="D2" s="20"/>
      <c r="E2" s="329"/>
      <c r="F2" s="325">
        <v>45413</v>
      </c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</row>
    <row r="3" spans="1:22" ht="29.45" thickBot="1">
      <c r="A3" s="146" t="s">
        <v>165</v>
      </c>
      <c r="B3" s="147" t="s">
        <v>166</v>
      </c>
      <c r="C3" s="147" t="s">
        <v>167</v>
      </c>
      <c r="D3" s="148" t="s">
        <v>168</v>
      </c>
      <c r="E3" s="149" t="s">
        <v>169</v>
      </c>
      <c r="F3" s="25" t="s">
        <v>170</v>
      </c>
      <c r="G3" s="149" t="s">
        <v>171</v>
      </c>
      <c r="H3" s="149" t="s">
        <v>172</v>
      </c>
      <c r="I3" s="149" t="s">
        <v>173</v>
      </c>
      <c r="J3" s="149" t="s">
        <v>174</v>
      </c>
      <c r="K3" s="149" t="s">
        <v>175</v>
      </c>
      <c r="L3" s="149" t="s">
        <v>176</v>
      </c>
      <c r="M3" s="149" t="s">
        <v>177</v>
      </c>
      <c r="N3" s="329"/>
      <c r="O3" s="329"/>
      <c r="P3" s="329"/>
      <c r="Q3" s="329"/>
      <c r="R3" s="329"/>
      <c r="S3" s="329"/>
      <c r="T3" s="329"/>
      <c r="U3" s="329"/>
      <c r="V3" s="329"/>
    </row>
    <row r="4" spans="1:22">
      <c r="A4" s="9">
        <v>103</v>
      </c>
      <c r="B4" s="317">
        <v>1035</v>
      </c>
      <c r="C4" s="317">
        <v>3950</v>
      </c>
      <c r="D4" s="317">
        <v>756974</v>
      </c>
      <c r="E4" s="318">
        <v>172083.55</v>
      </c>
      <c r="F4" s="318">
        <v>43973.760000000002</v>
      </c>
      <c r="G4" s="330">
        <v>-20.23</v>
      </c>
      <c r="H4" s="330">
        <v>86250.82</v>
      </c>
      <c r="I4" s="330">
        <v>25052.38</v>
      </c>
      <c r="J4" s="330">
        <v>5434.42</v>
      </c>
      <c r="K4" s="330">
        <v>10519.81</v>
      </c>
      <c r="L4" s="330">
        <v>802.34</v>
      </c>
      <c r="M4" s="330">
        <v>70.25</v>
      </c>
      <c r="N4" s="331"/>
      <c r="O4" s="331"/>
      <c r="P4" s="331"/>
      <c r="Q4" s="331"/>
      <c r="R4" s="331"/>
      <c r="S4" s="331"/>
      <c r="T4" s="331"/>
      <c r="U4" s="331"/>
      <c r="V4" s="331"/>
    </row>
    <row r="5" spans="1:22">
      <c r="A5" s="9">
        <v>104</v>
      </c>
      <c r="B5" s="317">
        <v>3363</v>
      </c>
      <c r="C5" s="317">
        <v>11297</v>
      </c>
      <c r="D5" s="317">
        <v>724105</v>
      </c>
      <c r="E5" s="319">
        <v>172471.15</v>
      </c>
      <c r="F5" s="320">
        <v>49032.639999999999</v>
      </c>
      <c r="G5" s="327">
        <v>40.85</v>
      </c>
      <c r="H5" s="327">
        <v>83276.14</v>
      </c>
      <c r="I5" s="327">
        <v>24332.98</v>
      </c>
      <c r="J5" s="327">
        <v>5103.3500000000004</v>
      </c>
      <c r="K5" s="327">
        <v>9922.68</v>
      </c>
      <c r="L5" s="332">
        <v>753.18</v>
      </c>
      <c r="M5" s="332">
        <v>9.33</v>
      </c>
      <c r="N5" s="331"/>
      <c r="O5" s="331"/>
      <c r="P5" s="331"/>
      <c r="Q5" s="331"/>
      <c r="R5" s="331"/>
      <c r="S5" s="331"/>
      <c r="T5" s="331"/>
      <c r="U5" s="331"/>
      <c r="V5" s="331"/>
    </row>
    <row r="6" spans="1:22">
      <c r="A6" s="9">
        <v>105</v>
      </c>
      <c r="B6" s="317">
        <v>7685</v>
      </c>
      <c r="C6" s="317">
        <v>17283</v>
      </c>
      <c r="D6" s="317">
        <v>2274759</v>
      </c>
      <c r="E6" s="319">
        <v>533020.93999999994</v>
      </c>
      <c r="F6" s="320">
        <v>145291.03</v>
      </c>
      <c r="G6" s="327">
        <v>0</v>
      </c>
      <c r="H6" s="327">
        <v>262309.96999999997</v>
      </c>
      <c r="I6" s="327">
        <v>75717.53</v>
      </c>
      <c r="J6" s="327">
        <v>16057.01</v>
      </c>
      <c r="K6" s="327">
        <v>31258.92</v>
      </c>
      <c r="L6" s="327">
        <v>2367.9899999999998</v>
      </c>
      <c r="M6" s="327">
        <v>18.489999999999998</v>
      </c>
      <c r="N6" s="331"/>
      <c r="O6" s="331"/>
      <c r="P6" s="331"/>
      <c r="Q6" s="331"/>
      <c r="R6" s="331"/>
      <c r="S6" s="331"/>
      <c r="T6" s="331"/>
      <c r="U6" s="331"/>
      <c r="V6" s="331"/>
    </row>
    <row r="7" spans="1:22">
      <c r="A7" s="9">
        <v>106</v>
      </c>
      <c r="B7" s="317">
        <v>35004</v>
      </c>
      <c r="C7" s="317">
        <v>85444</v>
      </c>
      <c r="D7" s="317">
        <v>19153865</v>
      </c>
      <c r="E7" s="319">
        <v>4398630.18</v>
      </c>
      <c r="F7" s="320">
        <v>1129570.1299999999</v>
      </c>
      <c r="G7" s="327">
        <v>-27.52</v>
      </c>
      <c r="H7" s="327">
        <v>2211810.33</v>
      </c>
      <c r="I7" s="327">
        <v>639650.57999999996</v>
      </c>
      <c r="J7" s="327">
        <v>135045.68</v>
      </c>
      <c r="K7" s="327">
        <v>262949.78999999998</v>
      </c>
      <c r="L7" s="327">
        <v>19897.02</v>
      </c>
      <c r="M7" s="327">
        <v>-265.83</v>
      </c>
      <c r="N7" s="331"/>
      <c r="O7" s="331"/>
      <c r="P7" s="331"/>
      <c r="Q7" s="331"/>
      <c r="R7" s="331"/>
      <c r="S7" s="331"/>
      <c r="T7" s="331"/>
      <c r="U7" s="331"/>
      <c r="V7" s="331"/>
    </row>
    <row r="8" spans="1:22">
      <c r="A8" s="9">
        <v>107</v>
      </c>
      <c r="B8" s="317">
        <v>3749</v>
      </c>
      <c r="C8" s="317">
        <v>9702</v>
      </c>
      <c r="D8" s="317">
        <v>3181128</v>
      </c>
      <c r="E8" s="319">
        <v>714121.42</v>
      </c>
      <c r="F8" s="320">
        <v>180165.26</v>
      </c>
      <c r="G8" s="327">
        <v>26.36</v>
      </c>
      <c r="H8" s="327">
        <v>362166.16</v>
      </c>
      <c r="I8" s="327">
        <v>104137.42</v>
      </c>
      <c r="J8" s="327">
        <v>21881.32</v>
      </c>
      <c r="K8" s="327">
        <v>42685.14</v>
      </c>
      <c r="L8" s="327">
        <v>3246.15</v>
      </c>
      <c r="M8" s="327">
        <v>-186.39</v>
      </c>
      <c r="N8" s="331"/>
      <c r="O8" s="331"/>
      <c r="P8" s="331"/>
      <c r="Q8" s="331"/>
      <c r="R8" s="331"/>
      <c r="S8" s="331"/>
      <c r="T8" s="331"/>
      <c r="U8" s="331"/>
      <c r="V8" s="331"/>
    </row>
    <row r="9" spans="1:22">
      <c r="A9" s="9">
        <v>109</v>
      </c>
      <c r="B9" s="317">
        <v>105159</v>
      </c>
      <c r="C9" s="317">
        <v>351563</v>
      </c>
      <c r="D9" s="317">
        <v>21273180</v>
      </c>
      <c r="E9" s="319">
        <v>5040998.71</v>
      </c>
      <c r="F9" s="320">
        <v>1456581.03</v>
      </c>
      <c r="G9" s="327">
        <v>-164.47</v>
      </c>
      <c r="H9" s="327">
        <v>2419166.85</v>
      </c>
      <c r="I9" s="327">
        <v>706055.77</v>
      </c>
      <c r="J9" s="327">
        <v>148489.68</v>
      </c>
      <c r="K9" s="327">
        <v>289080.02</v>
      </c>
      <c r="L9" s="327">
        <v>21739.07</v>
      </c>
      <c r="M9" s="327">
        <v>50.76</v>
      </c>
      <c r="N9" s="331"/>
      <c r="O9" s="331"/>
      <c r="P9" s="331"/>
      <c r="Q9" s="331"/>
      <c r="R9" s="331"/>
      <c r="S9" s="331"/>
      <c r="T9" s="331"/>
      <c r="U9" s="331"/>
      <c r="V9" s="331"/>
    </row>
    <row r="10" spans="1:22">
      <c r="A10" s="9">
        <v>110</v>
      </c>
      <c r="B10" s="317">
        <v>34439</v>
      </c>
      <c r="C10" s="317">
        <v>126049</v>
      </c>
      <c r="D10" s="317">
        <v>22206280</v>
      </c>
      <c r="E10" s="319">
        <v>4926438.6500000004</v>
      </c>
      <c r="F10" s="320">
        <v>1284911.49</v>
      </c>
      <c r="G10" s="327">
        <v>111.65</v>
      </c>
      <c r="H10" s="327">
        <v>2464167.87</v>
      </c>
      <c r="I10" s="327">
        <v>711904.45</v>
      </c>
      <c r="J10" s="327">
        <v>150699.19</v>
      </c>
      <c r="K10" s="327">
        <v>292872.88</v>
      </c>
      <c r="L10" s="327">
        <v>21723.360000000001</v>
      </c>
      <c r="M10" s="327">
        <v>47.76</v>
      </c>
      <c r="N10" s="331"/>
      <c r="O10" s="331"/>
      <c r="P10" s="331"/>
      <c r="Q10" s="331"/>
      <c r="R10" s="331"/>
      <c r="S10" s="331"/>
      <c r="T10" s="331"/>
      <c r="U10" s="331"/>
      <c r="V10" s="331"/>
    </row>
    <row r="11" spans="1:22">
      <c r="A11" s="11">
        <v>111</v>
      </c>
      <c r="B11" s="317">
        <v>234812</v>
      </c>
      <c r="C11" s="317">
        <v>177555</v>
      </c>
      <c r="D11" s="317">
        <v>35232986</v>
      </c>
      <c r="E11" s="319">
        <v>7189935.7300000004</v>
      </c>
      <c r="F11" s="320">
        <v>1844022.56</v>
      </c>
      <c r="G11" s="327">
        <v>-11.98</v>
      </c>
      <c r="H11" s="327">
        <v>3608454.58</v>
      </c>
      <c r="I11" s="327">
        <v>1049567.27</v>
      </c>
      <c r="J11" s="327">
        <v>222319.5</v>
      </c>
      <c r="K11" s="327">
        <v>432758.56</v>
      </c>
      <c r="L11" s="327">
        <v>32815.129999999997</v>
      </c>
      <c r="M11" s="327">
        <v>10.11</v>
      </c>
      <c r="N11" s="331"/>
      <c r="O11" s="331"/>
      <c r="P11" s="331"/>
      <c r="Q11" s="331"/>
      <c r="R11" s="331"/>
      <c r="S11" s="331"/>
      <c r="T11" s="331"/>
      <c r="U11" s="331"/>
      <c r="V11" s="331"/>
    </row>
    <row r="12" spans="1:22">
      <c r="A12" s="9">
        <v>112</v>
      </c>
      <c r="B12" s="317">
        <v>957386</v>
      </c>
      <c r="C12" s="317">
        <v>3932997</v>
      </c>
      <c r="D12" s="317">
        <v>452887127</v>
      </c>
      <c r="E12" s="319">
        <v>96779901.769999996</v>
      </c>
      <c r="F12" s="320">
        <v>25922519.699999999</v>
      </c>
      <c r="G12" s="327">
        <v>816.06</v>
      </c>
      <c r="H12" s="327">
        <v>47847603.119999997</v>
      </c>
      <c r="I12" s="327">
        <v>13920128.43</v>
      </c>
      <c r="J12" s="327">
        <v>2937665.91</v>
      </c>
      <c r="K12" s="327">
        <v>5717194.46</v>
      </c>
      <c r="L12" s="327">
        <v>433658.89</v>
      </c>
      <c r="M12" s="327">
        <v>315.2</v>
      </c>
      <c r="N12" s="331"/>
      <c r="O12" s="331"/>
      <c r="P12" s="331"/>
      <c r="Q12" s="331"/>
      <c r="R12" s="331"/>
      <c r="S12" s="331"/>
      <c r="T12" s="331"/>
      <c r="U12" s="331"/>
      <c r="V12" s="331"/>
    </row>
    <row r="13" spans="1:22">
      <c r="A13" s="11" t="s">
        <v>178</v>
      </c>
      <c r="B13" s="317"/>
      <c r="C13" s="317"/>
      <c r="D13" s="317"/>
      <c r="E13" s="319"/>
      <c r="F13" s="320"/>
      <c r="G13" s="327"/>
      <c r="H13" s="327"/>
      <c r="I13" s="327"/>
      <c r="J13" s="327"/>
      <c r="K13" s="327"/>
      <c r="L13" s="327"/>
      <c r="M13" s="327"/>
      <c r="N13" s="331"/>
      <c r="O13" s="331"/>
      <c r="P13" s="331"/>
      <c r="Q13" s="331"/>
      <c r="R13" s="331"/>
      <c r="S13" s="331"/>
      <c r="T13" s="331"/>
      <c r="U13" s="331"/>
      <c r="V13" s="331"/>
    </row>
    <row r="14" spans="1:22">
      <c r="A14" s="150" t="s">
        <v>2</v>
      </c>
      <c r="B14" s="151">
        <f>SUM(B4:B13)</f>
        <v>1382632</v>
      </c>
      <c r="C14" s="151">
        <f>SUM(C4:C13)</f>
        <v>4715840</v>
      </c>
      <c r="D14" s="151">
        <f>SUM(D4:D13)</f>
        <v>557690404</v>
      </c>
      <c r="E14" s="152">
        <f>SUM(E4:E13)</f>
        <v>119927602.09999999</v>
      </c>
      <c r="F14" s="152">
        <f t="shared" ref="F14:M14" si="0">SUM(F4:F13)</f>
        <v>32056067.600000001</v>
      </c>
      <c r="G14" s="152">
        <f t="shared" si="0"/>
        <v>770.71999999999991</v>
      </c>
      <c r="H14" s="152">
        <f t="shared" si="0"/>
        <v>59345205.839999996</v>
      </c>
      <c r="I14" s="152">
        <f t="shared" si="0"/>
        <v>17256546.809999999</v>
      </c>
      <c r="J14" s="152">
        <f t="shared" si="0"/>
        <v>3642696.06</v>
      </c>
      <c r="K14" s="152">
        <f t="shared" si="0"/>
        <v>7089242.2599999998</v>
      </c>
      <c r="L14" s="152">
        <f t="shared" si="0"/>
        <v>537003.13</v>
      </c>
      <c r="M14" s="152">
        <f t="shared" si="0"/>
        <v>69.680000000000007</v>
      </c>
      <c r="N14" s="329"/>
      <c r="O14" s="329"/>
      <c r="P14" s="329"/>
      <c r="Q14" s="329"/>
      <c r="R14" s="329"/>
      <c r="S14" s="329"/>
      <c r="T14" s="329"/>
      <c r="U14" s="329"/>
      <c r="V14" s="329"/>
    </row>
    <row r="15" spans="1:22" ht="21.75" customHeight="1">
      <c r="A15" s="9" t="s">
        <v>179</v>
      </c>
      <c r="B15" s="17"/>
      <c r="C15" s="17" t="s">
        <v>6</v>
      </c>
      <c r="E15" s="17"/>
      <c r="F15" s="17"/>
      <c r="G15" s="333"/>
      <c r="H15" s="333"/>
      <c r="I15" s="333"/>
      <c r="J15" s="333"/>
      <c r="K15" s="333"/>
      <c r="L15" s="333"/>
      <c r="M15" s="333"/>
      <c r="N15" s="331"/>
      <c r="O15" s="331"/>
      <c r="P15" s="331"/>
      <c r="Q15" s="331"/>
      <c r="R15" s="331"/>
      <c r="S15" s="331"/>
      <c r="T15" s="331"/>
      <c r="U15" s="331"/>
      <c r="V15" s="331"/>
    </row>
    <row r="16" spans="1:22" ht="16.5">
      <c r="A16" s="11" t="s">
        <v>180</v>
      </c>
      <c r="B16" s="317">
        <v>1</v>
      </c>
      <c r="C16" s="317">
        <v>4</v>
      </c>
      <c r="D16" s="317">
        <v>15</v>
      </c>
      <c r="E16" s="321">
        <v>4.07</v>
      </c>
      <c r="F16" s="321">
        <v>1.51</v>
      </c>
      <c r="G16" s="330">
        <v>0</v>
      </c>
      <c r="H16" s="334">
        <v>1.72</v>
      </c>
      <c r="I16" s="334">
        <v>0.5</v>
      </c>
      <c r="J16" s="334">
        <v>0.11</v>
      </c>
      <c r="K16" s="334">
        <v>0.21</v>
      </c>
      <c r="L16" s="334">
        <v>0.02</v>
      </c>
      <c r="M16" s="330">
        <v>0</v>
      </c>
      <c r="N16" s="331"/>
      <c r="O16" s="331"/>
      <c r="P16" s="331"/>
      <c r="Q16" s="331"/>
      <c r="R16" s="331"/>
      <c r="S16" s="331"/>
      <c r="T16" s="331"/>
      <c r="U16" s="331"/>
      <c r="V16" s="331"/>
    </row>
    <row r="17" spans="1:22">
      <c r="A17" s="11" t="s">
        <v>181</v>
      </c>
      <c r="B17" s="317">
        <v>10</v>
      </c>
      <c r="C17" s="317">
        <v>48</v>
      </c>
      <c r="D17" s="317">
        <v>442604</v>
      </c>
      <c r="E17" s="319">
        <v>112822.61</v>
      </c>
      <c r="F17" s="320">
        <v>37640.61</v>
      </c>
      <c r="G17" s="332">
        <v>0</v>
      </c>
      <c r="H17" s="332">
        <v>50715.96</v>
      </c>
      <c r="I17" s="332">
        <v>14813.49</v>
      </c>
      <c r="J17" s="332">
        <v>3119.96</v>
      </c>
      <c r="K17" s="332">
        <v>6071.32</v>
      </c>
      <c r="L17" s="332">
        <v>461.27</v>
      </c>
      <c r="M17" s="332">
        <v>0</v>
      </c>
      <c r="N17" s="331"/>
      <c r="O17" s="331"/>
      <c r="P17" s="331"/>
      <c r="Q17" s="331"/>
      <c r="R17" s="331"/>
      <c r="S17" s="331"/>
      <c r="T17" s="331"/>
      <c r="U17" s="331"/>
      <c r="V17" s="331"/>
    </row>
    <row r="18" spans="1:22">
      <c r="A18" s="11" t="s">
        <v>182</v>
      </c>
      <c r="B18" s="317">
        <v>1</v>
      </c>
      <c r="C18" s="317">
        <v>4</v>
      </c>
      <c r="D18" s="317">
        <v>403104</v>
      </c>
      <c r="E18" s="319">
        <v>102550.27</v>
      </c>
      <c r="F18" s="320">
        <v>34078.25</v>
      </c>
      <c r="G18" s="332">
        <v>0</v>
      </c>
      <c r="H18" s="332">
        <v>46189.67</v>
      </c>
      <c r="I18" s="332">
        <v>13491.48</v>
      </c>
      <c r="J18" s="332">
        <v>2841.47</v>
      </c>
      <c r="K18" s="332">
        <v>5529.38</v>
      </c>
      <c r="L18" s="332">
        <v>420.02</v>
      </c>
      <c r="M18" s="332">
        <v>0</v>
      </c>
      <c r="N18" s="331"/>
      <c r="O18" s="331"/>
      <c r="P18" s="331"/>
      <c r="Q18" s="331"/>
      <c r="R18" s="331"/>
      <c r="S18" s="331"/>
      <c r="T18" s="331"/>
      <c r="U18" s="331"/>
      <c r="V18" s="331"/>
    </row>
    <row r="19" spans="1:22">
      <c r="A19" s="11" t="s">
        <v>183</v>
      </c>
      <c r="B19" s="317">
        <v>37</v>
      </c>
      <c r="C19" s="317">
        <v>8</v>
      </c>
      <c r="D19" s="317">
        <v>425965</v>
      </c>
      <c r="E19" s="319">
        <v>108385.04</v>
      </c>
      <c r="F19" s="320">
        <v>36029.79</v>
      </c>
      <c r="G19" s="332">
        <v>0</v>
      </c>
      <c r="H19" s="327">
        <v>48809.2</v>
      </c>
      <c r="I19" s="327">
        <v>14256.61</v>
      </c>
      <c r="J19" s="327">
        <v>3002.61</v>
      </c>
      <c r="K19" s="327">
        <v>5842.98</v>
      </c>
      <c r="L19" s="332">
        <v>443.85</v>
      </c>
      <c r="M19" s="332">
        <v>0</v>
      </c>
      <c r="N19" s="331"/>
      <c r="O19" s="331"/>
      <c r="P19" s="331"/>
      <c r="Q19" s="331"/>
      <c r="R19" s="331"/>
      <c r="S19" s="331"/>
      <c r="T19" s="331"/>
      <c r="U19" s="331"/>
      <c r="V19" s="331"/>
    </row>
    <row r="20" spans="1:22">
      <c r="A20" s="11" t="s">
        <v>184</v>
      </c>
      <c r="B20" s="317">
        <v>907</v>
      </c>
      <c r="C20" s="317">
        <v>1906</v>
      </c>
      <c r="D20" s="317">
        <v>13425</v>
      </c>
      <c r="E20" s="319">
        <v>6745</v>
      </c>
      <c r="F20" s="320">
        <v>4360.28</v>
      </c>
      <c r="G20" s="327">
        <v>0</v>
      </c>
      <c r="H20" s="327">
        <v>1608.67</v>
      </c>
      <c r="I20" s="327">
        <v>472.43</v>
      </c>
      <c r="J20" s="327">
        <v>95.96</v>
      </c>
      <c r="K20" s="327">
        <v>207.66</v>
      </c>
      <c r="L20" s="332">
        <v>0</v>
      </c>
      <c r="M20" s="332">
        <v>0</v>
      </c>
      <c r="N20" s="331"/>
      <c r="O20" s="331"/>
      <c r="P20" s="331"/>
      <c r="Q20" s="331"/>
      <c r="R20" s="331"/>
      <c r="S20" s="331"/>
      <c r="T20" s="331"/>
      <c r="U20" s="331"/>
      <c r="V20" s="331"/>
    </row>
    <row r="21" spans="1:22">
      <c r="A21" s="11">
        <v>211</v>
      </c>
      <c r="B21" s="317">
        <v>113165</v>
      </c>
      <c r="C21" s="317">
        <v>276652</v>
      </c>
      <c r="D21" s="317">
        <v>197466429</v>
      </c>
      <c r="E21" s="319">
        <v>43469193.149999999</v>
      </c>
      <c r="F21" s="320">
        <v>14760020.82</v>
      </c>
      <c r="G21" s="327">
        <v>-2959.81</v>
      </c>
      <c r="H21" s="327">
        <v>19410175.050000001</v>
      </c>
      <c r="I21" s="327">
        <v>5626440.9400000004</v>
      </c>
      <c r="J21" s="327">
        <v>1186900.03</v>
      </c>
      <c r="K21" s="327">
        <v>2313582.92</v>
      </c>
      <c r="L21" s="327">
        <v>175268.9</v>
      </c>
      <c r="M21" s="327">
        <v>-235.7</v>
      </c>
      <c r="N21" s="331"/>
      <c r="O21" s="331"/>
      <c r="P21" s="331"/>
      <c r="Q21" s="331"/>
      <c r="R21" s="331"/>
      <c r="S21" s="331"/>
      <c r="T21" s="331"/>
      <c r="U21" s="331"/>
      <c r="V21" s="331"/>
    </row>
    <row r="22" spans="1:22">
      <c r="A22" s="11">
        <v>212</v>
      </c>
      <c r="B22" s="317">
        <v>10570</v>
      </c>
      <c r="C22" s="317">
        <v>33977</v>
      </c>
      <c r="D22" s="317">
        <v>346888369</v>
      </c>
      <c r="E22" s="319">
        <v>84438134.879999995</v>
      </c>
      <c r="F22" s="320">
        <v>25682360.5</v>
      </c>
      <c r="G22" s="327">
        <v>144.30000000000001</v>
      </c>
      <c r="H22" s="327">
        <v>39651551.310000002</v>
      </c>
      <c r="I22" s="327">
        <v>11558554.050000001</v>
      </c>
      <c r="J22" s="327">
        <v>2438922.08</v>
      </c>
      <c r="K22" s="327">
        <v>4745910.74</v>
      </c>
      <c r="L22" s="327">
        <v>360568.51</v>
      </c>
      <c r="M22" s="327">
        <v>123.39</v>
      </c>
      <c r="N22" s="331"/>
      <c r="O22" s="331"/>
      <c r="P22" s="331"/>
      <c r="Q22" s="331"/>
      <c r="R22" s="331"/>
      <c r="S22" s="331"/>
      <c r="T22" s="331"/>
      <c r="U22" s="331"/>
      <c r="V22" s="331"/>
    </row>
    <row r="23" spans="1:22">
      <c r="A23" s="12" t="s">
        <v>185</v>
      </c>
      <c r="B23" s="317">
        <v>400</v>
      </c>
      <c r="C23" s="317">
        <v>1245</v>
      </c>
      <c r="D23" s="317">
        <v>147342043</v>
      </c>
      <c r="E23" s="319">
        <v>33188968.91</v>
      </c>
      <c r="F23" s="320">
        <v>8231043.2699999996</v>
      </c>
      <c r="G23" s="327">
        <v>0</v>
      </c>
      <c r="H23" s="327">
        <v>16834163.050000001</v>
      </c>
      <c r="I23" s="327">
        <v>4919616.6399999997</v>
      </c>
      <c r="J23" s="327">
        <v>1035679.1</v>
      </c>
      <c r="K23" s="327">
        <v>2015376.11</v>
      </c>
      <c r="L23" s="327">
        <v>153090.74</v>
      </c>
      <c r="M23" s="327">
        <v>0</v>
      </c>
      <c r="N23" s="331"/>
      <c r="O23" s="331"/>
      <c r="P23" s="331"/>
      <c r="Q23" s="331"/>
      <c r="R23" s="331"/>
      <c r="S23" s="331"/>
      <c r="T23" s="331"/>
      <c r="U23" s="331"/>
      <c r="V23" s="331"/>
    </row>
    <row r="24" spans="1:22">
      <c r="A24" s="9">
        <v>862</v>
      </c>
      <c r="B24" s="317">
        <v>1</v>
      </c>
      <c r="C24" s="317">
        <v>6</v>
      </c>
      <c r="D24" s="317">
        <v>534270</v>
      </c>
      <c r="E24" s="319">
        <v>123509.03</v>
      </c>
      <c r="F24" s="320">
        <v>32756.86</v>
      </c>
      <c r="G24" s="327">
        <v>0</v>
      </c>
      <c r="H24" s="327">
        <v>61219.33</v>
      </c>
      <c r="I24" s="327">
        <v>17881.48</v>
      </c>
      <c r="J24" s="327">
        <v>3766.07</v>
      </c>
      <c r="K24" s="327">
        <v>7328.58</v>
      </c>
      <c r="L24" s="327">
        <v>556.71</v>
      </c>
      <c r="M24" s="327">
        <v>0</v>
      </c>
      <c r="N24" s="331"/>
      <c r="O24" s="331"/>
      <c r="P24" s="331"/>
      <c r="Q24" s="331"/>
      <c r="R24" s="331"/>
      <c r="S24" s="331"/>
      <c r="T24" s="331"/>
      <c r="U24" s="331"/>
      <c r="V24" s="331"/>
    </row>
    <row r="25" spans="1:22">
      <c r="A25" s="11" t="s">
        <v>178</v>
      </c>
      <c r="B25" s="317"/>
      <c r="C25" s="317"/>
      <c r="D25" s="317"/>
      <c r="E25" s="319"/>
      <c r="F25" s="320"/>
      <c r="G25" s="327"/>
      <c r="H25" s="327"/>
      <c r="I25" s="327"/>
      <c r="J25" s="327"/>
      <c r="K25" s="327"/>
      <c r="L25" s="327"/>
      <c r="M25" s="327">
        <v>0</v>
      </c>
      <c r="N25" s="329"/>
      <c r="O25" s="329"/>
      <c r="P25" s="329"/>
      <c r="Q25" s="329"/>
      <c r="R25" s="329"/>
      <c r="S25" s="329"/>
      <c r="T25" s="329"/>
      <c r="U25" s="329"/>
      <c r="V25" s="329"/>
    </row>
    <row r="26" spans="1:22">
      <c r="A26" s="150" t="s">
        <v>2</v>
      </c>
      <c r="B26" s="151">
        <f>SUM(B16:B25)</f>
        <v>125092</v>
      </c>
      <c r="C26" s="151">
        <f>SUM(C16:C25)</f>
        <v>313850</v>
      </c>
      <c r="D26" s="151">
        <f>SUM(D16:D25)</f>
        <v>693516224</v>
      </c>
      <c r="E26" s="152">
        <f>SUM(E16:E25)</f>
        <v>161550312.96000001</v>
      </c>
      <c r="F26" s="152">
        <f t="shared" ref="F26:M26" si="1">SUM(F16:F25)</f>
        <v>48818291.890000001</v>
      </c>
      <c r="G26" s="152">
        <f t="shared" si="1"/>
        <v>-2815.5099999999998</v>
      </c>
      <c r="H26" s="152">
        <f t="shared" si="1"/>
        <v>76104433.959999993</v>
      </c>
      <c r="I26" s="152">
        <f t="shared" si="1"/>
        <v>22165527.620000001</v>
      </c>
      <c r="J26" s="152">
        <f t="shared" si="1"/>
        <v>4674327.3900000006</v>
      </c>
      <c r="K26" s="152">
        <f t="shared" si="1"/>
        <v>9099849.9000000004</v>
      </c>
      <c r="L26" s="152">
        <f t="shared" si="1"/>
        <v>690810.02</v>
      </c>
      <c r="M26" s="152">
        <f t="shared" si="1"/>
        <v>-112.30999999999999</v>
      </c>
      <c r="N26" s="331"/>
      <c r="O26" s="331"/>
      <c r="P26" s="331"/>
      <c r="Q26" s="331"/>
      <c r="R26" s="331"/>
      <c r="S26" s="331"/>
      <c r="T26" s="331"/>
      <c r="U26" s="331"/>
      <c r="V26" s="331"/>
    </row>
    <row r="27" spans="1:22">
      <c r="A27" s="9" t="s">
        <v>186</v>
      </c>
      <c r="B27" s="17"/>
      <c r="E27" s="17"/>
      <c r="F27" s="17"/>
      <c r="G27" s="333"/>
      <c r="H27" s="333"/>
      <c r="I27" s="333"/>
      <c r="J27" s="333"/>
      <c r="K27" s="333"/>
      <c r="L27" s="333"/>
      <c r="M27" s="333"/>
      <c r="N27" s="331"/>
      <c r="O27" s="331"/>
      <c r="P27" s="331"/>
      <c r="Q27" s="331"/>
      <c r="R27" s="331"/>
      <c r="S27" s="331"/>
      <c r="T27" s="331"/>
      <c r="U27" s="331"/>
      <c r="V27" s="331"/>
    </row>
    <row r="28" spans="1:22">
      <c r="A28" s="9">
        <v>311</v>
      </c>
      <c r="B28" s="317">
        <v>115</v>
      </c>
      <c r="C28" s="317">
        <v>897</v>
      </c>
      <c r="D28" s="317">
        <v>-3420723</v>
      </c>
      <c r="E28" s="319">
        <v>-874952.95</v>
      </c>
      <c r="F28" s="320">
        <v>-288575.40999999997</v>
      </c>
      <c r="G28" s="327">
        <v>0</v>
      </c>
      <c r="H28" s="327">
        <v>-386559.38</v>
      </c>
      <c r="I28" s="327">
        <v>-125387.57</v>
      </c>
      <c r="J28" s="327">
        <v>-24021.14</v>
      </c>
      <c r="K28" s="327">
        <v>-46837.59</v>
      </c>
      <c r="L28" s="327">
        <v>-3553.68</v>
      </c>
      <c r="M28" s="330">
        <v>-18.18</v>
      </c>
      <c r="N28" s="331"/>
      <c r="O28" s="331"/>
      <c r="P28" s="331"/>
      <c r="Q28" s="331"/>
      <c r="R28" s="331"/>
      <c r="S28" s="331"/>
      <c r="T28" s="331"/>
      <c r="U28" s="331"/>
      <c r="V28" s="331"/>
    </row>
    <row r="29" spans="1:22">
      <c r="A29" s="9">
        <v>312</v>
      </c>
      <c r="B29" s="317">
        <v>232</v>
      </c>
      <c r="C29" s="317">
        <v>955</v>
      </c>
      <c r="D29" s="317">
        <v>8378334</v>
      </c>
      <c r="E29" s="319">
        <v>2240293.9700000002</v>
      </c>
      <c r="F29" s="320">
        <v>821746.38</v>
      </c>
      <c r="G29" s="327">
        <v>0</v>
      </c>
      <c r="H29" s="327">
        <v>956391.03</v>
      </c>
      <c r="I29" s="327">
        <v>280330.84000000003</v>
      </c>
      <c r="J29" s="327">
        <v>58771.54</v>
      </c>
      <c r="K29" s="327">
        <v>114366.48</v>
      </c>
      <c r="L29" s="327">
        <v>8687.7000000000007</v>
      </c>
      <c r="M29" s="327">
        <v>0</v>
      </c>
      <c r="N29" s="331"/>
      <c r="O29" s="331"/>
      <c r="P29" s="331"/>
      <c r="Q29" s="331"/>
      <c r="R29" s="331"/>
      <c r="S29" s="331"/>
      <c r="T29" s="331"/>
      <c r="U29" s="331"/>
      <c r="V29" s="331"/>
    </row>
    <row r="30" spans="1:22">
      <c r="A30" s="9">
        <v>313</v>
      </c>
      <c r="B30" s="317">
        <v>220</v>
      </c>
      <c r="C30" s="317">
        <v>1005</v>
      </c>
      <c r="D30" s="317">
        <v>66443146</v>
      </c>
      <c r="E30" s="319">
        <v>15564272.99</v>
      </c>
      <c r="F30" s="320">
        <v>4378755.3899999997</v>
      </c>
      <c r="G30" s="327">
        <v>0</v>
      </c>
      <c r="H30" s="327">
        <v>7504690.9900000002</v>
      </c>
      <c r="I30" s="327">
        <v>2230740.7000000002</v>
      </c>
      <c r="J30" s="327">
        <v>468942.57</v>
      </c>
      <c r="K30" s="327">
        <v>911280.31</v>
      </c>
      <c r="L30" s="327">
        <v>69863.03</v>
      </c>
      <c r="M30" s="327">
        <v>0</v>
      </c>
      <c r="N30" s="331"/>
      <c r="O30" s="331"/>
      <c r="P30" s="331"/>
      <c r="Q30" s="331"/>
      <c r="R30" s="331"/>
      <c r="S30" s="331"/>
      <c r="T30" s="331"/>
      <c r="U30" s="331"/>
      <c r="V30" s="331"/>
    </row>
    <row r="31" spans="1:22">
      <c r="A31" s="12" t="s">
        <v>187</v>
      </c>
      <c r="B31" s="335">
        <v>1</v>
      </c>
      <c r="C31" s="317">
        <v>3</v>
      </c>
      <c r="D31" s="317">
        <v>5344876</v>
      </c>
      <c r="E31" s="319">
        <v>1190701.92</v>
      </c>
      <c r="F31" s="320">
        <v>282810.59999999998</v>
      </c>
      <c r="G31" s="327">
        <v>0</v>
      </c>
      <c r="H31" s="327">
        <v>612442.62</v>
      </c>
      <c r="I31" s="327">
        <v>178887.65</v>
      </c>
      <c r="J31" s="327">
        <v>37676.03</v>
      </c>
      <c r="K31" s="327">
        <v>73315.66</v>
      </c>
      <c r="L31" s="327">
        <v>5569.36</v>
      </c>
      <c r="M31" s="327">
        <v>0</v>
      </c>
      <c r="N31" s="331"/>
      <c r="O31" s="331"/>
      <c r="P31" s="331"/>
      <c r="Q31" s="331"/>
      <c r="R31" s="331"/>
      <c r="S31" s="331"/>
      <c r="T31" s="331"/>
      <c r="U31" s="331"/>
      <c r="V31" s="331"/>
    </row>
    <row r="32" spans="1:22">
      <c r="A32" s="9">
        <v>343</v>
      </c>
      <c r="B32" s="317">
        <v>2</v>
      </c>
      <c r="C32" s="317">
        <v>4</v>
      </c>
      <c r="D32" s="317">
        <v>730471</v>
      </c>
      <c r="E32" s="319">
        <v>230152</v>
      </c>
      <c r="F32" s="320">
        <v>106072.74</v>
      </c>
      <c r="G32" s="332">
        <v>0</v>
      </c>
      <c r="H32" s="327">
        <v>83701.02</v>
      </c>
      <c r="I32" s="327">
        <v>24448.13</v>
      </c>
      <c r="J32" s="327">
        <v>5149.09</v>
      </c>
      <c r="K32" s="327">
        <v>10019.870000000001</v>
      </c>
      <c r="L32" s="327">
        <v>761.15</v>
      </c>
      <c r="M32" s="327">
        <v>0</v>
      </c>
      <c r="N32" s="331"/>
      <c r="O32" s="331"/>
      <c r="P32" s="331"/>
      <c r="Q32" s="331"/>
      <c r="R32" s="331"/>
      <c r="S32" s="331"/>
      <c r="T32" s="331"/>
      <c r="U32" s="331"/>
      <c r="V32" s="331"/>
    </row>
    <row r="33" spans="1:22">
      <c r="A33" s="9">
        <v>363</v>
      </c>
      <c r="B33" s="317">
        <v>14</v>
      </c>
      <c r="C33" s="317">
        <v>46</v>
      </c>
      <c r="D33" s="317">
        <v>26194744</v>
      </c>
      <c r="E33" s="319">
        <v>5856922.0800000001</v>
      </c>
      <c r="F33" s="320">
        <v>1407430.47</v>
      </c>
      <c r="G33" s="332">
        <v>0</v>
      </c>
      <c r="H33" s="327">
        <v>3001524.74</v>
      </c>
      <c r="I33" s="327">
        <v>876711.88</v>
      </c>
      <c r="J33" s="327">
        <v>184646.76</v>
      </c>
      <c r="K33" s="327">
        <v>359313.31</v>
      </c>
      <c r="L33" s="327">
        <v>27294.92</v>
      </c>
      <c r="M33" s="327">
        <v>0</v>
      </c>
      <c r="N33" s="331"/>
      <c r="O33" s="331"/>
      <c r="P33" s="331"/>
      <c r="Q33" s="331"/>
      <c r="R33" s="331"/>
      <c r="S33" s="331"/>
      <c r="T33" s="331"/>
      <c r="U33" s="331"/>
      <c r="V33" s="331"/>
    </row>
    <row r="34" spans="1:22">
      <c r="A34" s="9">
        <v>963</v>
      </c>
      <c r="B34" s="317">
        <v>2</v>
      </c>
      <c r="C34" s="317">
        <v>6</v>
      </c>
      <c r="D34" s="317">
        <v>1009516</v>
      </c>
      <c r="E34" s="319">
        <v>235680.47</v>
      </c>
      <c r="F34" s="320">
        <v>64202.06</v>
      </c>
      <c r="G34" s="332">
        <v>0</v>
      </c>
      <c r="H34" s="327">
        <v>115675.39</v>
      </c>
      <c r="I34" s="327">
        <v>33787.49</v>
      </c>
      <c r="J34" s="327">
        <v>7116.08</v>
      </c>
      <c r="K34" s="327">
        <v>13847.53</v>
      </c>
      <c r="L34" s="327">
        <v>1051.92</v>
      </c>
      <c r="M34" s="327">
        <v>0</v>
      </c>
      <c r="N34" s="331"/>
      <c r="O34" s="331"/>
      <c r="P34" s="331"/>
      <c r="Q34" s="331"/>
      <c r="R34" s="331"/>
      <c r="S34" s="331"/>
      <c r="T34" s="331"/>
      <c r="U34" s="331"/>
      <c r="V34" s="331"/>
    </row>
    <row r="35" spans="1:22">
      <c r="A35" s="150" t="s">
        <v>2</v>
      </c>
      <c r="B35" s="151">
        <f t="shared" ref="B35:M35" si="2">SUM(B28:B34)</f>
        <v>586</v>
      </c>
      <c r="C35" s="151">
        <f t="shared" si="2"/>
        <v>2916</v>
      </c>
      <c r="D35" s="151">
        <f t="shared" si="2"/>
        <v>104680364</v>
      </c>
      <c r="E35" s="152">
        <f t="shared" si="2"/>
        <v>24443070.479999997</v>
      </c>
      <c r="F35" s="152">
        <f t="shared" si="2"/>
        <v>6772442.2299999986</v>
      </c>
      <c r="G35" s="152">
        <f t="shared" si="2"/>
        <v>0</v>
      </c>
      <c r="H35" s="152">
        <f t="shared" si="2"/>
        <v>11887866.41</v>
      </c>
      <c r="I35" s="152">
        <f t="shared" si="2"/>
        <v>3499519.12</v>
      </c>
      <c r="J35" s="152">
        <f t="shared" si="2"/>
        <v>738280.92999999993</v>
      </c>
      <c r="K35" s="152">
        <f t="shared" si="2"/>
        <v>1435305.5700000003</v>
      </c>
      <c r="L35" s="152">
        <f t="shared" si="2"/>
        <v>109674.4</v>
      </c>
      <c r="M35" s="152">
        <f t="shared" si="2"/>
        <v>-18.18</v>
      </c>
      <c r="N35" s="331"/>
      <c r="O35" s="331"/>
      <c r="P35" s="331"/>
      <c r="Q35" s="331"/>
      <c r="R35" s="331"/>
      <c r="S35" s="331"/>
      <c r="T35" s="331"/>
      <c r="U35" s="331"/>
      <c r="V35" s="331"/>
    </row>
    <row r="36" spans="1:22">
      <c r="A36" s="9" t="s">
        <v>188</v>
      </c>
      <c r="B36" s="17"/>
      <c r="D36" s="21"/>
      <c r="E36" s="17"/>
      <c r="F36" s="17"/>
      <c r="G36" s="333"/>
      <c r="H36" s="333"/>
      <c r="I36" s="333"/>
      <c r="J36" s="333"/>
      <c r="K36" s="333"/>
      <c r="L36" s="333"/>
      <c r="M36" s="333"/>
      <c r="N36" s="329"/>
      <c r="O36" s="329"/>
      <c r="P36" s="329"/>
      <c r="Q36" s="329"/>
      <c r="R36" s="329"/>
      <c r="S36" s="329"/>
      <c r="T36" s="329"/>
      <c r="U36" s="329"/>
      <c r="V36" s="329"/>
    </row>
    <row r="37" spans="1:22" ht="16.5">
      <c r="A37" s="13" t="s">
        <v>189</v>
      </c>
      <c r="B37" s="317">
        <v>147</v>
      </c>
      <c r="C37" s="317">
        <v>703</v>
      </c>
      <c r="D37" s="317">
        <v>23910082</v>
      </c>
      <c r="E37" s="321">
        <v>9047547.8300000001</v>
      </c>
      <c r="F37" s="321">
        <v>4985794.17</v>
      </c>
      <c r="G37" s="330">
        <v>0</v>
      </c>
      <c r="H37" s="334">
        <v>2739965.59</v>
      </c>
      <c r="I37" s="334">
        <v>800313.42</v>
      </c>
      <c r="J37" s="334">
        <v>168556.42</v>
      </c>
      <c r="K37" s="334">
        <v>328001.91999999998</v>
      </c>
      <c r="L37" s="334">
        <v>24916.31</v>
      </c>
      <c r="M37" s="330">
        <v>0</v>
      </c>
      <c r="N37" s="331"/>
      <c r="O37" s="331"/>
      <c r="P37" s="331"/>
      <c r="Q37" s="331"/>
      <c r="R37" s="331"/>
      <c r="S37" s="331"/>
      <c r="T37" s="331"/>
      <c r="U37" s="331"/>
      <c r="V37" s="331"/>
    </row>
    <row r="38" spans="1:22" ht="16.5">
      <c r="A38" s="13" t="s">
        <v>190</v>
      </c>
      <c r="B38" s="317">
        <v>1</v>
      </c>
      <c r="C38" s="317">
        <v>6</v>
      </c>
      <c r="D38" s="317">
        <v>3042</v>
      </c>
      <c r="E38" s="320">
        <v>711.98</v>
      </c>
      <c r="F38" s="320">
        <v>195.26</v>
      </c>
      <c r="G38" s="332">
        <v>0</v>
      </c>
      <c r="H38" s="332">
        <v>348.57</v>
      </c>
      <c r="I38" s="332">
        <v>101.82</v>
      </c>
      <c r="J38" s="332">
        <v>21.44</v>
      </c>
      <c r="K38" s="332">
        <v>41.72</v>
      </c>
      <c r="L38" s="332">
        <v>3.17</v>
      </c>
      <c r="M38" s="332">
        <v>0</v>
      </c>
      <c r="N38" s="331"/>
      <c r="O38" s="331"/>
      <c r="P38" s="331"/>
      <c r="Q38" s="331"/>
      <c r="R38" s="331"/>
      <c r="S38" s="331"/>
      <c r="T38" s="331"/>
      <c r="U38" s="331"/>
      <c r="V38" s="331"/>
    </row>
    <row r="39" spans="1:22" ht="16.5">
      <c r="A39" s="13" t="s">
        <v>191</v>
      </c>
      <c r="B39" s="317">
        <v>2</v>
      </c>
      <c r="C39" s="317">
        <v>12</v>
      </c>
      <c r="D39" s="317">
        <v>2695</v>
      </c>
      <c r="E39" s="320">
        <v>527.79</v>
      </c>
      <c r="F39" s="320">
        <v>70</v>
      </c>
      <c r="G39" s="327">
        <v>0</v>
      </c>
      <c r="H39" s="332">
        <v>308.8</v>
      </c>
      <c r="I39" s="332">
        <v>90.21</v>
      </c>
      <c r="J39" s="332">
        <v>18.989999999999998</v>
      </c>
      <c r="K39" s="332">
        <v>36.979999999999997</v>
      </c>
      <c r="L39" s="332">
        <v>2.81</v>
      </c>
      <c r="M39" s="332">
        <v>0</v>
      </c>
      <c r="N39" s="331"/>
      <c r="O39" s="331"/>
      <c r="P39" s="331"/>
      <c r="Q39" s="331"/>
      <c r="R39" s="331"/>
      <c r="S39" s="331"/>
      <c r="T39" s="331"/>
      <c r="U39" s="331"/>
      <c r="V39" s="331"/>
    </row>
    <row r="40" spans="1:22">
      <c r="A40" s="9">
        <v>414</v>
      </c>
      <c r="B40" s="317">
        <v>23</v>
      </c>
      <c r="C40" s="317">
        <v>69</v>
      </c>
      <c r="D40" s="317">
        <v>327213</v>
      </c>
      <c r="E40" s="320">
        <v>98395.73</v>
      </c>
      <c r="F40" s="320">
        <v>42815.05</v>
      </c>
      <c r="G40" s="327">
        <v>0</v>
      </c>
      <c r="H40" s="327">
        <v>37493.480000000003</v>
      </c>
      <c r="I40" s="327">
        <v>10951.41</v>
      </c>
      <c r="J40" s="327">
        <v>2306.4899999999998</v>
      </c>
      <c r="K40" s="327">
        <v>4488.3599999999997</v>
      </c>
      <c r="L40" s="327">
        <v>340.94</v>
      </c>
      <c r="M40" s="327">
        <v>0</v>
      </c>
      <c r="N40" s="331"/>
      <c r="O40" s="331"/>
      <c r="P40" s="331"/>
      <c r="Q40" s="331"/>
      <c r="R40" s="331"/>
      <c r="S40" s="331"/>
      <c r="T40" s="331"/>
      <c r="U40" s="331"/>
      <c r="V40" s="331"/>
    </row>
    <row r="41" spans="1:22">
      <c r="A41" s="9">
        <v>421</v>
      </c>
      <c r="B41" s="317">
        <v>210</v>
      </c>
      <c r="C41" s="317">
        <v>667</v>
      </c>
      <c r="D41" s="317">
        <v>237353</v>
      </c>
      <c r="E41" s="320">
        <v>59806.53</v>
      </c>
      <c r="F41" s="320">
        <v>19496.099999999999</v>
      </c>
      <c r="G41" s="327">
        <v>0</v>
      </c>
      <c r="H41" s="327">
        <v>27187.63</v>
      </c>
      <c r="I41" s="327">
        <v>7946.5</v>
      </c>
      <c r="J41" s="327">
        <v>1673.17</v>
      </c>
      <c r="K41" s="327">
        <v>3255.78</v>
      </c>
      <c r="L41" s="327">
        <v>247.35</v>
      </c>
      <c r="M41" s="327">
        <v>0</v>
      </c>
      <c r="N41" s="331"/>
      <c r="O41" s="331"/>
      <c r="P41" s="331"/>
      <c r="Q41" s="331"/>
      <c r="R41" s="331"/>
      <c r="S41" s="331"/>
      <c r="T41" s="331"/>
      <c r="U41" s="331"/>
      <c r="V41" s="331"/>
    </row>
    <row r="42" spans="1:22">
      <c r="A42" s="9">
        <v>422</v>
      </c>
      <c r="B42" s="317">
        <v>79</v>
      </c>
      <c r="C42" s="317">
        <v>228</v>
      </c>
      <c r="D42" s="317">
        <v>54151</v>
      </c>
      <c r="E42" s="320">
        <v>12044.3</v>
      </c>
      <c r="F42" s="320">
        <v>2848.02</v>
      </c>
      <c r="G42" s="327">
        <v>0</v>
      </c>
      <c r="H42" s="327">
        <v>6206.56</v>
      </c>
      <c r="I42" s="327">
        <v>1808.74</v>
      </c>
      <c r="J42" s="327">
        <v>381.75</v>
      </c>
      <c r="K42" s="327">
        <v>742.8</v>
      </c>
      <c r="L42" s="327">
        <v>56.43</v>
      </c>
      <c r="M42" s="327">
        <v>0</v>
      </c>
      <c r="N42" s="331"/>
      <c r="O42" s="331"/>
      <c r="P42" s="331"/>
      <c r="Q42" s="331"/>
      <c r="R42" s="331"/>
      <c r="S42" s="331"/>
      <c r="T42" s="331"/>
      <c r="U42" s="331"/>
      <c r="V42" s="331"/>
    </row>
    <row r="43" spans="1:22">
      <c r="A43" s="9">
        <v>423</v>
      </c>
      <c r="B43" s="317">
        <v>679</v>
      </c>
      <c r="C43" s="317">
        <v>1784</v>
      </c>
      <c r="D43" s="317">
        <v>198542</v>
      </c>
      <c r="E43" s="320">
        <v>45451.73</v>
      </c>
      <c r="F43" s="320">
        <v>11791.65</v>
      </c>
      <c r="G43" s="327">
        <v>0</v>
      </c>
      <c r="H43" s="327">
        <v>22706.880000000001</v>
      </c>
      <c r="I43" s="327">
        <v>6631.64</v>
      </c>
      <c r="J43" s="327">
        <v>1396.92</v>
      </c>
      <c r="K43" s="327">
        <v>2718.14</v>
      </c>
      <c r="L43" s="327">
        <v>206.5</v>
      </c>
      <c r="M43" s="327">
        <v>0</v>
      </c>
      <c r="N43" s="331"/>
      <c r="O43" s="331"/>
      <c r="P43" s="331"/>
      <c r="Q43" s="331"/>
      <c r="R43" s="331"/>
      <c r="S43" s="331"/>
      <c r="T43" s="331"/>
      <c r="U43" s="331"/>
      <c r="V43" s="331"/>
    </row>
    <row r="44" spans="1:22">
      <c r="A44" s="9">
        <v>424</v>
      </c>
      <c r="B44" s="317">
        <v>1028</v>
      </c>
      <c r="C44" s="317">
        <v>3178</v>
      </c>
      <c r="D44" s="317">
        <v>1012680</v>
      </c>
      <c r="E44" s="320">
        <v>222038.75</v>
      </c>
      <c r="F44" s="320">
        <v>50997.36</v>
      </c>
      <c r="G44" s="327">
        <v>0</v>
      </c>
      <c r="H44" s="327">
        <v>114916.32</v>
      </c>
      <c r="I44" s="327">
        <v>33957.480000000003</v>
      </c>
      <c r="J44" s="327">
        <v>7191.03</v>
      </c>
      <c r="K44" s="327">
        <v>13910.11</v>
      </c>
      <c r="L44" s="327">
        <v>1066.45</v>
      </c>
      <c r="M44" s="327">
        <v>0</v>
      </c>
      <c r="N44" s="331"/>
      <c r="O44" s="331"/>
      <c r="P44" s="331"/>
      <c r="Q44" s="331"/>
      <c r="R44" s="331"/>
      <c r="S44" s="331"/>
      <c r="T44" s="331"/>
      <c r="U44" s="331"/>
      <c r="V44" s="331"/>
    </row>
    <row r="45" spans="1:22" ht="16.5">
      <c r="A45" s="11" t="s">
        <v>192</v>
      </c>
      <c r="B45" s="322"/>
      <c r="C45" s="322">
        <v>5250</v>
      </c>
      <c r="D45" s="317">
        <v>126510</v>
      </c>
      <c r="E45" s="320">
        <v>39951.33</v>
      </c>
      <c r="F45" s="320">
        <v>18470.32</v>
      </c>
      <c r="G45" s="327">
        <v>0</v>
      </c>
      <c r="H45" s="327">
        <v>14479.82</v>
      </c>
      <c r="I45" s="327">
        <v>4247.5200000000004</v>
      </c>
      <c r="J45" s="327">
        <v>890.83</v>
      </c>
      <c r="K45" s="327">
        <v>1731.89</v>
      </c>
      <c r="L45" s="327">
        <v>130.94999999999999</v>
      </c>
      <c r="M45" s="327">
        <v>0</v>
      </c>
      <c r="N45" s="331"/>
      <c r="O45" s="331"/>
      <c r="P45" s="331"/>
      <c r="Q45" s="331"/>
      <c r="R45" s="331"/>
      <c r="S45" s="331"/>
      <c r="T45" s="331"/>
      <c r="U45" s="331"/>
      <c r="V45" s="331"/>
    </row>
    <row r="46" spans="1:22">
      <c r="A46" s="150" t="s">
        <v>2</v>
      </c>
      <c r="B46" s="151">
        <f>SUM(B37:B45)</f>
        <v>2169</v>
      </c>
      <c r="C46" s="151">
        <f>SUM(C37:C45)</f>
        <v>11897</v>
      </c>
      <c r="D46" s="153">
        <f>SUM(D37:D45)</f>
        <v>25872268</v>
      </c>
      <c r="E46" s="152">
        <f>SUM(E37:E45)</f>
        <v>9526475.9700000007</v>
      </c>
      <c r="F46" s="152">
        <f t="shared" ref="F46:M46" si="3">SUM(F37:F45)</f>
        <v>5132477.93</v>
      </c>
      <c r="G46" s="152">
        <f t="shared" si="3"/>
        <v>0</v>
      </c>
      <c r="H46" s="152">
        <f t="shared" si="3"/>
        <v>2963613.649999999</v>
      </c>
      <c r="I46" s="152">
        <f t="shared" si="3"/>
        <v>866048.74</v>
      </c>
      <c r="J46" s="152">
        <f t="shared" si="3"/>
        <v>182437.04</v>
      </c>
      <c r="K46" s="152">
        <f t="shared" si="3"/>
        <v>354927.69999999995</v>
      </c>
      <c r="L46" s="152">
        <f t="shared" si="3"/>
        <v>26970.91</v>
      </c>
      <c r="M46" s="152">
        <f t="shared" si="3"/>
        <v>0</v>
      </c>
      <c r="N46" s="331"/>
      <c r="O46" s="331"/>
      <c r="P46" s="331"/>
      <c r="Q46" s="331"/>
      <c r="R46" s="331"/>
      <c r="S46" s="331"/>
      <c r="T46" s="331"/>
      <c r="U46" s="331"/>
      <c r="V46" s="331"/>
    </row>
    <row r="47" spans="1:22">
      <c r="A47" s="154" t="s">
        <v>193</v>
      </c>
      <c r="B47" s="155"/>
      <c r="C47" s="155"/>
      <c r="D47" s="156"/>
      <c r="E47" s="155"/>
      <c r="F47" s="155"/>
      <c r="G47" s="336"/>
      <c r="H47" s="336"/>
      <c r="I47" s="336"/>
      <c r="J47" s="336"/>
      <c r="K47" s="336"/>
      <c r="L47" s="336"/>
      <c r="M47" s="336"/>
      <c r="N47" s="329"/>
      <c r="O47" s="329"/>
      <c r="P47" s="329"/>
      <c r="Q47" s="329"/>
      <c r="R47" s="329"/>
      <c r="S47" s="329"/>
      <c r="T47" s="329"/>
      <c r="U47" s="329"/>
      <c r="V47" s="329"/>
    </row>
    <row r="48" spans="1:22">
      <c r="A48" s="9">
        <v>513</v>
      </c>
      <c r="B48" s="323">
        <v>2</v>
      </c>
      <c r="C48" s="323">
        <v>6</v>
      </c>
      <c r="D48" s="317">
        <v>3256084</v>
      </c>
      <c r="E48" s="321">
        <v>715582.03</v>
      </c>
      <c r="F48" s="321">
        <v>162497.09</v>
      </c>
      <c r="G48" s="330">
        <v>0</v>
      </c>
      <c r="H48" s="334">
        <v>373098.39</v>
      </c>
      <c r="I48" s="334">
        <v>108977.87</v>
      </c>
      <c r="J48" s="334">
        <v>22952.14</v>
      </c>
      <c r="K48" s="334">
        <v>44663.7</v>
      </c>
      <c r="L48" s="334">
        <v>3392.84</v>
      </c>
      <c r="M48" s="330">
        <v>0</v>
      </c>
      <c r="N48" s="331"/>
      <c r="O48" s="331"/>
      <c r="P48" s="331"/>
      <c r="Q48" s="331"/>
      <c r="R48" s="331"/>
      <c r="S48" s="331"/>
      <c r="T48" s="331"/>
      <c r="U48" s="331"/>
      <c r="V48" s="331"/>
    </row>
    <row r="49" spans="1:23">
      <c r="A49" s="154" t="s">
        <v>194</v>
      </c>
      <c r="B49" s="155"/>
      <c r="C49" s="155"/>
      <c r="D49" s="156"/>
      <c r="E49" s="155"/>
      <c r="F49" s="155"/>
      <c r="G49" s="336"/>
      <c r="H49" s="336"/>
      <c r="I49" s="336"/>
      <c r="J49" s="336"/>
      <c r="K49" s="336"/>
      <c r="L49" s="336"/>
      <c r="M49" s="336"/>
      <c r="N49" s="329"/>
      <c r="O49" s="329"/>
      <c r="P49" s="329"/>
      <c r="Q49" s="329"/>
      <c r="R49" s="329"/>
      <c r="S49" s="329"/>
      <c r="T49" s="329"/>
      <c r="U49" s="329"/>
      <c r="V49" s="329"/>
      <c r="W49" s="329"/>
    </row>
    <row r="50" spans="1:23">
      <c r="A50" s="157">
        <v>711</v>
      </c>
      <c r="B50" s="324">
        <v>1090</v>
      </c>
      <c r="C50" s="323">
        <v>3814</v>
      </c>
      <c r="D50" s="317">
        <v>2094201</v>
      </c>
      <c r="E50" s="321">
        <v>504339</v>
      </c>
      <c r="F50" s="321">
        <v>172905.3</v>
      </c>
      <c r="G50" s="330">
        <v>0</v>
      </c>
      <c r="H50" s="334">
        <v>224163.03</v>
      </c>
      <c r="I50" s="334">
        <v>64728.4</v>
      </c>
      <c r="J50" s="334">
        <v>13759.09</v>
      </c>
      <c r="K50" s="334">
        <v>26751.54</v>
      </c>
      <c r="L50" s="334">
        <v>2031.64</v>
      </c>
      <c r="M50" s="330">
        <v>0</v>
      </c>
      <c r="N50" s="331"/>
      <c r="O50" s="331"/>
      <c r="P50" s="331"/>
      <c r="Q50" s="331"/>
      <c r="R50" s="331"/>
      <c r="S50" s="331"/>
      <c r="T50" s="331"/>
      <c r="U50" s="331"/>
      <c r="V50" s="331"/>
      <c r="W50" s="329"/>
    </row>
    <row r="51" spans="1:23" s="22" customFormat="1">
      <c r="A51" s="154"/>
      <c r="B51" s="155"/>
      <c r="C51" s="155"/>
      <c r="D51" s="156"/>
      <c r="E51" s="155"/>
      <c r="F51" s="155"/>
      <c r="G51" s="336"/>
      <c r="H51" s="336"/>
      <c r="I51" s="336"/>
      <c r="J51" s="336"/>
      <c r="K51" s="336"/>
      <c r="L51" s="336"/>
      <c r="M51" s="336"/>
      <c r="N51" s="337"/>
      <c r="O51" s="337"/>
      <c r="P51" s="337"/>
      <c r="Q51" s="337"/>
      <c r="R51" s="337"/>
      <c r="S51" s="337"/>
      <c r="T51" s="338"/>
      <c r="U51" s="338"/>
      <c r="V51" s="338"/>
      <c r="W51" s="338"/>
    </row>
    <row r="52" spans="1:23" ht="15" thickBot="1">
      <c r="A52" s="158" t="s">
        <v>195</v>
      </c>
      <c r="B52" s="159">
        <f t="shared" ref="B52:M52" si="4">B14+B26+B35+B46+B48+B50</f>
        <v>1511571</v>
      </c>
      <c r="C52" s="159">
        <f t="shared" si="4"/>
        <v>5048323</v>
      </c>
      <c r="D52" s="159">
        <f t="shared" si="4"/>
        <v>1387109545</v>
      </c>
      <c r="E52" s="160">
        <f t="shared" si="4"/>
        <v>316667382.54000002</v>
      </c>
      <c r="F52" s="160">
        <f t="shared" si="4"/>
        <v>93114682.040000007</v>
      </c>
      <c r="G52" s="160">
        <f t="shared" si="4"/>
        <v>-2044.79</v>
      </c>
      <c r="H52" s="160">
        <f t="shared" si="4"/>
        <v>150898381.27999997</v>
      </c>
      <c r="I52" s="160">
        <f t="shared" si="4"/>
        <v>43961348.559999995</v>
      </c>
      <c r="J52" s="160">
        <f t="shared" si="4"/>
        <v>9274452.6500000004</v>
      </c>
      <c r="K52" s="160">
        <f t="shared" si="4"/>
        <v>18050740.669999998</v>
      </c>
      <c r="L52" s="160">
        <f t="shared" si="4"/>
        <v>1369882.9399999997</v>
      </c>
      <c r="M52" s="160">
        <f t="shared" si="4"/>
        <v>-60.809999999999981</v>
      </c>
      <c r="N52" s="331"/>
      <c r="O52" s="331"/>
      <c r="P52" s="331"/>
      <c r="Q52" s="331"/>
      <c r="R52" s="331"/>
      <c r="S52" s="331"/>
      <c r="T52" s="331"/>
      <c r="U52" s="331"/>
      <c r="V52" s="331"/>
      <c r="W52" s="329"/>
    </row>
    <row r="53" spans="1:23" ht="16.5">
      <c r="A53" s="14" t="s">
        <v>196</v>
      </c>
      <c r="B53" s="14"/>
      <c r="E53" s="328"/>
      <c r="F53" s="329"/>
      <c r="G53" s="329"/>
      <c r="H53" s="329"/>
      <c r="I53" s="329"/>
      <c r="J53" s="329"/>
      <c r="K53" s="329"/>
      <c r="L53" s="329"/>
      <c r="M53" s="329"/>
      <c r="N53" s="329"/>
      <c r="O53" s="329"/>
      <c r="P53" s="329"/>
      <c r="Q53" s="329"/>
      <c r="R53" s="329"/>
      <c r="S53" s="329"/>
      <c r="T53" s="329"/>
      <c r="U53" s="329"/>
      <c r="V53" s="329"/>
      <c r="W53" s="329"/>
    </row>
    <row r="54" spans="1:23" ht="16.5">
      <c r="A54" s="14"/>
      <c r="E54" s="23"/>
      <c r="F54" s="17"/>
      <c r="G54" s="333"/>
      <c r="H54" s="333"/>
      <c r="I54" s="333"/>
      <c r="J54" s="333"/>
      <c r="K54" s="333"/>
      <c r="L54" s="333"/>
      <c r="M54" s="333"/>
      <c r="N54" s="329"/>
      <c r="O54" s="329"/>
      <c r="P54" s="329"/>
      <c r="Q54" s="329"/>
      <c r="R54" s="329"/>
      <c r="S54" s="329"/>
      <c r="T54" s="329"/>
      <c r="U54" s="329"/>
      <c r="V54" s="329"/>
      <c r="W54" s="329"/>
    </row>
    <row r="55" spans="1:23" s="17" customFormat="1">
      <c r="A55" s="15"/>
      <c r="B55" s="24"/>
      <c r="E55" s="328"/>
      <c r="F55" s="328"/>
      <c r="G55" s="328"/>
      <c r="H55" s="328"/>
      <c r="I55" s="328"/>
      <c r="J55" s="328"/>
      <c r="K55" s="328"/>
      <c r="L55" s="328"/>
      <c r="M55" s="328"/>
      <c r="N55" s="329"/>
      <c r="O55" s="329"/>
      <c r="P55" s="329"/>
      <c r="Q55" s="329"/>
      <c r="R55" s="329"/>
      <c r="S55" s="329"/>
      <c r="T55" s="329"/>
      <c r="U55" s="329"/>
      <c r="V55" s="329"/>
      <c r="W55" s="329"/>
    </row>
  </sheetData>
  <printOptions horizontalCentered="1"/>
  <pageMargins left="0.2" right="0.2" top="0.75" bottom="0.75" header="0.3" footer="0.3"/>
  <pageSetup scale="50" orientation="landscape" r:id="rId1"/>
  <headerFooter>
    <oddFooter>&amp;R&amp;D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900-000000000000}">
  <sheetPr codeName="Sheet132">
    <pageSetUpPr fitToPage="1"/>
  </sheetPr>
  <dimension ref="A1:D41"/>
  <sheetViews>
    <sheetView workbookViewId="0">
      <selection activeCell="P13" sqref="P13"/>
    </sheetView>
  </sheetViews>
  <sheetFormatPr defaultColWidth="9.140625" defaultRowHeight="14.45"/>
  <cols>
    <col min="1" max="1" width="50.42578125" style="33" customWidth="1"/>
    <col min="2" max="2" width="25.85546875" style="33" customWidth="1"/>
    <col min="3" max="3" width="10.140625" style="33" customWidth="1"/>
    <col min="4" max="4" width="11.5703125" style="33" customWidth="1"/>
    <col min="5" max="16384" width="9.140625" style="33"/>
  </cols>
  <sheetData>
    <row r="1" spans="1:4" ht="15.95">
      <c r="A1" s="46"/>
      <c r="B1" s="34"/>
      <c r="C1" s="56"/>
      <c r="D1" s="34"/>
    </row>
    <row r="2" spans="1:4" ht="15.6">
      <c r="A2" s="397" t="s">
        <v>205</v>
      </c>
      <c r="B2" s="397"/>
      <c r="C2" s="397"/>
      <c r="D2" s="397"/>
    </row>
    <row r="3" spans="1:4" ht="15.6">
      <c r="A3" s="397" t="s">
        <v>263</v>
      </c>
      <c r="B3" s="397"/>
      <c r="C3" s="397"/>
      <c r="D3" s="397"/>
    </row>
    <row r="4" spans="1:4">
      <c r="A4" s="392">
        <f ca="1">TODAY()</f>
        <v>45832</v>
      </c>
      <c r="B4" s="393"/>
      <c r="C4" s="393"/>
      <c r="D4" s="393"/>
    </row>
    <row r="5" spans="1:4" ht="15.95">
      <c r="A5" s="367"/>
      <c r="B5" s="367"/>
      <c r="C5" s="37"/>
      <c r="D5" s="34"/>
    </row>
    <row r="6" spans="1:4" ht="15.95">
      <c r="A6" s="34"/>
      <c r="C6" s="56"/>
      <c r="D6" s="34"/>
    </row>
    <row r="7" spans="1:4" ht="15.95">
      <c r="A7" s="36" t="s">
        <v>207</v>
      </c>
      <c r="B7" s="40" t="e">
        <f>#REF!</f>
        <v>#REF!</v>
      </c>
      <c r="C7" s="56"/>
      <c r="D7" s="34"/>
    </row>
    <row r="8" spans="1:4" ht="15.95">
      <c r="A8" s="219" t="s">
        <v>210</v>
      </c>
      <c r="B8" s="103" t="e">
        <f>#REF!</f>
        <v>#REF!</v>
      </c>
      <c r="C8" s="56" t="s">
        <v>211</v>
      </c>
      <c r="D8" s="34"/>
    </row>
    <row r="9" spans="1:4" ht="15.95">
      <c r="A9" s="219" t="s">
        <v>212</v>
      </c>
      <c r="B9" s="43">
        <v>31</v>
      </c>
      <c r="C9" s="56" t="s">
        <v>211</v>
      </c>
      <c r="D9" s="34"/>
    </row>
    <row r="10" spans="1:4" ht="15.95">
      <c r="A10" s="34"/>
      <c r="B10" s="66"/>
      <c r="C10" s="56"/>
      <c r="D10" s="34"/>
    </row>
    <row r="11" spans="1:4" ht="15.95">
      <c r="A11" s="46" t="s">
        <v>214</v>
      </c>
      <c r="B11" s="67"/>
      <c r="C11" s="56"/>
      <c r="D11" s="34"/>
    </row>
    <row r="12" spans="1:4" ht="15.6">
      <c r="A12" s="222" t="s">
        <v>215</v>
      </c>
      <c r="B12" s="104" t="e">
        <f>#REF!</f>
        <v>#REF!</v>
      </c>
      <c r="C12" s="39"/>
      <c r="D12" s="228"/>
    </row>
    <row r="13" spans="1:4" ht="15.6">
      <c r="A13" s="222" t="s">
        <v>216</v>
      </c>
      <c r="B13" s="225" t="e">
        <f>#REF!</f>
        <v>#REF!</v>
      </c>
      <c r="C13" s="39"/>
      <c r="D13" s="242"/>
    </row>
    <row r="14" spans="1:4" ht="15.6">
      <c r="A14" s="222"/>
      <c r="B14" s="70"/>
      <c r="C14" s="45"/>
      <c r="D14" s="242"/>
    </row>
    <row r="15" spans="1:4" ht="15.6">
      <c r="A15" s="48" t="s">
        <v>264</v>
      </c>
      <c r="B15" s="225" t="e">
        <f>+B12*B13</f>
        <v>#REF!</v>
      </c>
      <c r="C15" s="39"/>
      <c r="D15" s="242"/>
    </row>
    <row r="16" spans="1:4" ht="15.6">
      <c r="A16" s="48"/>
      <c r="B16" s="47"/>
      <c r="C16" s="39"/>
      <c r="D16" s="242"/>
    </row>
    <row r="17" spans="1:4" ht="15.6">
      <c r="A17" s="49"/>
      <c r="B17" s="230"/>
      <c r="C17" s="39"/>
      <c r="D17" s="242"/>
    </row>
    <row r="18" spans="1:4" ht="15.6">
      <c r="A18" s="49" t="s">
        <v>224</v>
      </c>
      <c r="B18" s="230" t="e">
        <f>B7+47</f>
        <v>#REF!</v>
      </c>
      <c r="C18" s="58"/>
      <c r="D18" s="219"/>
    </row>
    <row r="19" spans="1:4" ht="15.6">
      <c r="A19" s="219"/>
      <c r="B19" s="225"/>
      <c r="C19" s="39"/>
      <c r="D19" s="219"/>
    </row>
    <row r="20" spans="1:4" ht="15.6">
      <c r="A20" s="219"/>
      <c r="B20" s="225"/>
      <c r="C20" s="39"/>
      <c r="D20" s="219"/>
    </row>
    <row r="21" spans="1:4" ht="15.6">
      <c r="A21" s="219"/>
      <c r="B21" s="225"/>
      <c r="C21" s="39"/>
      <c r="D21" s="219"/>
    </row>
    <row r="22" spans="1:4" ht="15.6">
      <c r="A22" s="400" t="s">
        <v>225</v>
      </c>
      <c r="B22" s="400"/>
      <c r="C22" s="400"/>
      <c r="D22" s="400"/>
    </row>
    <row r="23" spans="1:4" ht="15.6">
      <c r="A23" s="368"/>
      <c r="B23" s="368"/>
      <c r="C23" s="368"/>
      <c r="D23" s="368"/>
    </row>
    <row r="24" spans="1:4" ht="15.6">
      <c r="A24" s="219"/>
      <c r="B24" s="36"/>
      <c r="C24" s="39"/>
      <c r="D24" s="39"/>
    </row>
    <row r="25" spans="1:4" ht="15.6">
      <c r="A25" s="219"/>
      <c r="B25" s="36" t="s">
        <v>240</v>
      </c>
      <c r="C25" s="39"/>
      <c r="D25" s="39"/>
    </row>
    <row r="26" spans="1:4" ht="15.6">
      <c r="A26" s="219"/>
      <c r="B26" s="36" t="s">
        <v>272</v>
      </c>
      <c r="C26" s="39"/>
      <c r="D26" s="39"/>
    </row>
    <row r="27" spans="1:4" ht="15.6">
      <c r="A27" s="219"/>
      <c r="B27" s="36" t="s">
        <v>273</v>
      </c>
      <c r="C27" s="39"/>
      <c r="D27" s="39"/>
    </row>
    <row r="28" spans="1:4" ht="15.6">
      <c r="A28" s="219"/>
      <c r="B28" s="36"/>
      <c r="C28" s="39"/>
      <c r="D28" s="39"/>
    </row>
    <row r="29" spans="1:4" ht="15.6">
      <c r="A29" s="219"/>
      <c r="B29" s="36" t="s">
        <v>228</v>
      </c>
      <c r="C29" s="39"/>
      <c r="D29" s="39"/>
    </row>
    <row r="30" spans="1:4" ht="15.6">
      <c r="A30" s="219"/>
      <c r="B30" s="219"/>
      <c r="C30" s="39"/>
      <c r="D30" s="39"/>
    </row>
    <row r="31" spans="1:4" ht="15.6">
      <c r="A31" s="219"/>
      <c r="B31" s="219"/>
      <c r="C31" s="39"/>
      <c r="D31" s="39"/>
    </row>
    <row r="32" spans="1:4" ht="15.6">
      <c r="A32" s="219"/>
      <c r="B32" s="219" t="s">
        <v>245</v>
      </c>
      <c r="C32" s="39"/>
      <c r="D32" s="219"/>
    </row>
    <row r="33" spans="1:4" ht="15.6">
      <c r="A33" s="219"/>
      <c r="B33" s="219" t="s">
        <v>246</v>
      </c>
      <c r="C33" s="39"/>
      <c r="D33" s="219"/>
    </row>
    <row r="34" spans="1:4" ht="15.6">
      <c r="A34" s="219"/>
      <c r="B34" s="219" t="s">
        <v>230</v>
      </c>
      <c r="C34" s="39"/>
      <c r="D34" s="219"/>
    </row>
    <row r="35" spans="1:4">
      <c r="C35" s="58"/>
    </row>
    <row r="36" spans="1:4">
      <c r="A36" s="57"/>
      <c r="C36" s="58"/>
    </row>
    <row r="37" spans="1:4" ht="15.6">
      <c r="A37" s="219"/>
      <c r="B37" s="219"/>
      <c r="C37" s="39"/>
      <c r="D37" s="219"/>
    </row>
    <row r="38" spans="1:4" ht="15.6">
      <c r="B38" s="36"/>
      <c r="C38" s="66"/>
      <c r="D38" s="66"/>
    </row>
    <row r="39" spans="1:4">
      <c r="A39" s="66" t="s">
        <v>270</v>
      </c>
    </row>
    <row r="40" spans="1:4">
      <c r="A40" s="66" t="s">
        <v>271</v>
      </c>
    </row>
    <row r="41" spans="1:4">
      <c r="A41" s="57"/>
    </row>
  </sheetData>
  <mergeCells count="4">
    <mergeCell ref="A2:D2"/>
    <mergeCell ref="A3:D3"/>
    <mergeCell ref="A4:D4"/>
    <mergeCell ref="A22:D22"/>
  </mergeCells>
  <pageMargins left="0.7" right="0.7" top="0.75" bottom="0.75" header="0.3" footer="0.3"/>
  <pageSetup scale="92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A00-000000000000}">
  <sheetPr codeName="Sheet133">
    <pageSetUpPr fitToPage="1"/>
  </sheetPr>
  <dimension ref="A1:D41"/>
  <sheetViews>
    <sheetView topLeftCell="A28" workbookViewId="0">
      <selection activeCell="P13" sqref="P13"/>
    </sheetView>
  </sheetViews>
  <sheetFormatPr defaultColWidth="9.140625" defaultRowHeight="14.45"/>
  <cols>
    <col min="1" max="1" width="50" style="33" customWidth="1"/>
    <col min="2" max="2" width="25.85546875" style="33" customWidth="1"/>
    <col min="3" max="3" width="10.140625" style="33" customWidth="1"/>
    <col min="4" max="4" width="11.140625" style="33" customWidth="1"/>
    <col min="5" max="16384" width="9.140625" style="33"/>
  </cols>
  <sheetData>
    <row r="1" spans="1:4">
      <c r="A1" s="72"/>
    </row>
    <row r="2" spans="1:4" ht="15.6">
      <c r="A2" s="397" t="s">
        <v>266</v>
      </c>
      <c r="B2" s="397"/>
      <c r="C2" s="397"/>
      <c r="D2" s="397"/>
    </row>
    <row r="3" spans="1:4" ht="15.6">
      <c r="A3" s="397" t="s">
        <v>263</v>
      </c>
      <c r="B3" s="397"/>
      <c r="C3" s="397"/>
      <c r="D3" s="397"/>
    </row>
    <row r="4" spans="1:4">
      <c r="A4" s="392">
        <f ca="1">TODAY()</f>
        <v>45832</v>
      </c>
      <c r="B4" s="393"/>
      <c r="C4" s="393"/>
      <c r="D4" s="393"/>
    </row>
    <row r="5" spans="1:4">
      <c r="A5" s="369"/>
      <c r="B5" s="369"/>
      <c r="C5" s="369"/>
      <c r="D5" s="66"/>
    </row>
    <row r="6" spans="1:4">
      <c r="A6" s="66"/>
      <c r="B6" s="66"/>
      <c r="C6" s="66"/>
      <c r="D6" s="66"/>
    </row>
    <row r="7" spans="1:4" ht="15.6">
      <c r="A7" s="36" t="s">
        <v>207</v>
      </c>
      <c r="B7" s="40" t="e">
        <f>#REF!</f>
        <v>#REF!</v>
      </c>
      <c r="C7" s="66"/>
      <c r="D7" s="66"/>
    </row>
    <row r="8" spans="1:4" ht="15.6">
      <c r="A8" s="219" t="s">
        <v>210</v>
      </c>
      <c r="B8" s="43" t="e">
        <f>#REF!</f>
        <v>#REF!</v>
      </c>
      <c r="C8" s="66"/>
      <c r="D8" s="66"/>
    </row>
    <row r="9" spans="1:4" ht="15.6">
      <c r="A9" s="219" t="s">
        <v>212</v>
      </c>
      <c r="B9" s="43">
        <v>31</v>
      </c>
      <c r="C9" s="66"/>
      <c r="D9" s="66"/>
    </row>
    <row r="10" spans="1:4">
      <c r="A10" s="66"/>
      <c r="B10" s="66"/>
      <c r="C10" s="66"/>
      <c r="D10" s="66"/>
    </row>
    <row r="11" spans="1:4" ht="15.6">
      <c r="A11" s="46" t="s">
        <v>233</v>
      </c>
      <c r="B11" s="70"/>
      <c r="C11" s="66"/>
      <c r="D11" s="66"/>
    </row>
    <row r="12" spans="1:4" ht="15.6">
      <c r="A12" s="222" t="s">
        <v>234</v>
      </c>
      <c r="B12" s="234" t="e">
        <f>#REF!</f>
        <v>#REF!</v>
      </c>
      <c r="C12" s="66"/>
    </row>
    <row r="13" spans="1:4" ht="15.6">
      <c r="A13" s="222" t="s">
        <v>235</v>
      </c>
      <c r="B13" s="243" t="s">
        <v>267</v>
      </c>
      <c r="C13" s="66"/>
      <c r="D13" s="66"/>
    </row>
    <row r="14" spans="1:4" ht="15.6">
      <c r="A14" s="222" t="s">
        <v>268</v>
      </c>
      <c r="B14" s="235">
        <v>0.01</v>
      </c>
      <c r="C14" s="66"/>
      <c r="D14" s="66"/>
    </row>
    <row r="15" spans="1:4" ht="15.6">
      <c r="A15" s="222" t="s">
        <v>237</v>
      </c>
      <c r="B15" s="235" t="e">
        <f>B14*B12</f>
        <v>#REF!</v>
      </c>
      <c r="C15" s="66"/>
      <c r="D15" s="66"/>
    </row>
    <row r="16" spans="1:4" ht="15.6">
      <c r="A16" s="48"/>
      <c r="B16" s="71"/>
      <c r="C16" s="66"/>
      <c r="D16" s="66"/>
    </row>
    <row r="17" spans="1:4" ht="15.6">
      <c r="A17" s="219"/>
      <c r="B17" s="70"/>
      <c r="C17" s="66"/>
      <c r="D17" s="66"/>
    </row>
    <row r="18" spans="1:4" ht="15.6">
      <c r="A18" s="48" t="s">
        <v>223</v>
      </c>
      <c r="B18" s="47" t="e">
        <f>+B15</f>
        <v>#REF!</v>
      </c>
      <c r="C18" s="66"/>
      <c r="D18" s="66"/>
    </row>
    <row r="19" spans="1:4" ht="15.6">
      <c r="A19" s="49"/>
      <c r="B19" s="78"/>
      <c r="C19" s="70"/>
      <c r="D19" s="66"/>
    </row>
    <row r="20" spans="1:4">
      <c r="A20" s="77"/>
      <c r="B20" s="70"/>
      <c r="C20" s="66"/>
      <c r="D20" s="66"/>
    </row>
    <row r="21" spans="1:4" ht="15.6">
      <c r="A21" s="49" t="s">
        <v>224</v>
      </c>
      <c r="B21" s="230" t="e">
        <f>B7+47</f>
        <v>#REF!</v>
      </c>
      <c r="C21" s="66"/>
      <c r="D21" s="66"/>
    </row>
    <row r="22" spans="1:4">
      <c r="A22" s="66"/>
      <c r="B22" s="70"/>
      <c r="C22" s="66"/>
      <c r="D22" s="66"/>
    </row>
    <row r="23" spans="1:4" ht="15.6">
      <c r="A23" s="385" t="s">
        <v>225</v>
      </c>
      <c r="B23" s="385"/>
      <c r="C23" s="385"/>
      <c r="D23" s="385"/>
    </row>
    <row r="24" spans="1:4" ht="15.6">
      <c r="A24" s="36"/>
      <c r="B24" s="36"/>
      <c r="C24" s="36"/>
      <c r="D24" s="36"/>
    </row>
    <row r="25" spans="1:4" ht="15.6">
      <c r="A25" s="36"/>
      <c r="B25" s="36"/>
      <c r="C25" s="36"/>
      <c r="D25" s="36"/>
    </row>
    <row r="26" spans="1:4" ht="15.6">
      <c r="A26" s="36"/>
      <c r="B26" s="36"/>
      <c r="C26" s="36"/>
      <c r="D26" s="36"/>
    </row>
    <row r="27" spans="1:4" ht="15.6">
      <c r="A27" s="219"/>
      <c r="B27" s="36"/>
      <c r="C27" s="39"/>
      <c r="D27" s="39"/>
    </row>
    <row r="28" spans="1:4" ht="15.6">
      <c r="A28" s="219"/>
      <c r="B28" s="36" t="s">
        <v>240</v>
      </c>
      <c r="C28" s="39"/>
      <c r="D28" s="39"/>
    </row>
    <row r="29" spans="1:4" ht="15.6">
      <c r="A29" s="219"/>
      <c r="B29" s="36" t="s">
        <v>272</v>
      </c>
      <c r="C29" s="39"/>
      <c r="D29" s="39"/>
    </row>
    <row r="30" spans="1:4" ht="15.6">
      <c r="A30" s="219"/>
      <c r="B30" s="36" t="s">
        <v>273</v>
      </c>
      <c r="C30" s="39"/>
      <c r="D30" s="39"/>
    </row>
    <row r="31" spans="1:4" ht="15.6">
      <c r="A31" s="219"/>
      <c r="B31" s="36"/>
      <c r="C31" s="39"/>
      <c r="D31" s="39"/>
    </row>
    <row r="32" spans="1:4" ht="15.6">
      <c r="A32" s="219"/>
      <c r="B32" s="36" t="s">
        <v>228</v>
      </c>
      <c r="C32" s="39"/>
      <c r="D32" s="39"/>
    </row>
    <row r="33" spans="1:4" ht="15.6">
      <c r="A33" s="219"/>
      <c r="B33" s="219"/>
      <c r="C33" s="39"/>
      <c r="D33" s="39"/>
    </row>
    <row r="34" spans="1:4" ht="15.6">
      <c r="A34" s="219"/>
      <c r="B34" s="219"/>
      <c r="C34" s="39"/>
      <c r="D34" s="39"/>
    </row>
    <row r="35" spans="1:4" ht="15.6">
      <c r="A35" s="219"/>
      <c r="B35" s="219" t="s">
        <v>245</v>
      </c>
      <c r="C35" s="39"/>
      <c r="D35" s="219"/>
    </row>
    <row r="36" spans="1:4" ht="15.6">
      <c r="A36" s="219"/>
      <c r="B36" s="219" t="s">
        <v>246</v>
      </c>
      <c r="C36" s="39"/>
      <c r="D36" s="219"/>
    </row>
    <row r="37" spans="1:4" ht="15.6">
      <c r="A37" s="219"/>
      <c r="B37" s="219" t="s">
        <v>230</v>
      </c>
      <c r="C37" s="39"/>
      <c r="D37" s="219"/>
    </row>
    <row r="38" spans="1:4" ht="15.6">
      <c r="B38" s="36"/>
      <c r="C38" s="66"/>
      <c r="D38" s="66"/>
    </row>
    <row r="39" spans="1:4">
      <c r="A39" s="105" t="s">
        <v>270</v>
      </c>
    </row>
    <row r="40" spans="1:4">
      <c r="A40" s="105" t="s">
        <v>271</v>
      </c>
    </row>
    <row r="41" spans="1:4">
      <c r="A41" s="57"/>
    </row>
  </sheetData>
  <mergeCells count="4">
    <mergeCell ref="A2:D2"/>
    <mergeCell ref="A3:D3"/>
    <mergeCell ref="A4:D4"/>
    <mergeCell ref="A23:D23"/>
  </mergeCells>
  <pageMargins left="0.7" right="0.7" top="0.75" bottom="0.75" header="0.3" footer="0.3"/>
  <pageSetup scale="93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B00-000000000000}">
  <sheetPr codeName="Sheet134">
    <pageSetUpPr fitToPage="1"/>
  </sheetPr>
  <dimension ref="A1:E39"/>
  <sheetViews>
    <sheetView topLeftCell="A16" workbookViewId="0">
      <selection activeCell="P13" sqref="P13"/>
    </sheetView>
  </sheetViews>
  <sheetFormatPr defaultColWidth="9.140625" defaultRowHeight="14.45"/>
  <cols>
    <col min="1" max="1" width="44.140625" style="33" customWidth="1"/>
    <col min="2" max="2" width="25.85546875" style="33" customWidth="1"/>
    <col min="3" max="3" width="14.28515625" style="33" customWidth="1"/>
    <col min="4" max="4" width="9.85546875" style="33" customWidth="1"/>
    <col min="5" max="16384" width="9.140625" style="33"/>
  </cols>
  <sheetData>
    <row r="1" spans="1:4" ht="15.95">
      <c r="A1" s="46"/>
      <c r="B1" s="34"/>
      <c r="C1" s="56"/>
      <c r="D1" s="34"/>
    </row>
    <row r="2" spans="1:4" ht="15.6">
      <c r="A2" s="397" t="s">
        <v>205</v>
      </c>
      <c r="B2" s="397"/>
      <c r="C2" s="397"/>
      <c r="D2" s="46"/>
    </row>
    <row r="3" spans="1:4" ht="15.6">
      <c r="A3" s="397" t="s">
        <v>263</v>
      </c>
      <c r="B3" s="397"/>
      <c r="C3" s="397"/>
      <c r="D3" s="46"/>
    </row>
    <row r="4" spans="1:4">
      <c r="A4" s="399">
        <f ca="1">TODAY()</f>
        <v>45832</v>
      </c>
      <c r="B4" s="399"/>
      <c r="C4" s="399"/>
      <c r="D4" s="102"/>
    </row>
    <row r="5" spans="1:4" ht="15.95">
      <c r="A5" s="367"/>
      <c r="B5" s="367"/>
      <c r="C5" s="37"/>
      <c r="D5" s="34"/>
    </row>
    <row r="6" spans="1:4" ht="15.95">
      <c r="A6" s="34"/>
      <c r="C6" s="56"/>
      <c r="D6" s="34"/>
    </row>
    <row r="7" spans="1:4" ht="15.95">
      <c r="A7" s="36" t="s">
        <v>207</v>
      </c>
      <c r="B7" s="85" t="e">
        <f>#REF!</f>
        <v>#REF!</v>
      </c>
      <c r="C7" s="56"/>
      <c r="D7" s="34"/>
    </row>
    <row r="8" spans="1:4" ht="15.95">
      <c r="A8" s="219" t="s">
        <v>210</v>
      </c>
      <c r="B8" s="106" t="e">
        <f>#REF!</f>
        <v>#REF!</v>
      </c>
      <c r="C8" s="56"/>
      <c r="D8" s="34"/>
    </row>
    <row r="9" spans="1:4" ht="15.95">
      <c r="A9" s="219" t="s">
        <v>212</v>
      </c>
      <c r="B9" s="99">
        <v>30</v>
      </c>
      <c r="C9" s="56"/>
      <c r="D9" s="34"/>
    </row>
    <row r="10" spans="1:4" ht="15.95">
      <c r="A10" s="34"/>
      <c r="B10" s="66"/>
      <c r="C10" s="56"/>
      <c r="D10" s="34"/>
    </row>
    <row r="11" spans="1:4" ht="15.95">
      <c r="A11" s="46" t="s">
        <v>214</v>
      </c>
      <c r="B11" s="67"/>
      <c r="C11" s="56"/>
      <c r="D11" s="34"/>
    </row>
    <row r="12" spans="1:4" ht="15.6">
      <c r="A12" s="222" t="s">
        <v>215</v>
      </c>
      <c r="B12" s="228" t="e">
        <f>#REF!</f>
        <v>#REF!</v>
      </c>
      <c r="C12" s="39"/>
      <c r="D12" s="228"/>
    </row>
    <row r="13" spans="1:4" ht="15.6">
      <c r="A13" s="222" t="s">
        <v>216</v>
      </c>
      <c r="B13" s="225" t="e">
        <f>#REF!</f>
        <v>#REF!</v>
      </c>
      <c r="C13" s="39"/>
      <c r="D13" s="242"/>
    </row>
    <row r="14" spans="1:4" ht="15.6">
      <c r="A14" s="222"/>
      <c r="B14" s="70"/>
      <c r="C14" s="45"/>
      <c r="D14" s="242"/>
    </row>
    <row r="15" spans="1:4" ht="15.6">
      <c r="A15" s="48" t="s">
        <v>264</v>
      </c>
      <c r="B15" s="225" t="e">
        <f>+B12*B13</f>
        <v>#REF!</v>
      </c>
      <c r="C15" s="39"/>
      <c r="D15" s="242"/>
    </row>
    <row r="16" spans="1:4" ht="15.6">
      <c r="A16" s="48"/>
      <c r="B16" s="47"/>
      <c r="C16" s="39"/>
      <c r="D16" s="242"/>
    </row>
    <row r="17" spans="1:5" ht="15.6">
      <c r="A17" s="49"/>
      <c r="B17" s="230"/>
      <c r="C17" s="39"/>
      <c r="D17" s="242"/>
    </row>
    <row r="18" spans="1:5" ht="15.6">
      <c r="A18" s="49" t="s">
        <v>224</v>
      </c>
      <c r="B18" s="230" t="e">
        <f>B7+47</f>
        <v>#REF!</v>
      </c>
      <c r="C18" s="58"/>
      <c r="D18" s="219"/>
    </row>
    <row r="19" spans="1:5" ht="15.6">
      <c r="A19" s="219"/>
      <c r="B19" s="225"/>
      <c r="C19" s="39"/>
      <c r="D19" s="219"/>
    </row>
    <row r="20" spans="1:5" ht="15.6">
      <c r="A20" s="219"/>
      <c r="B20" s="225"/>
      <c r="C20" s="39"/>
      <c r="D20" s="219"/>
    </row>
    <row r="21" spans="1:5" ht="15.6">
      <c r="A21" s="219"/>
      <c r="B21" s="36" t="s">
        <v>225</v>
      </c>
      <c r="C21" s="36"/>
      <c r="D21" s="36"/>
      <c r="E21" s="36"/>
    </row>
    <row r="22" spans="1:5" ht="15.6">
      <c r="B22" s="36"/>
    </row>
    <row r="23" spans="1:5" ht="15.6">
      <c r="A23" s="36"/>
      <c r="B23" s="36"/>
      <c r="C23" s="36"/>
      <c r="D23" s="36"/>
    </row>
    <row r="24" spans="1:5" ht="15.6">
      <c r="A24" s="219"/>
      <c r="B24" s="36" t="s">
        <v>240</v>
      </c>
      <c r="C24" s="39"/>
      <c r="D24" s="39"/>
    </row>
    <row r="25" spans="1:5" ht="15.6">
      <c r="A25" s="219"/>
      <c r="B25" s="36" t="s">
        <v>249</v>
      </c>
      <c r="C25" s="39"/>
      <c r="D25" s="39"/>
    </row>
    <row r="26" spans="1:5" ht="15.6">
      <c r="A26" s="219"/>
      <c r="B26" s="36" t="s">
        <v>227</v>
      </c>
      <c r="C26" s="39"/>
      <c r="D26" s="39"/>
    </row>
    <row r="27" spans="1:5" ht="15.6">
      <c r="A27" s="219"/>
      <c r="B27" s="36"/>
      <c r="C27" s="39"/>
      <c r="D27" s="39"/>
    </row>
    <row r="28" spans="1:5" ht="15.6">
      <c r="A28" s="219"/>
      <c r="B28" s="36" t="s">
        <v>228</v>
      </c>
      <c r="C28" s="39"/>
      <c r="D28" s="39"/>
    </row>
    <row r="29" spans="1:5" ht="15.6">
      <c r="A29" s="219"/>
      <c r="B29" s="219"/>
      <c r="C29" s="39"/>
      <c r="D29" s="39"/>
    </row>
    <row r="30" spans="1:5" ht="15.6">
      <c r="A30" s="219"/>
      <c r="B30" s="219"/>
      <c r="C30" s="39"/>
      <c r="D30" s="39"/>
    </row>
    <row r="31" spans="1:5" ht="15.6">
      <c r="A31" s="219"/>
      <c r="B31" s="219" t="s">
        <v>245</v>
      </c>
      <c r="C31" s="39"/>
      <c r="D31" s="219"/>
    </row>
    <row r="32" spans="1:5" ht="15.6">
      <c r="A32" s="219"/>
      <c r="B32" s="219" t="s">
        <v>246</v>
      </c>
      <c r="C32" s="39"/>
      <c r="D32" s="219"/>
    </row>
    <row r="33" spans="1:4" ht="15.6">
      <c r="A33" s="219"/>
      <c r="B33" s="219" t="s">
        <v>230</v>
      </c>
      <c r="C33" s="39"/>
      <c r="D33" s="219"/>
    </row>
    <row r="34" spans="1:4" ht="15.6">
      <c r="B34" s="36"/>
      <c r="C34" s="66"/>
      <c r="D34" s="66"/>
    </row>
    <row r="35" spans="1:4">
      <c r="A35" s="105"/>
    </row>
    <row r="36" spans="1:4">
      <c r="A36" s="105"/>
    </row>
    <row r="37" spans="1:4">
      <c r="A37" s="66"/>
    </row>
    <row r="38" spans="1:4">
      <c r="A38" s="66"/>
    </row>
    <row r="39" spans="1:4">
      <c r="A39" s="57"/>
    </row>
  </sheetData>
  <mergeCells count="3">
    <mergeCell ref="A2:C2"/>
    <mergeCell ref="A3:C3"/>
    <mergeCell ref="A4:C4"/>
  </mergeCells>
  <pageMargins left="0.7" right="0.7" top="0.75" bottom="0.75" header="0.3" footer="0.3"/>
  <pageSetup scale="96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C00-000000000000}">
  <sheetPr codeName="Sheet135"/>
  <dimension ref="A1:E40"/>
  <sheetViews>
    <sheetView workbookViewId="0">
      <selection activeCell="P13" sqref="P13"/>
    </sheetView>
  </sheetViews>
  <sheetFormatPr defaultColWidth="9.140625" defaultRowHeight="14.45"/>
  <cols>
    <col min="1" max="1" width="48.28515625" style="33" customWidth="1"/>
    <col min="2" max="2" width="25.85546875" style="33" customWidth="1"/>
    <col min="3" max="3" width="10.140625" style="33" customWidth="1"/>
    <col min="4" max="4" width="11.140625" style="33" customWidth="1"/>
    <col min="5" max="16384" width="9.140625" style="33"/>
  </cols>
  <sheetData>
    <row r="1" spans="1:4">
      <c r="A1" s="72"/>
    </row>
    <row r="2" spans="1:4" ht="15.6">
      <c r="A2" s="397" t="s">
        <v>266</v>
      </c>
      <c r="B2" s="397"/>
      <c r="C2" s="397"/>
      <c r="D2" s="397"/>
    </row>
    <row r="3" spans="1:4" ht="15.6">
      <c r="A3" s="397" t="s">
        <v>263</v>
      </c>
      <c r="B3" s="397"/>
      <c r="C3" s="397"/>
      <c r="D3" s="397"/>
    </row>
    <row r="4" spans="1:4">
      <c r="A4" s="399">
        <f ca="1">TODAY()</f>
        <v>45832</v>
      </c>
      <c r="B4" s="399"/>
      <c r="C4" s="399"/>
      <c r="D4" s="399"/>
    </row>
    <row r="5" spans="1:4">
      <c r="A5" s="369"/>
      <c r="B5" s="369"/>
      <c r="C5" s="369"/>
      <c r="D5" s="66"/>
    </row>
    <row r="6" spans="1:4">
      <c r="A6" s="66"/>
      <c r="B6" s="66"/>
      <c r="C6" s="66"/>
      <c r="D6" s="66"/>
    </row>
    <row r="7" spans="1:4" ht="15.6">
      <c r="A7" s="36" t="s">
        <v>207</v>
      </c>
      <c r="B7" s="85" t="e">
        <f>#REF!</f>
        <v>#REF!</v>
      </c>
      <c r="C7" s="66"/>
      <c r="D7" s="66"/>
    </row>
    <row r="8" spans="1:4" ht="15.6">
      <c r="A8" s="219" t="s">
        <v>210</v>
      </c>
      <c r="B8" s="106" t="e">
        <f>#REF!</f>
        <v>#REF!</v>
      </c>
      <c r="C8" s="66"/>
      <c r="D8" s="66"/>
    </row>
    <row r="9" spans="1:4" ht="15.6">
      <c r="A9" s="219" t="s">
        <v>212</v>
      </c>
      <c r="B9" s="99">
        <v>30</v>
      </c>
      <c r="C9" s="66"/>
      <c r="D9" s="66"/>
    </row>
    <row r="10" spans="1:4">
      <c r="A10" s="66"/>
      <c r="B10" s="66"/>
      <c r="C10" s="66"/>
      <c r="D10" s="66"/>
    </row>
    <row r="11" spans="1:4" ht="15.6">
      <c r="A11" s="46" t="s">
        <v>233</v>
      </c>
      <c r="B11" s="70"/>
      <c r="C11" s="66"/>
      <c r="D11" s="66"/>
    </row>
    <row r="12" spans="1:4" ht="15.6">
      <c r="A12" s="222" t="s">
        <v>234</v>
      </c>
      <c r="B12" s="101" t="e">
        <f>#REF!</f>
        <v>#REF!</v>
      </c>
      <c r="C12" s="66"/>
    </row>
    <row r="13" spans="1:4" ht="15.6">
      <c r="A13" s="222" t="s">
        <v>235</v>
      </c>
      <c r="B13" s="243" t="s">
        <v>267</v>
      </c>
      <c r="C13" s="66"/>
      <c r="D13" s="66"/>
    </row>
    <row r="14" spans="1:4" ht="15.6">
      <c r="A14" s="222" t="s">
        <v>268</v>
      </c>
      <c r="B14" s="235">
        <v>0.01</v>
      </c>
      <c r="C14" s="66"/>
      <c r="D14" s="66"/>
    </row>
    <row r="15" spans="1:4" ht="15.6">
      <c r="A15" s="222" t="s">
        <v>237</v>
      </c>
      <c r="B15" s="235" t="e">
        <f>B14*B12</f>
        <v>#REF!</v>
      </c>
      <c r="C15" s="66"/>
      <c r="D15" s="66"/>
    </row>
    <row r="16" spans="1:4" ht="15.6">
      <c r="A16" s="48"/>
      <c r="B16" s="71"/>
      <c r="C16" s="66"/>
      <c r="D16" s="66"/>
    </row>
    <row r="17" spans="1:5" ht="15.6">
      <c r="A17" s="219"/>
      <c r="B17" s="70"/>
      <c r="C17" s="66"/>
      <c r="D17" s="66"/>
    </row>
    <row r="18" spans="1:5" ht="15.6">
      <c r="A18" s="48" t="s">
        <v>223</v>
      </c>
      <c r="B18" s="47" t="e">
        <f>+B15</f>
        <v>#REF!</v>
      </c>
      <c r="C18" s="66"/>
      <c r="D18" s="66"/>
    </row>
    <row r="19" spans="1:5" ht="15.6">
      <c r="A19" s="49"/>
      <c r="B19" s="78"/>
      <c r="C19" s="70"/>
      <c r="D19" s="66"/>
    </row>
    <row r="20" spans="1:5">
      <c r="A20" s="77"/>
      <c r="B20" s="70"/>
      <c r="C20" s="66"/>
      <c r="D20" s="66"/>
    </row>
    <row r="21" spans="1:5" ht="15.6">
      <c r="A21" s="49" t="s">
        <v>224</v>
      </c>
      <c r="B21" s="230" t="e">
        <f>B7+47</f>
        <v>#REF!</v>
      </c>
      <c r="C21" s="66"/>
      <c r="D21" s="66"/>
    </row>
    <row r="22" spans="1:5">
      <c r="A22" s="66"/>
      <c r="B22" s="70"/>
      <c r="C22" s="66"/>
      <c r="D22" s="66"/>
    </row>
    <row r="24" spans="1:5" ht="15.6">
      <c r="A24" s="36"/>
      <c r="B24" s="36" t="s">
        <v>225</v>
      </c>
      <c r="C24" s="36"/>
      <c r="D24" s="36"/>
      <c r="E24" s="36"/>
    </row>
    <row r="25" spans="1:5" ht="15.6">
      <c r="A25" s="36"/>
      <c r="B25" s="36"/>
      <c r="C25" s="36"/>
      <c r="D25" s="36"/>
    </row>
    <row r="26" spans="1:5" ht="15.6">
      <c r="A26" s="36"/>
      <c r="B26" s="36"/>
      <c r="C26" s="36"/>
      <c r="D26" s="36"/>
    </row>
    <row r="27" spans="1:5" ht="15.6">
      <c r="A27" s="219"/>
      <c r="B27" s="36" t="s">
        <v>240</v>
      </c>
      <c r="C27" s="39"/>
      <c r="D27" s="39"/>
    </row>
    <row r="28" spans="1:5" ht="15.6">
      <c r="A28" s="219"/>
      <c r="B28" s="36" t="s">
        <v>249</v>
      </c>
      <c r="C28" s="39"/>
      <c r="D28" s="39"/>
    </row>
    <row r="29" spans="1:5" ht="15.6">
      <c r="A29" s="219"/>
      <c r="B29" s="36" t="s">
        <v>227</v>
      </c>
      <c r="C29" s="39"/>
      <c r="D29" s="39"/>
    </row>
    <row r="30" spans="1:5" ht="15.6">
      <c r="A30" s="219"/>
      <c r="B30" s="36"/>
      <c r="C30" s="39"/>
      <c r="D30" s="39"/>
    </row>
    <row r="31" spans="1:5" ht="15.6">
      <c r="A31" s="219"/>
      <c r="B31" s="36" t="s">
        <v>228</v>
      </c>
      <c r="C31" s="39"/>
      <c r="D31" s="39"/>
    </row>
    <row r="32" spans="1:5" ht="15.6">
      <c r="A32" s="219"/>
      <c r="B32" s="219"/>
      <c r="C32" s="39"/>
      <c r="D32" s="39"/>
    </row>
    <row r="33" spans="1:4" ht="15.6">
      <c r="A33" s="219"/>
      <c r="B33" s="219"/>
      <c r="C33" s="39"/>
      <c r="D33" s="39"/>
    </row>
    <row r="34" spans="1:4" ht="15.6">
      <c r="A34" s="219"/>
      <c r="B34" s="219" t="s">
        <v>245</v>
      </c>
      <c r="C34" s="39"/>
      <c r="D34" s="219"/>
    </row>
    <row r="35" spans="1:4" ht="15.6">
      <c r="A35" s="219"/>
      <c r="B35" s="219" t="s">
        <v>246</v>
      </c>
      <c r="C35" s="39"/>
      <c r="D35" s="219"/>
    </row>
    <row r="36" spans="1:4" ht="15.6">
      <c r="B36" s="219" t="s">
        <v>230</v>
      </c>
      <c r="C36" s="66"/>
      <c r="D36" s="66"/>
    </row>
    <row r="37" spans="1:4">
      <c r="A37" s="105" t="s">
        <v>270</v>
      </c>
    </row>
    <row r="38" spans="1:4">
      <c r="A38" s="105" t="s">
        <v>271</v>
      </c>
    </row>
    <row r="39" spans="1:4">
      <c r="A39" s="66"/>
    </row>
    <row r="40" spans="1:4">
      <c r="A40" s="57"/>
    </row>
  </sheetData>
  <mergeCells count="3">
    <mergeCell ref="A2:D2"/>
    <mergeCell ref="A3:D3"/>
    <mergeCell ref="A4:D4"/>
  </mergeCells>
  <pageMargins left="0.25" right="0.25" top="0.75" bottom="0.75" header="0.3" footer="0.3"/>
  <pageSetup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D00-000000000000}">
  <sheetPr codeName="Sheet136">
    <pageSetUpPr fitToPage="1"/>
  </sheetPr>
  <dimension ref="A1:E39"/>
  <sheetViews>
    <sheetView workbookViewId="0">
      <selection activeCell="P13" sqref="P13"/>
    </sheetView>
  </sheetViews>
  <sheetFormatPr defaultColWidth="9.140625" defaultRowHeight="14.45"/>
  <cols>
    <col min="1" max="1" width="41.85546875" style="33" customWidth="1"/>
    <col min="2" max="2" width="25.85546875" style="33" customWidth="1"/>
    <col min="3" max="3" width="14.28515625" style="33" customWidth="1"/>
    <col min="4" max="4" width="11.140625" style="33" customWidth="1"/>
    <col min="5" max="16384" width="9.140625" style="33"/>
  </cols>
  <sheetData>
    <row r="1" spans="1:4" ht="15.95">
      <c r="A1" s="46"/>
      <c r="B1" s="34"/>
      <c r="C1" s="56"/>
      <c r="D1" s="34"/>
    </row>
    <row r="2" spans="1:4" ht="15.6">
      <c r="A2" s="397" t="s">
        <v>205</v>
      </c>
      <c r="B2" s="397"/>
      <c r="C2" s="397"/>
      <c r="D2" s="46"/>
    </row>
    <row r="3" spans="1:4" ht="15.6">
      <c r="A3" s="397" t="s">
        <v>263</v>
      </c>
      <c r="B3" s="397"/>
      <c r="C3" s="397"/>
      <c r="D3" s="46"/>
    </row>
    <row r="4" spans="1:4">
      <c r="A4" s="399">
        <f ca="1">TODAY()</f>
        <v>45832</v>
      </c>
      <c r="B4" s="399"/>
      <c r="C4" s="399"/>
      <c r="D4" s="102"/>
    </row>
    <row r="5" spans="1:4" ht="15.95">
      <c r="A5" s="367"/>
      <c r="B5" s="367"/>
      <c r="C5" s="37"/>
      <c r="D5" s="34"/>
    </row>
    <row r="6" spans="1:4" ht="15.95">
      <c r="A6" s="34"/>
      <c r="C6" s="56"/>
      <c r="D6" s="34"/>
    </row>
    <row r="7" spans="1:4" ht="15.95">
      <c r="A7" s="36" t="s">
        <v>207</v>
      </c>
      <c r="B7" s="85" t="e">
        <f>#REF!</f>
        <v>#REF!</v>
      </c>
      <c r="C7" s="56"/>
      <c r="D7" s="34"/>
    </row>
    <row r="8" spans="1:4" ht="15.95">
      <c r="A8" s="219" t="s">
        <v>210</v>
      </c>
      <c r="B8" s="106" t="e">
        <f>#REF!</f>
        <v>#REF!</v>
      </c>
      <c r="C8" s="56"/>
      <c r="D8" s="34"/>
    </row>
    <row r="9" spans="1:4" ht="15.95">
      <c r="A9" s="219" t="s">
        <v>212</v>
      </c>
      <c r="B9" s="99">
        <v>31</v>
      </c>
      <c r="C9" s="56"/>
      <c r="D9" s="34"/>
    </row>
    <row r="10" spans="1:4" ht="15.95">
      <c r="A10" s="34"/>
      <c r="B10" s="66"/>
      <c r="C10" s="56"/>
      <c r="D10" s="34"/>
    </row>
    <row r="11" spans="1:4" ht="15.95">
      <c r="A11" s="46" t="s">
        <v>214</v>
      </c>
      <c r="B11" s="67"/>
      <c r="C11" s="56"/>
      <c r="D11" s="34"/>
    </row>
    <row r="12" spans="1:4" ht="15.6">
      <c r="A12" s="222" t="s">
        <v>215</v>
      </c>
      <c r="B12" s="107" t="e">
        <f>#REF!</f>
        <v>#REF!</v>
      </c>
      <c r="C12" s="39"/>
      <c r="D12" s="228"/>
    </row>
    <row r="13" spans="1:4" ht="15.6">
      <c r="A13" s="222" t="s">
        <v>216</v>
      </c>
      <c r="B13" s="225" t="e">
        <f>#REF!</f>
        <v>#REF!</v>
      </c>
      <c r="C13" s="39"/>
      <c r="D13" s="242"/>
    </row>
    <row r="14" spans="1:4" ht="15.6">
      <c r="A14" s="222"/>
      <c r="B14" s="70"/>
      <c r="C14" s="45"/>
      <c r="D14" s="242"/>
    </row>
    <row r="15" spans="1:4" ht="15.6">
      <c r="A15" s="48" t="s">
        <v>264</v>
      </c>
      <c r="B15" s="225" t="e">
        <f>+B12*B13</f>
        <v>#REF!</v>
      </c>
      <c r="C15" s="39"/>
      <c r="D15" s="242"/>
    </row>
    <row r="16" spans="1:4" ht="15.6">
      <c r="A16" s="48"/>
      <c r="B16" s="47"/>
      <c r="C16" s="39"/>
      <c r="D16" s="242"/>
    </row>
    <row r="17" spans="1:5" ht="15.6">
      <c r="A17" s="49"/>
      <c r="B17" s="230"/>
      <c r="C17" s="39"/>
      <c r="D17" s="242"/>
    </row>
    <row r="18" spans="1:5" ht="15.6">
      <c r="A18" s="49" t="s">
        <v>224</v>
      </c>
      <c r="B18" s="230" t="e">
        <f>B7+47</f>
        <v>#REF!</v>
      </c>
      <c r="C18" s="58"/>
      <c r="D18" s="219"/>
    </row>
    <row r="19" spans="1:5" ht="15.6">
      <c r="A19" s="219"/>
      <c r="B19" s="225"/>
      <c r="C19" s="39"/>
      <c r="D19" s="219"/>
    </row>
    <row r="20" spans="1:5" ht="15.6">
      <c r="A20" s="219"/>
      <c r="B20" s="225"/>
      <c r="C20" s="39"/>
      <c r="D20" s="219"/>
    </row>
    <row r="21" spans="1:5" ht="15.6">
      <c r="A21" s="219"/>
      <c r="B21" s="36" t="s">
        <v>225</v>
      </c>
      <c r="C21" s="36"/>
      <c r="D21" s="36"/>
      <c r="E21" s="36"/>
    </row>
    <row r="22" spans="1:5" ht="15.6">
      <c r="B22" s="36"/>
    </row>
    <row r="23" spans="1:5" ht="15.6">
      <c r="A23" s="36"/>
      <c r="B23" s="36"/>
      <c r="C23" s="36"/>
      <c r="D23" s="36"/>
    </row>
    <row r="24" spans="1:5" ht="15.6">
      <c r="A24" s="219"/>
      <c r="B24" s="36" t="s">
        <v>240</v>
      </c>
      <c r="C24" s="39"/>
      <c r="D24" s="39"/>
    </row>
    <row r="25" spans="1:5" ht="15.6">
      <c r="A25" s="219"/>
      <c r="B25" s="36" t="s">
        <v>249</v>
      </c>
      <c r="C25" s="39"/>
      <c r="D25" s="39"/>
    </row>
    <row r="26" spans="1:5" ht="15.6">
      <c r="A26" s="219"/>
      <c r="B26" s="36" t="s">
        <v>227</v>
      </c>
      <c r="C26" s="39"/>
      <c r="D26" s="39"/>
    </row>
    <row r="27" spans="1:5" ht="15.6">
      <c r="A27" s="219"/>
      <c r="B27" s="36"/>
      <c r="C27" s="39"/>
      <c r="D27" s="39"/>
    </row>
    <row r="28" spans="1:5" ht="15.6">
      <c r="A28" s="219"/>
      <c r="B28" s="36" t="s">
        <v>228</v>
      </c>
      <c r="C28" s="39"/>
      <c r="D28" s="39"/>
    </row>
    <row r="29" spans="1:5" ht="15.6">
      <c r="A29" s="219"/>
      <c r="B29" s="219"/>
      <c r="C29" s="39"/>
      <c r="D29" s="39"/>
    </row>
    <row r="30" spans="1:5" ht="15.6">
      <c r="A30" s="219"/>
      <c r="B30" s="219"/>
      <c r="C30" s="39"/>
      <c r="D30" s="39"/>
    </row>
    <row r="31" spans="1:5" ht="15.6">
      <c r="A31" s="219"/>
      <c r="B31" s="219" t="s">
        <v>245</v>
      </c>
      <c r="C31" s="39"/>
      <c r="D31" s="219"/>
    </row>
    <row r="32" spans="1:5" ht="15.6">
      <c r="A32" s="219"/>
      <c r="B32" s="219" t="s">
        <v>246</v>
      </c>
      <c r="C32" s="39"/>
      <c r="D32" s="219"/>
    </row>
    <row r="33" spans="1:4" ht="15.6">
      <c r="A33" s="219"/>
      <c r="B33" s="219" t="s">
        <v>230</v>
      </c>
      <c r="C33" s="39"/>
      <c r="D33" s="219"/>
    </row>
    <row r="34" spans="1:4" ht="15.6">
      <c r="B34" s="36"/>
      <c r="C34" s="66"/>
      <c r="D34" s="66"/>
    </row>
    <row r="35" spans="1:4">
      <c r="A35" s="105"/>
    </row>
    <row r="36" spans="1:4">
      <c r="A36" s="105"/>
    </row>
    <row r="37" spans="1:4">
      <c r="A37" s="66"/>
    </row>
    <row r="38" spans="1:4">
      <c r="A38" s="66"/>
    </row>
    <row r="39" spans="1:4">
      <c r="A39" s="57"/>
    </row>
  </sheetData>
  <mergeCells count="3">
    <mergeCell ref="A2:C2"/>
    <mergeCell ref="A3:C3"/>
    <mergeCell ref="A4:C4"/>
  </mergeCells>
  <pageMargins left="0.7" right="0.7" top="0.75" bottom="0.75" header="0.3" footer="0.3"/>
  <pageSetup scale="88"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E00-000000000000}">
  <sheetPr codeName="Sheet137"/>
  <dimension ref="A1:E40"/>
  <sheetViews>
    <sheetView topLeftCell="A25" workbookViewId="0">
      <selection activeCell="P13" sqref="P13"/>
    </sheetView>
  </sheetViews>
  <sheetFormatPr defaultColWidth="9.140625" defaultRowHeight="14.45"/>
  <cols>
    <col min="1" max="1" width="47.85546875" style="33" customWidth="1"/>
    <col min="2" max="2" width="25.85546875" style="33" customWidth="1"/>
    <col min="3" max="3" width="10.140625" style="33" customWidth="1"/>
    <col min="4" max="4" width="11.140625" style="33" customWidth="1"/>
    <col min="5" max="16384" width="9.140625" style="33"/>
  </cols>
  <sheetData>
    <row r="1" spans="1:4">
      <c r="A1" s="72"/>
    </row>
    <row r="2" spans="1:4" ht="15.6">
      <c r="A2" s="397" t="s">
        <v>266</v>
      </c>
      <c r="B2" s="397"/>
      <c r="C2" s="397"/>
      <c r="D2" s="397"/>
    </row>
    <row r="3" spans="1:4" ht="15.6">
      <c r="A3" s="397" t="s">
        <v>263</v>
      </c>
      <c r="B3" s="397"/>
      <c r="C3" s="397"/>
      <c r="D3" s="397"/>
    </row>
    <row r="4" spans="1:4">
      <c r="A4" s="399">
        <f ca="1">TODAY()</f>
        <v>45832</v>
      </c>
      <c r="B4" s="399"/>
      <c r="C4" s="399"/>
      <c r="D4" s="399"/>
    </row>
    <row r="5" spans="1:4">
      <c r="A5" s="369"/>
      <c r="B5" s="369"/>
      <c r="C5" s="369"/>
      <c r="D5" s="66"/>
    </row>
    <row r="6" spans="1:4">
      <c r="A6" s="66"/>
      <c r="B6" s="66"/>
      <c r="C6" s="66"/>
      <c r="D6" s="66"/>
    </row>
    <row r="7" spans="1:4" ht="15.6">
      <c r="A7" s="36" t="s">
        <v>207</v>
      </c>
      <c r="B7" s="85" t="e">
        <f>#REF!</f>
        <v>#REF!</v>
      </c>
      <c r="C7" s="66"/>
      <c r="D7" s="66"/>
    </row>
    <row r="8" spans="1:4" ht="15.6">
      <c r="A8" s="219" t="s">
        <v>210</v>
      </c>
      <c r="B8" s="106" t="e">
        <f>#REF!</f>
        <v>#REF!</v>
      </c>
      <c r="C8" s="66"/>
      <c r="D8" s="66"/>
    </row>
    <row r="9" spans="1:4" ht="15.6">
      <c r="A9" s="219" t="s">
        <v>212</v>
      </c>
      <c r="B9" s="99">
        <v>31</v>
      </c>
      <c r="C9" s="66"/>
      <c r="D9" s="66"/>
    </row>
    <row r="10" spans="1:4">
      <c r="A10" s="66"/>
      <c r="B10" s="66"/>
      <c r="C10" s="66"/>
      <c r="D10" s="66"/>
    </row>
    <row r="11" spans="1:4" ht="15.6">
      <c r="A11" s="46" t="s">
        <v>233</v>
      </c>
      <c r="B11" s="70"/>
      <c r="C11" s="66"/>
      <c r="D11" s="66"/>
    </row>
    <row r="12" spans="1:4" ht="15.6">
      <c r="A12" s="222" t="s">
        <v>234</v>
      </c>
      <c r="B12" s="101" t="e">
        <f>#REF!</f>
        <v>#REF!</v>
      </c>
      <c r="C12" s="66"/>
    </row>
    <row r="13" spans="1:4" ht="15.6">
      <c r="A13" s="222" t="s">
        <v>235</v>
      </c>
      <c r="B13" s="243" t="s">
        <v>267</v>
      </c>
      <c r="C13" s="66"/>
      <c r="D13" s="66"/>
    </row>
    <row r="14" spans="1:4" ht="15.6">
      <c r="A14" s="222" t="s">
        <v>268</v>
      </c>
      <c r="B14" s="235">
        <v>0.01</v>
      </c>
      <c r="C14" s="66"/>
      <c r="D14" s="66"/>
    </row>
    <row r="15" spans="1:4" ht="15.6">
      <c r="A15" s="222" t="s">
        <v>237</v>
      </c>
      <c r="B15" s="235" t="e">
        <f>B14*B12</f>
        <v>#REF!</v>
      </c>
      <c r="C15" s="66"/>
      <c r="D15" s="66"/>
    </row>
    <row r="16" spans="1:4" ht="15.6">
      <c r="A16" s="48"/>
      <c r="B16" s="71"/>
      <c r="C16" s="66"/>
      <c r="D16" s="66"/>
    </row>
    <row r="17" spans="1:5" ht="15.6">
      <c r="A17" s="219"/>
      <c r="B17" s="70"/>
      <c r="C17" s="66"/>
      <c r="D17" s="66"/>
    </row>
    <row r="18" spans="1:5" ht="15.6">
      <c r="A18" s="48" t="s">
        <v>223</v>
      </c>
      <c r="B18" s="47" t="e">
        <f>+B15</f>
        <v>#REF!</v>
      </c>
      <c r="C18" s="66"/>
      <c r="D18" s="66"/>
    </row>
    <row r="19" spans="1:5" ht="15.6">
      <c r="A19" s="49"/>
      <c r="B19" s="78"/>
      <c r="C19" s="70"/>
      <c r="D19" s="66"/>
    </row>
    <row r="20" spans="1:5">
      <c r="A20" s="77"/>
      <c r="B20" s="70"/>
      <c r="C20" s="66"/>
      <c r="D20" s="66"/>
    </row>
    <row r="21" spans="1:5" ht="15.6">
      <c r="A21" s="49" t="s">
        <v>224</v>
      </c>
      <c r="B21" s="230" t="e">
        <f>B7+47</f>
        <v>#REF!</v>
      </c>
      <c r="C21" s="66"/>
      <c r="D21" s="66"/>
    </row>
    <row r="22" spans="1:5">
      <c r="A22" s="66"/>
      <c r="B22" s="70"/>
      <c r="C22" s="66"/>
      <c r="D22" s="66"/>
    </row>
    <row r="24" spans="1:5" ht="15.6">
      <c r="A24" s="36"/>
      <c r="B24" s="36" t="s">
        <v>225</v>
      </c>
      <c r="C24" s="36"/>
      <c r="D24" s="36"/>
      <c r="E24" s="36"/>
    </row>
    <row r="25" spans="1:5" ht="15.6">
      <c r="A25" s="36"/>
      <c r="B25" s="36"/>
      <c r="C25" s="36"/>
      <c r="D25" s="36"/>
    </row>
    <row r="26" spans="1:5" ht="15.6">
      <c r="A26" s="36"/>
      <c r="B26" s="36"/>
      <c r="C26" s="36"/>
      <c r="D26" s="36"/>
    </row>
    <row r="27" spans="1:5" ht="15.6">
      <c r="A27" s="219"/>
      <c r="B27" s="36" t="s">
        <v>240</v>
      </c>
      <c r="C27" s="39"/>
      <c r="D27" s="39"/>
    </row>
    <row r="28" spans="1:5" ht="15.6">
      <c r="A28" s="219"/>
      <c r="B28" s="36" t="s">
        <v>249</v>
      </c>
      <c r="C28" s="39"/>
      <c r="D28" s="39"/>
    </row>
    <row r="29" spans="1:5" ht="15.6">
      <c r="A29" s="219"/>
      <c r="B29" s="36" t="s">
        <v>227</v>
      </c>
      <c r="C29" s="39"/>
      <c r="D29" s="39"/>
    </row>
    <row r="30" spans="1:5" ht="15.6">
      <c r="A30" s="219"/>
      <c r="B30" s="36"/>
      <c r="C30" s="39"/>
      <c r="D30" s="39"/>
    </row>
    <row r="31" spans="1:5" ht="15.6">
      <c r="A31" s="219"/>
      <c r="B31" s="36" t="s">
        <v>228</v>
      </c>
      <c r="C31" s="39"/>
      <c r="D31" s="39"/>
    </row>
    <row r="32" spans="1:5" ht="15.6">
      <c r="A32" s="219"/>
      <c r="B32" s="219"/>
      <c r="C32" s="39"/>
      <c r="D32" s="39"/>
    </row>
    <row r="33" spans="1:4" ht="15.6">
      <c r="A33" s="219"/>
      <c r="B33" s="219"/>
      <c r="C33" s="39"/>
      <c r="D33" s="39"/>
    </row>
    <row r="34" spans="1:4" ht="15.6">
      <c r="A34" s="219"/>
      <c r="B34" s="219" t="s">
        <v>245</v>
      </c>
      <c r="C34" s="39"/>
      <c r="D34" s="219"/>
    </row>
    <row r="35" spans="1:4" ht="15.6">
      <c r="A35" s="219"/>
      <c r="B35" s="219" t="s">
        <v>246</v>
      </c>
      <c r="C35" s="39"/>
      <c r="D35" s="219"/>
    </row>
    <row r="36" spans="1:4" ht="15.6">
      <c r="B36" s="219" t="s">
        <v>230</v>
      </c>
      <c r="C36" s="66"/>
      <c r="D36" s="66"/>
    </row>
    <row r="37" spans="1:4">
      <c r="A37" s="105" t="s">
        <v>270</v>
      </c>
    </row>
    <row r="38" spans="1:4">
      <c r="A38" s="105" t="s">
        <v>271</v>
      </c>
    </row>
    <row r="39" spans="1:4">
      <c r="A39" s="66"/>
    </row>
    <row r="40" spans="1:4">
      <c r="A40" s="57"/>
    </row>
  </sheetData>
  <mergeCells count="3">
    <mergeCell ref="A2:D2"/>
    <mergeCell ref="A3:D3"/>
    <mergeCell ref="A4:D4"/>
  </mergeCells>
  <pageMargins left="0.25" right="0.25" top="0.75" bottom="0.75" header="0.3" footer="0.3"/>
  <pageSetup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F00-000000000000}">
  <sheetPr codeName="Sheet138">
    <pageSetUpPr fitToPage="1"/>
  </sheetPr>
  <dimension ref="A1:E39"/>
  <sheetViews>
    <sheetView workbookViewId="0">
      <selection activeCell="P13" sqref="P13"/>
    </sheetView>
  </sheetViews>
  <sheetFormatPr defaultColWidth="9.140625" defaultRowHeight="14.45"/>
  <cols>
    <col min="1" max="1" width="48.42578125" style="33" customWidth="1"/>
    <col min="2" max="2" width="25.85546875" style="33" customWidth="1"/>
    <col min="3" max="3" width="14.28515625" style="33" customWidth="1"/>
    <col min="4" max="4" width="11.140625" style="33" customWidth="1"/>
    <col min="5" max="16384" width="9.140625" style="33"/>
  </cols>
  <sheetData>
    <row r="1" spans="1:4" ht="15.95">
      <c r="A1" s="46"/>
      <c r="B1" s="34"/>
      <c r="C1" s="56"/>
      <c r="D1" s="34"/>
    </row>
    <row r="2" spans="1:4" ht="15.6">
      <c r="A2" s="397" t="s">
        <v>205</v>
      </c>
      <c r="B2" s="397"/>
      <c r="C2" s="397"/>
      <c r="D2" s="46"/>
    </row>
    <row r="3" spans="1:4" ht="15.6">
      <c r="A3" s="397" t="s">
        <v>263</v>
      </c>
      <c r="B3" s="397"/>
      <c r="C3" s="397"/>
      <c r="D3" s="46"/>
    </row>
    <row r="4" spans="1:4">
      <c r="A4" s="399">
        <f ca="1">TODAY()</f>
        <v>45832</v>
      </c>
      <c r="B4" s="399"/>
      <c r="C4" s="399"/>
      <c r="D4" s="102"/>
    </row>
    <row r="5" spans="1:4" ht="15.95">
      <c r="A5" s="367"/>
      <c r="B5" s="367"/>
      <c r="C5" s="37"/>
      <c r="D5" s="34"/>
    </row>
    <row r="6" spans="1:4" ht="15.95">
      <c r="A6" s="34"/>
      <c r="C6" s="56"/>
      <c r="D6" s="34"/>
    </row>
    <row r="7" spans="1:4" ht="15.95">
      <c r="A7" s="36" t="s">
        <v>207</v>
      </c>
      <c r="B7" s="85" t="e">
        <f>#REF!</f>
        <v>#REF!</v>
      </c>
      <c r="C7" s="56"/>
      <c r="D7" s="34"/>
    </row>
    <row r="8" spans="1:4" ht="15.95">
      <c r="A8" s="219" t="s">
        <v>210</v>
      </c>
      <c r="B8" s="106" t="e">
        <f>#REF!</f>
        <v>#REF!</v>
      </c>
      <c r="C8" s="56"/>
      <c r="D8" s="34"/>
    </row>
    <row r="9" spans="1:4" ht="15.95">
      <c r="A9" s="219" t="s">
        <v>212</v>
      </c>
      <c r="B9" s="99">
        <v>31</v>
      </c>
      <c r="C9" s="56"/>
      <c r="D9" s="34"/>
    </row>
    <row r="10" spans="1:4" ht="15.95">
      <c r="A10" s="34"/>
      <c r="B10" s="66"/>
      <c r="C10" s="56"/>
      <c r="D10" s="34"/>
    </row>
    <row r="11" spans="1:4" ht="15.95">
      <c r="A11" s="46" t="s">
        <v>214</v>
      </c>
      <c r="B11" s="67"/>
      <c r="C11" s="56"/>
      <c r="D11" s="34"/>
    </row>
    <row r="12" spans="1:4" ht="15.6">
      <c r="A12" s="222" t="s">
        <v>215</v>
      </c>
      <c r="B12" s="107" t="e">
        <f>#REF!</f>
        <v>#REF!</v>
      </c>
      <c r="C12" s="39"/>
      <c r="D12" s="228"/>
    </row>
    <row r="13" spans="1:4" ht="15.6">
      <c r="A13" s="222" t="s">
        <v>216</v>
      </c>
      <c r="B13" s="225" t="e">
        <f>#REF!</f>
        <v>#REF!</v>
      </c>
      <c r="C13" s="39"/>
      <c r="D13" s="242"/>
    </row>
    <row r="14" spans="1:4" ht="15.6">
      <c r="A14" s="222"/>
      <c r="B14" s="70"/>
      <c r="C14" s="45"/>
      <c r="D14" s="242"/>
    </row>
    <row r="15" spans="1:4" ht="15.6">
      <c r="A15" s="48" t="s">
        <v>264</v>
      </c>
      <c r="B15" s="225" t="e">
        <f>+B12*B13</f>
        <v>#REF!</v>
      </c>
      <c r="C15" s="39"/>
      <c r="D15" s="242"/>
    </row>
    <row r="16" spans="1:4" ht="15.6">
      <c r="A16" s="48"/>
      <c r="B16" s="47"/>
      <c r="C16" s="39"/>
      <c r="D16" s="242"/>
    </row>
    <row r="17" spans="1:5" ht="15.6">
      <c r="A17" s="49"/>
      <c r="B17" s="230"/>
      <c r="C17" s="39"/>
      <c r="D17" s="242"/>
    </row>
    <row r="18" spans="1:5" ht="15.6">
      <c r="A18" s="49" t="s">
        <v>224</v>
      </c>
      <c r="B18" s="230" t="e">
        <f>B7+47</f>
        <v>#REF!</v>
      </c>
      <c r="C18" s="58"/>
      <c r="D18" s="219"/>
    </row>
    <row r="19" spans="1:5" ht="15.6">
      <c r="A19" s="219"/>
      <c r="B19" s="225"/>
      <c r="C19" s="39"/>
      <c r="D19" s="219"/>
    </row>
    <row r="20" spans="1:5" ht="15.6">
      <c r="A20" s="219"/>
      <c r="B20" s="225"/>
      <c r="C20" s="39"/>
      <c r="D20" s="219"/>
    </row>
    <row r="21" spans="1:5" ht="15.6">
      <c r="A21" s="219"/>
      <c r="B21" s="36" t="s">
        <v>225</v>
      </c>
      <c r="C21" s="36"/>
      <c r="D21" s="36"/>
      <c r="E21" s="36"/>
    </row>
    <row r="22" spans="1:5" ht="15.6">
      <c r="B22" s="36"/>
    </row>
    <row r="23" spans="1:5" ht="15.6">
      <c r="A23" s="36"/>
      <c r="B23" s="36"/>
      <c r="C23" s="36"/>
      <c r="D23" s="36"/>
    </row>
    <row r="24" spans="1:5" ht="15.6">
      <c r="A24" s="219"/>
      <c r="B24" s="36" t="s">
        <v>240</v>
      </c>
      <c r="C24" s="39"/>
      <c r="D24" s="39"/>
    </row>
    <row r="25" spans="1:5" ht="15.6">
      <c r="A25" s="219"/>
      <c r="B25" s="36" t="s">
        <v>249</v>
      </c>
      <c r="C25" s="39"/>
      <c r="D25" s="39"/>
    </row>
    <row r="26" spans="1:5" ht="15.6">
      <c r="A26" s="219"/>
      <c r="B26" s="36" t="s">
        <v>227</v>
      </c>
      <c r="C26" s="39"/>
      <c r="D26" s="39"/>
    </row>
    <row r="27" spans="1:5" ht="15.6">
      <c r="A27" s="219"/>
      <c r="B27" s="36"/>
      <c r="C27" s="39"/>
      <c r="D27" s="39"/>
    </row>
    <row r="28" spans="1:5" ht="15.6">
      <c r="A28" s="219"/>
      <c r="B28" s="36" t="s">
        <v>228</v>
      </c>
      <c r="C28" s="39"/>
      <c r="D28" s="39"/>
    </row>
    <row r="29" spans="1:5" ht="15.6">
      <c r="A29" s="219"/>
      <c r="B29" s="219"/>
      <c r="C29" s="39"/>
      <c r="D29" s="39"/>
    </row>
    <row r="30" spans="1:5" ht="15.6">
      <c r="A30" s="219"/>
      <c r="B30" s="219"/>
      <c r="C30" s="39"/>
      <c r="D30" s="39"/>
    </row>
    <row r="31" spans="1:5" ht="15.6">
      <c r="A31" s="219"/>
      <c r="B31" s="219" t="s">
        <v>242</v>
      </c>
      <c r="C31" s="39"/>
      <c r="D31" s="219"/>
    </row>
    <row r="32" spans="1:5" ht="15.6">
      <c r="A32" s="219"/>
      <c r="B32" s="219" t="s">
        <v>243</v>
      </c>
      <c r="C32" s="39"/>
      <c r="D32" s="219"/>
    </row>
    <row r="33" spans="1:4" ht="15.6">
      <c r="A33" s="219"/>
      <c r="B33" s="219" t="s">
        <v>244</v>
      </c>
      <c r="C33" s="39"/>
      <c r="D33" s="219"/>
    </row>
    <row r="34" spans="1:4" ht="15.6">
      <c r="B34" s="36"/>
      <c r="C34" s="66"/>
      <c r="D34" s="66"/>
    </row>
    <row r="35" spans="1:4">
      <c r="A35" s="105"/>
    </row>
    <row r="36" spans="1:4">
      <c r="A36" s="105"/>
    </row>
    <row r="37" spans="1:4">
      <c r="A37" s="66"/>
    </row>
    <row r="38" spans="1:4">
      <c r="A38" s="66"/>
    </row>
    <row r="39" spans="1:4">
      <c r="A39" s="57"/>
    </row>
  </sheetData>
  <mergeCells count="3">
    <mergeCell ref="A2:C2"/>
    <mergeCell ref="A3:C3"/>
    <mergeCell ref="A4:C4"/>
  </mergeCells>
  <pageMargins left="0.7" right="0.7" top="0.75" bottom="0.75" header="0.3" footer="0.3"/>
  <pageSetup scale="90" orientation="portrait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000-000000000000}">
  <sheetPr codeName="Sheet139"/>
  <dimension ref="A1:E40"/>
  <sheetViews>
    <sheetView topLeftCell="A28" workbookViewId="0">
      <selection activeCell="P13" sqref="P13"/>
    </sheetView>
  </sheetViews>
  <sheetFormatPr defaultColWidth="9.140625" defaultRowHeight="14.45"/>
  <cols>
    <col min="1" max="1" width="47.85546875" style="33" customWidth="1"/>
    <col min="2" max="2" width="25.85546875" style="33" customWidth="1"/>
    <col min="3" max="3" width="10.140625" style="33" customWidth="1"/>
    <col min="4" max="4" width="11.140625" style="33" customWidth="1"/>
    <col min="5" max="16384" width="9.140625" style="33"/>
  </cols>
  <sheetData>
    <row r="1" spans="1:4">
      <c r="A1" s="72"/>
    </row>
    <row r="2" spans="1:4" ht="15.6">
      <c r="A2" s="397" t="s">
        <v>266</v>
      </c>
      <c r="B2" s="397"/>
      <c r="C2" s="397"/>
      <c r="D2" s="397"/>
    </row>
    <row r="3" spans="1:4" ht="15.6">
      <c r="A3" s="397" t="s">
        <v>263</v>
      </c>
      <c r="B3" s="397"/>
      <c r="C3" s="397"/>
      <c r="D3" s="397"/>
    </row>
    <row r="4" spans="1:4">
      <c r="A4" s="399">
        <f ca="1">TODAY()</f>
        <v>45832</v>
      </c>
      <c r="B4" s="399"/>
      <c r="C4" s="399"/>
      <c r="D4" s="399"/>
    </row>
    <row r="5" spans="1:4">
      <c r="A5" s="369"/>
      <c r="B5" s="369"/>
      <c r="C5" s="369"/>
      <c r="D5" s="66"/>
    </row>
    <row r="6" spans="1:4">
      <c r="A6" s="66"/>
      <c r="B6" s="66"/>
      <c r="C6" s="66"/>
      <c r="D6" s="66"/>
    </row>
    <row r="7" spans="1:4" ht="15.6">
      <c r="A7" s="36" t="s">
        <v>207</v>
      </c>
      <c r="B7" s="85" t="e">
        <f>#REF!</f>
        <v>#REF!</v>
      </c>
      <c r="C7" s="66"/>
      <c r="D7" s="66"/>
    </row>
    <row r="8" spans="1:4" ht="15.6">
      <c r="A8" s="219" t="s">
        <v>210</v>
      </c>
      <c r="B8" s="106" t="e">
        <f>#REF!</f>
        <v>#REF!</v>
      </c>
      <c r="C8" s="66"/>
      <c r="D8" s="66"/>
    </row>
    <row r="9" spans="1:4" ht="15.6">
      <c r="A9" s="219" t="s">
        <v>212</v>
      </c>
      <c r="B9" s="99">
        <v>31</v>
      </c>
      <c r="C9" s="66"/>
      <c r="D9" s="66"/>
    </row>
    <row r="10" spans="1:4">
      <c r="A10" s="66"/>
      <c r="B10" s="66"/>
      <c r="C10" s="66"/>
      <c r="D10" s="66"/>
    </row>
    <row r="11" spans="1:4" ht="15.6">
      <c r="A11" s="46" t="s">
        <v>233</v>
      </c>
      <c r="B11" s="70"/>
      <c r="C11" s="66"/>
      <c r="D11" s="66"/>
    </row>
    <row r="12" spans="1:4" ht="15.6">
      <c r="A12" s="222" t="s">
        <v>234</v>
      </c>
      <c r="B12" s="101" t="e">
        <f>#REF!</f>
        <v>#REF!</v>
      </c>
      <c r="C12" s="66"/>
    </row>
    <row r="13" spans="1:4" ht="15.6">
      <c r="A13" s="222" t="s">
        <v>235</v>
      </c>
      <c r="B13" s="243" t="s">
        <v>267</v>
      </c>
      <c r="C13" s="66"/>
      <c r="D13" s="66"/>
    </row>
    <row r="14" spans="1:4" ht="15.6">
      <c r="A14" s="222" t="s">
        <v>268</v>
      </c>
      <c r="B14" s="235">
        <v>0.01</v>
      </c>
      <c r="C14" s="66"/>
      <c r="D14" s="66"/>
    </row>
    <row r="15" spans="1:4" ht="15.6">
      <c r="A15" s="222" t="s">
        <v>237</v>
      </c>
      <c r="B15" s="235" t="e">
        <f>B14*B12</f>
        <v>#REF!</v>
      </c>
      <c r="C15" s="66"/>
      <c r="D15" s="66"/>
    </row>
    <row r="16" spans="1:4" ht="15.6">
      <c r="A16" s="48"/>
      <c r="B16" s="71"/>
      <c r="C16" s="66"/>
      <c r="D16" s="66"/>
    </row>
    <row r="17" spans="1:5" ht="15.6">
      <c r="A17" s="219"/>
      <c r="B17" s="70"/>
      <c r="C17" s="66"/>
      <c r="D17" s="66"/>
    </row>
    <row r="18" spans="1:5" ht="15.6">
      <c r="A18" s="48" t="s">
        <v>223</v>
      </c>
      <c r="B18" s="47" t="e">
        <f>+B15</f>
        <v>#REF!</v>
      </c>
      <c r="C18" s="66"/>
      <c r="D18" s="66"/>
    </row>
    <row r="19" spans="1:5" ht="15.6">
      <c r="A19" s="49"/>
      <c r="B19" s="78"/>
      <c r="C19" s="70"/>
      <c r="D19" s="66"/>
    </row>
    <row r="20" spans="1:5">
      <c r="A20" s="77"/>
      <c r="B20" s="70"/>
      <c r="C20" s="66"/>
      <c r="D20" s="66"/>
    </row>
    <row r="21" spans="1:5" ht="15.6">
      <c r="A21" s="49" t="s">
        <v>224</v>
      </c>
      <c r="B21" s="230" t="e">
        <f>B7+47</f>
        <v>#REF!</v>
      </c>
      <c r="C21" s="66"/>
      <c r="D21" s="66"/>
    </row>
    <row r="22" spans="1:5">
      <c r="A22" s="66"/>
      <c r="B22" s="70"/>
      <c r="C22" s="66"/>
      <c r="D22" s="66"/>
    </row>
    <row r="24" spans="1:5" ht="15.6">
      <c r="A24" s="36"/>
      <c r="B24" s="36" t="s">
        <v>225</v>
      </c>
      <c r="C24" s="36"/>
      <c r="D24" s="36"/>
      <c r="E24" s="36"/>
    </row>
    <row r="25" spans="1:5" ht="15.6">
      <c r="A25" s="36"/>
      <c r="B25" s="36"/>
      <c r="C25" s="36"/>
      <c r="D25" s="36"/>
    </row>
    <row r="26" spans="1:5" ht="15.6">
      <c r="A26" s="36"/>
      <c r="B26" s="36"/>
      <c r="C26" s="36"/>
      <c r="D26" s="36"/>
    </row>
    <row r="27" spans="1:5" ht="15.6">
      <c r="A27" s="219"/>
      <c r="B27" s="36" t="s">
        <v>240</v>
      </c>
      <c r="C27" s="39"/>
      <c r="D27" s="39"/>
    </row>
    <row r="28" spans="1:5" ht="15.6">
      <c r="A28" s="219"/>
      <c r="B28" s="36" t="s">
        <v>249</v>
      </c>
      <c r="C28" s="39"/>
      <c r="D28" s="39"/>
    </row>
    <row r="29" spans="1:5" ht="15.6">
      <c r="A29" s="219"/>
      <c r="B29" s="36" t="s">
        <v>227</v>
      </c>
      <c r="C29" s="39"/>
      <c r="D29" s="39"/>
    </row>
    <row r="30" spans="1:5" ht="15.6">
      <c r="A30" s="219"/>
      <c r="B30" s="36"/>
      <c r="C30" s="39"/>
      <c r="D30" s="39"/>
    </row>
    <row r="31" spans="1:5" ht="15.6">
      <c r="A31" s="219"/>
      <c r="B31" s="36" t="s">
        <v>228</v>
      </c>
      <c r="C31" s="39"/>
      <c r="D31" s="39"/>
    </row>
    <row r="32" spans="1:5" ht="15.6">
      <c r="A32" s="219"/>
      <c r="B32" s="219"/>
      <c r="C32" s="39"/>
      <c r="D32" s="39"/>
    </row>
    <row r="33" spans="1:4" ht="15.6">
      <c r="A33" s="219"/>
      <c r="B33" s="219"/>
      <c r="C33" s="39"/>
      <c r="D33" s="39"/>
    </row>
    <row r="34" spans="1:4" ht="15.6">
      <c r="A34" s="219"/>
      <c r="B34" s="219" t="s">
        <v>245</v>
      </c>
      <c r="C34" s="39"/>
      <c r="D34" s="219"/>
    </row>
    <row r="35" spans="1:4" ht="15.6">
      <c r="A35" s="219"/>
      <c r="B35" s="219" t="s">
        <v>246</v>
      </c>
      <c r="C35" s="39"/>
      <c r="D35" s="219"/>
    </row>
    <row r="36" spans="1:4" ht="15.6">
      <c r="B36" s="219" t="s">
        <v>230</v>
      </c>
      <c r="C36" s="66"/>
      <c r="D36" s="66"/>
    </row>
    <row r="37" spans="1:4">
      <c r="A37" s="105" t="s">
        <v>270</v>
      </c>
    </row>
    <row r="38" spans="1:4">
      <c r="A38" s="105" t="s">
        <v>271</v>
      </c>
    </row>
    <row r="39" spans="1:4">
      <c r="A39" s="66"/>
    </row>
    <row r="40" spans="1:4">
      <c r="A40" s="57"/>
    </row>
  </sheetData>
  <mergeCells count="3">
    <mergeCell ref="A2:D2"/>
    <mergeCell ref="A3:D3"/>
    <mergeCell ref="A4:D4"/>
  </mergeCells>
  <pageMargins left="0.25" right="0.25" top="0.75" bottom="0.75" header="0.3" footer="0.3"/>
  <pageSetup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100-000000000000}">
  <sheetPr codeName="Sheet147">
    <pageSetUpPr fitToPage="1"/>
  </sheetPr>
  <dimension ref="A1:J125"/>
  <sheetViews>
    <sheetView topLeftCell="A37" zoomScaleNormal="100" workbookViewId="0">
      <selection activeCell="G22" sqref="G22"/>
    </sheetView>
  </sheetViews>
  <sheetFormatPr defaultColWidth="9.140625" defaultRowHeight="15.6"/>
  <cols>
    <col min="1" max="1" width="47.28515625" style="38" customWidth="1"/>
    <col min="2" max="2" width="28.85546875" style="38" customWidth="1"/>
    <col min="3" max="3" width="11.28515625" style="38" bestFit="1" customWidth="1"/>
    <col min="4" max="4" width="17.5703125" style="38" bestFit="1" customWidth="1"/>
    <col min="5" max="6" width="9.140625" style="33"/>
    <col min="7" max="7" width="16" style="33" bestFit="1" customWidth="1"/>
    <col min="8" max="16384" width="9.140625" style="33"/>
  </cols>
  <sheetData>
    <row r="1" spans="1:10" ht="20.100000000000001">
      <c r="A1" s="381" t="s">
        <v>205</v>
      </c>
      <c r="B1" s="381"/>
      <c r="C1" s="381"/>
      <c r="D1" s="381"/>
      <c r="E1" s="63"/>
    </row>
    <row r="2" spans="1:10" ht="20.100000000000001">
      <c r="A2" s="381" t="s">
        <v>274</v>
      </c>
      <c r="B2" s="381"/>
      <c r="C2" s="381"/>
      <c r="D2" s="381"/>
      <c r="E2" s="63"/>
    </row>
    <row r="3" spans="1:10" ht="15.95">
      <c r="A3" s="394">
        <f ca="1">TODAY()</f>
        <v>45832</v>
      </c>
      <c r="B3" s="397"/>
      <c r="C3" s="397"/>
      <c r="D3" s="397"/>
      <c r="E3" s="34"/>
    </row>
    <row r="4" spans="1:10" ht="15.95">
      <c r="A4" s="367"/>
      <c r="B4" s="367"/>
      <c r="C4" s="37"/>
      <c r="D4" s="219"/>
      <c r="E4" s="34"/>
    </row>
    <row r="5" spans="1:10" ht="15.95">
      <c r="A5" s="219"/>
      <c r="B5" s="219"/>
      <c r="C5" s="39"/>
      <c r="D5" s="219"/>
      <c r="E5" s="34"/>
    </row>
    <row r="6" spans="1:10" ht="15.95">
      <c r="A6" s="36" t="s">
        <v>207</v>
      </c>
      <c r="B6" s="40" t="e">
        <f>#REF!</f>
        <v>#REF!</v>
      </c>
      <c r="C6" s="39"/>
      <c r="D6" s="219"/>
      <c r="E6" s="34"/>
    </row>
    <row r="7" spans="1:10" ht="15.95" hidden="1">
      <c r="A7" s="219" t="s">
        <v>208</v>
      </c>
      <c r="B7" s="41">
        <v>40793</v>
      </c>
      <c r="C7" s="39" t="s">
        <v>209</v>
      </c>
      <c r="D7" s="219"/>
      <c r="E7" s="34"/>
    </row>
    <row r="8" spans="1:10" ht="15.95">
      <c r="A8" s="219" t="s">
        <v>210</v>
      </c>
      <c r="B8" s="42" t="e">
        <f>#REF!</f>
        <v>#REF!</v>
      </c>
      <c r="C8" s="39" t="s">
        <v>211</v>
      </c>
      <c r="D8" s="219"/>
      <c r="E8" s="34"/>
    </row>
    <row r="9" spans="1:10" ht="15.95">
      <c r="A9" s="219" t="s">
        <v>212</v>
      </c>
      <c r="B9" s="43">
        <v>31</v>
      </c>
      <c r="C9" s="39" t="s">
        <v>211</v>
      </c>
      <c r="D9" s="219"/>
      <c r="E9" s="34"/>
    </row>
    <row r="10" spans="1:10" ht="15.95" hidden="1">
      <c r="A10" s="219" t="s">
        <v>213</v>
      </c>
      <c r="B10" s="220"/>
      <c r="C10" s="39" t="s">
        <v>211</v>
      </c>
      <c r="D10" s="219"/>
      <c r="E10" s="34"/>
    </row>
    <row r="11" spans="1:10" ht="15.95">
      <c r="A11" s="219"/>
      <c r="B11" s="219"/>
      <c r="C11" s="39"/>
      <c r="D11" s="219"/>
      <c r="E11" s="34"/>
    </row>
    <row r="12" spans="1:10">
      <c r="A12" s="46" t="s">
        <v>214</v>
      </c>
      <c r="B12" s="221"/>
      <c r="C12" s="39"/>
      <c r="D12" s="219"/>
      <c r="E12" s="219"/>
    </row>
    <row r="13" spans="1:10">
      <c r="A13" s="222" t="s">
        <v>215</v>
      </c>
      <c r="B13" s="223" t="e">
        <f>#REF!</f>
        <v>#REF!</v>
      </c>
      <c r="C13" s="39" t="s">
        <v>209</v>
      </c>
      <c r="D13" s="219"/>
      <c r="E13" s="219"/>
    </row>
    <row r="14" spans="1:10">
      <c r="A14" s="222" t="s">
        <v>216</v>
      </c>
      <c r="B14" s="244" t="e">
        <f>#REF!</f>
        <v>#REF!</v>
      </c>
      <c r="C14" s="39" t="s">
        <v>209</v>
      </c>
      <c r="D14" s="219"/>
      <c r="E14" s="219"/>
      <c r="I14" s="68"/>
      <c r="J14" s="68"/>
    </row>
    <row r="15" spans="1:10">
      <c r="A15" s="222" t="s">
        <v>217</v>
      </c>
      <c r="B15" s="225" t="e">
        <f>B14*B13</f>
        <v>#REF!</v>
      </c>
      <c r="C15" s="39"/>
      <c r="D15" s="245"/>
      <c r="E15" s="219"/>
      <c r="I15" s="69"/>
      <c r="J15" s="68"/>
    </row>
    <row r="16" spans="1:10">
      <c r="A16" s="222"/>
      <c r="B16" s="225"/>
      <c r="C16" s="39"/>
      <c r="D16" s="245"/>
      <c r="E16" s="219"/>
      <c r="I16" s="69"/>
      <c r="J16" s="68"/>
    </row>
    <row r="17" spans="1:10">
      <c r="A17" s="222" t="s">
        <v>215</v>
      </c>
      <c r="B17" s="223" t="e">
        <f>#REF!</f>
        <v>#REF!</v>
      </c>
      <c r="C17" s="39" t="s">
        <v>209</v>
      </c>
      <c r="D17" s="245"/>
      <c r="E17" s="219"/>
    </row>
    <row r="18" spans="1:10">
      <c r="A18" s="222" t="s">
        <v>216</v>
      </c>
      <c r="B18" s="244" t="e">
        <f>#REF!</f>
        <v>#REF!</v>
      </c>
      <c r="C18" s="39" t="s">
        <v>209</v>
      </c>
      <c r="D18" s="219"/>
      <c r="E18" s="219"/>
      <c r="I18" s="68"/>
      <c r="J18" s="68"/>
    </row>
    <row r="19" spans="1:10">
      <c r="A19" s="222" t="s">
        <v>217</v>
      </c>
      <c r="B19" s="225" t="e">
        <f>B18*B17</f>
        <v>#REF!</v>
      </c>
      <c r="C19" s="39"/>
      <c r="D19" s="219"/>
      <c r="E19" s="219"/>
      <c r="G19" s="225"/>
      <c r="I19" s="69"/>
      <c r="J19" s="68"/>
    </row>
    <row r="20" spans="1:10">
      <c r="A20" s="227"/>
      <c r="B20" s="225"/>
      <c r="C20" s="45"/>
      <c r="D20" s="219"/>
      <c r="E20" s="219"/>
      <c r="G20" s="225"/>
      <c r="J20" s="68"/>
    </row>
    <row r="21" spans="1:10" hidden="1">
      <c r="A21" s="46" t="s">
        <v>218</v>
      </c>
      <c r="B21" s="221"/>
      <c r="C21" s="39"/>
      <c r="D21" s="219"/>
      <c r="E21" s="219"/>
      <c r="J21" s="68"/>
    </row>
    <row r="22" spans="1:10" hidden="1">
      <c r="A22" s="222" t="s">
        <v>219</v>
      </c>
      <c r="B22" s="228" t="e">
        <f>B13</f>
        <v>#REF!</v>
      </c>
      <c r="C22" s="39" t="s">
        <v>220</v>
      </c>
      <c r="D22" s="219"/>
      <c r="E22" s="219"/>
      <c r="J22" s="68"/>
    </row>
    <row r="23" spans="1:10" hidden="1">
      <c r="A23" s="222" t="s">
        <v>221</v>
      </c>
      <c r="B23" s="225">
        <v>3.5000000000000003E-2</v>
      </c>
      <c r="C23" s="39"/>
      <c r="D23" s="219"/>
      <c r="E23" s="219"/>
      <c r="J23" s="68"/>
    </row>
    <row r="24" spans="1:10" hidden="1">
      <c r="A24" s="222" t="s">
        <v>222</v>
      </c>
      <c r="B24" s="229" t="e">
        <f>B22*B23</f>
        <v>#REF!</v>
      </c>
      <c r="C24" s="39"/>
      <c r="D24" s="219"/>
      <c r="E24" s="219"/>
      <c r="J24" s="68"/>
    </row>
    <row r="25" spans="1:10">
      <c r="A25" s="219"/>
      <c r="B25" s="47"/>
      <c r="C25" s="39"/>
      <c r="D25" s="219"/>
      <c r="E25" s="219"/>
    </row>
    <row r="26" spans="1:10">
      <c r="A26" s="48" t="s">
        <v>223</v>
      </c>
      <c r="B26" s="47" t="e">
        <f>B15+B19</f>
        <v>#REF!</v>
      </c>
      <c r="C26" s="39"/>
      <c r="D26" s="219"/>
      <c r="E26" s="219"/>
      <c r="I26" s="68"/>
    </row>
    <row r="27" spans="1:10">
      <c r="A27" s="49"/>
      <c r="B27" s="225"/>
      <c r="C27" s="45"/>
      <c r="D27" s="219"/>
      <c r="E27" s="219"/>
      <c r="I27" s="68"/>
    </row>
    <row r="28" spans="1:10">
      <c r="A28" s="49" t="s">
        <v>224</v>
      </c>
      <c r="B28" s="230" t="e">
        <f>B6+47</f>
        <v>#REF!</v>
      </c>
      <c r="C28" s="39"/>
      <c r="D28" s="219"/>
      <c r="E28" s="219"/>
    </row>
    <row r="29" spans="1:10">
      <c r="A29" s="49"/>
      <c r="B29" s="230"/>
      <c r="C29" s="39"/>
      <c r="D29" s="219"/>
      <c r="E29" s="219"/>
    </row>
    <row r="30" spans="1:10">
      <c r="A30" s="49"/>
      <c r="B30" s="230"/>
      <c r="C30" s="39"/>
      <c r="D30" s="219"/>
      <c r="E30" s="219"/>
    </row>
    <row r="31" spans="1:10">
      <c r="A31" s="49"/>
      <c r="B31" s="230"/>
      <c r="C31" s="39"/>
      <c r="D31" s="219"/>
      <c r="E31" s="219"/>
    </row>
    <row r="32" spans="1:10">
      <c r="A32" s="49"/>
      <c r="B32" s="230"/>
      <c r="C32" s="39"/>
      <c r="D32" s="219"/>
      <c r="E32" s="219"/>
    </row>
    <row r="33" spans="1:5">
      <c r="A33" s="49"/>
      <c r="B33" s="54" t="s">
        <v>225</v>
      </c>
      <c r="C33" s="39"/>
      <c r="D33" s="219"/>
      <c r="E33" s="219"/>
    </row>
    <row r="34" spans="1:5">
      <c r="A34" s="49"/>
      <c r="B34" s="219"/>
      <c r="C34" s="39"/>
      <c r="D34" s="219"/>
      <c r="E34" s="219"/>
    </row>
    <row r="35" spans="1:5">
      <c r="A35" s="49"/>
      <c r="B35" s="219"/>
      <c r="C35" s="39"/>
      <c r="D35" s="219"/>
      <c r="E35" s="219"/>
    </row>
    <row r="36" spans="1:5">
      <c r="A36" s="49"/>
      <c r="B36" s="219"/>
      <c r="C36" s="39"/>
      <c r="D36" s="219"/>
      <c r="E36" s="219"/>
    </row>
    <row r="37" spans="1:5">
      <c r="A37" s="49"/>
      <c r="B37" s="219" t="s">
        <v>248</v>
      </c>
      <c r="C37" s="39"/>
      <c r="D37" s="219"/>
      <c r="E37" s="219"/>
    </row>
    <row r="38" spans="1:5">
      <c r="A38" s="49"/>
      <c r="B38" s="219" t="s">
        <v>227</v>
      </c>
      <c r="C38" s="39"/>
      <c r="D38" s="219"/>
      <c r="E38" s="219"/>
    </row>
    <row r="39" spans="1:5">
      <c r="A39" s="49"/>
      <c r="B39" s="219"/>
      <c r="C39" s="39"/>
      <c r="D39" s="219"/>
      <c r="E39" s="219"/>
    </row>
    <row r="40" spans="1:5">
      <c r="A40" s="49"/>
      <c r="B40" s="219"/>
      <c r="C40" s="39"/>
      <c r="D40" s="219"/>
      <c r="E40" s="219"/>
    </row>
    <row r="41" spans="1:5">
      <c r="A41" s="49"/>
      <c r="B41" s="219"/>
      <c r="C41" s="39"/>
      <c r="D41" s="219"/>
      <c r="E41" s="219"/>
    </row>
    <row r="42" spans="1:5">
      <c r="A42" s="219"/>
      <c r="B42" s="55" t="s">
        <v>228</v>
      </c>
      <c r="C42" s="39"/>
      <c r="D42" s="219"/>
      <c r="E42" s="219"/>
    </row>
    <row r="43" spans="1:5">
      <c r="A43" s="219"/>
      <c r="B43" s="219"/>
      <c r="C43" s="39"/>
      <c r="D43" s="219"/>
      <c r="E43" s="219"/>
    </row>
    <row r="44" spans="1:5">
      <c r="A44" s="219"/>
      <c r="B44" s="219"/>
      <c r="C44" s="39"/>
      <c r="D44" s="219"/>
      <c r="E44" s="219"/>
    </row>
    <row r="45" spans="1:5">
      <c r="A45" s="48"/>
      <c r="B45" s="219"/>
      <c r="C45" s="39"/>
      <c r="D45" s="231"/>
      <c r="E45" s="219"/>
    </row>
    <row r="46" spans="1:5">
      <c r="A46" s="219"/>
      <c r="B46" s="219" t="s">
        <v>269</v>
      </c>
      <c r="C46" s="39"/>
      <c r="D46" s="219"/>
      <c r="E46" s="219"/>
    </row>
    <row r="47" spans="1:5">
      <c r="A47" s="219"/>
      <c r="B47" s="219" t="s">
        <v>230</v>
      </c>
      <c r="C47" s="39"/>
      <c r="D47" s="219"/>
      <c r="E47" s="219"/>
    </row>
    <row r="48" spans="1:5">
      <c r="A48" s="219"/>
      <c r="B48" s="219"/>
      <c r="C48" s="39"/>
      <c r="D48" s="219"/>
      <c r="E48" s="219"/>
    </row>
    <row r="49" spans="1:5">
      <c r="A49" s="219"/>
      <c r="B49" s="219"/>
      <c r="C49" s="39"/>
      <c r="D49" s="219"/>
      <c r="E49" s="219"/>
    </row>
    <row r="50" spans="1:5">
      <c r="A50" s="46"/>
      <c r="B50" s="219"/>
      <c r="C50" s="39"/>
      <c r="D50" s="219"/>
    </row>
    <row r="51" spans="1:5">
      <c r="A51" s="219"/>
      <c r="B51" s="219"/>
      <c r="C51" s="39"/>
      <c r="D51" s="219"/>
    </row>
    <row r="52" spans="1:5">
      <c r="A52" s="219"/>
      <c r="B52" s="219"/>
      <c r="C52" s="39"/>
      <c r="D52" s="219"/>
    </row>
    <row r="53" spans="1:5">
      <c r="A53" s="219"/>
      <c r="B53" s="41"/>
      <c r="C53" s="39"/>
      <c r="D53" s="219"/>
    </row>
    <row r="54" spans="1:5">
      <c r="A54" s="219"/>
      <c r="B54" s="246"/>
      <c r="C54" s="39"/>
      <c r="D54" s="219"/>
    </row>
    <row r="55" spans="1:5">
      <c r="A55" s="219"/>
      <c r="B55" s="246"/>
      <c r="C55" s="39"/>
      <c r="D55" s="219"/>
    </row>
    <row r="56" spans="1:5">
      <c r="A56" s="219"/>
      <c r="B56" s="246"/>
      <c r="C56" s="39"/>
      <c r="D56" s="219"/>
    </row>
    <row r="57" spans="1:5">
      <c r="A57" s="219"/>
      <c r="B57" s="219"/>
      <c r="C57" s="39"/>
      <c r="D57" s="219"/>
    </row>
    <row r="58" spans="1:5">
      <c r="A58" s="219"/>
      <c r="B58" s="219"/>
      <c r="C58" s="39"/>
      <c r="D58" s="219"/>
    </row>
    <row r="59" spans="1:5">
      <c r="A59" s="219"/>
      <c r="B59" s="219"/>
      <c r="C59" s="39"/>
      <c r="D59" s="219"/>
    </row>
    <row r="60" spans="1:5">
      <c r="A60" s="219"/>
      <c r="B60" s="219"/>
      <c r="C60" s="39"/>
      <c r="D60" s="219"/>
    </row>
    <row r="61" spans="1:5">
      <c r="A61" s="219"/>
      <c r="B61" s="219"/>
      <c r="C61" s="39"/>
      <c r="D61" s="219"/>
    </row>
    <row r="62" spans="1:5">
      <c r="A62" s="219"/>
      <c r="B62" s="219"/>
      <c r="C62" s="39"/>
      <c r="D62" s="219"/>
    </row>
    <row r="63" spans="1:5">
      <c r="A63" s="219"/>
      <c r="B63" s="219"/>
      <c r="C63" s="39"/>
      <c r="D63" s="219"/>
    </row>
    <row r="64" spans="1:5">
      <c r="A64" s="219"/>
      <c r="B64" s="219"/>
      <c r="C64" s="39"/>
      <c r="D64" s="219"/>
    </row>
    <row r="65" spans="1:4">
      <c r="A65" s="219"/>
      <c r="B65" s="219"/>
      <c r="C65" s="39"/>
      <c r="D65" s="219"/>
    </row>
    <row r="66" spans="1:4">
      <c r="A66" s="219"/>
      <c r="B66" s="219"/>
      <c r="C66" s="39"/>
      <c r="D66" s="219"/>
    </row>
    <row r="67" spans="1:4">
      <c r="A67" s="219"/>
      <c r="B67" s="219"/>
      <c r="C67" s="39"/>
      <c r="D67" s="219"/>
    </row>
    <row r="68" spans="1:4">
      <c r="A68" s="219"/>
      <c r="B68" s="219"/>
      <c r="C68" s="39"/>
      <c r="D68" s="219"/>
    </row>
    <row r="69" spans="1:4">
      <c r="A69" s="219"/>
      <c r="B69" s="219"/>
      <c r="C69" s="39"/>
      <c r="D69" s="219"/>
    </row>
    <row r="70" spans="1:4">
      <c r="A70" s="219"/>
      <c r="B70" s="219"/>
      <c r="C70" s="39"/>
      <c r="D70" s="219"/>
    </row>
    <row r="71" spans="1:4">
      <c r="A71" s="219"/>
      <c r="B71" s="219"/>
      <c r="C71" s="39"/>
      <c r="D71" s="219"/>
    </row>
    <row r="72" spans="1:4">
      <c r="A72" s="219"/>
      <c r="B72" s="219"/>
      <c r="C72" s="39"/>
      <c r="D72" s="219"/>
    </row>
    <row r="73" spans="1:4">
      <c r="A73" s="219"/>
      <c r="B73" s="219"/>
      <c r="C73" s="39"/>
      <c r="D73" s="219"/>
    </row>
    <row r="74" spans="1:4">
      <c r="A74" s="219"/>
      <c r="B74" s="219"/>
      <c r="C74" s="39"/>
      <c r="D74" s="219"/>
    </row>
    <row r="75" spans="1:4">
      <c r="A75" s="219"/>
      <c r="B75" s="219"/>
      <c r="C75" s="39"/>
      <c r="D75" s="219"/>
    </row>
    <row r="76" spans="1:4">
      <c r="A76" s="219"/>
      <c r="B76" s="219"/>
      <c r="C76" s="39"/>
      <c r="D76" s="219"/>
    </row>
    <row r="77" spans="1:4">
      <c r="A77" s="219"/>
      <c r="B77" s="219"/>
      <c r="C77" s="39"/>
      <c r="D77" s="219"/>
    </row>
    <row r="78" spans="1:4">
      <c r="A78" s="219"/>
      <c r="B78" s="219"/>
      <c r="C78" s="39"/>
      <c r="D78" s="219"/>
    </row>
    <row r="79" spans="1:4">
      <c r="A79" s="219"/>
      <c r="B79" s="219"/>
      <c r="C79" s="39"/>
      <c r="D79" s="219"/>
    </row>
    <row r="80" spans="1:4">
      <c r="A80" s="219"/>
      <c r="B80" s="219"/>
      <c r="C80" s="39"/>
      <c r="D80" s="219"/>
    </row>
    <row r="81" spans="1:4">
      <c r="A81" s="219"/>
      <c r="B81" s="219"/>
      <c r="C81" s="39"/>
      <c r="D81" s="219"/>
    </row>
    <row r="82" spans="1:4">
      <c r="A82" s="219"/>
      <c r="B82" s="219"/>
      <c r="C82" s="39"/>
      <c r="D82" s="219"/>
    </row>
    <row r="83" spans="1:4">
      <c r="A83" s="219"/>
      <c r="B83" s="219"/>
      <c r="C83" s="39"/>
      <c r="D83" s="219"/>
    </row>
    <row r="84" spans="1:4">
      <c r="A84" s="219"/>
      <c r="B84" s="219"/>
      <c r="C84" s="39"/>
      <c r="D84" s="219"/>
    </row>
    <row r="85" spans="1:4">
      <c r="A85" s="219"/>
      <c r="B85" s="219"/>
      <c r="C85" s="39"/>
      <c r="D85" s="219"/>
    </row>
    <row r="86" spans="1:4">
      <c r="A86" s="219"/>
      <c r="B86" s="219"/>
      <c r="C86" s="39"/>
      <c r="D86" s="219"/>
    </row>
    <row r="87" spans="1:4">
      <c r="A87" s="219"/>
      <c r="B87" s="219"/>
      <c r="C87" s="39"/>
      <c r="D87" s="219"/>
    </row>
    <row r="88" spans="1:4">
      <c r="A88" s="219"/>
      <c r="B88" s="219"/>
      <c r="C88" s="39"/>
      <c r="D88" s="219"/>
    </row>
    <row r="89" spans="1:4">
      <c r="A89" s="219"/>
      <c r="B89" s="219"/>
      <c r="C89" s="39"/>
      <c r="D89" s="219"/>
    </row>
    <row r="90" spans="1:4">
      <c r="A90" s="219"/>
      <c r="B90" s="219"/>
      <c r="C90" s="39"/>
      <c r="D90" s="219"/>
    </row>
    <row r="91" spans="1:4">
      <c r="A91" s="219"/>
      <c r="B91" s="219"/>
      <c r="C91" s="39"/>
      <c r="D91" s="219"/>
    </row>
    <row r="92" spans="1:4">
      <c r="A92" s="219"/>
      <c r="B92" s="219"/>
      <c r="C92" s="39"/>
      <c r="D92" s="219"/>
    </row>
    <row r="93" spans="1:4">
      <c r="A93" s="219"/>
      <c r="B93" s="219"/>
      <c r="C93" s="39"/>
      <c r="D93" s="219"/>
    </row>
    <row r="94" spans="1:4">
      <c r="A94" s="219"/>
      <c r="B94" s="219"/>
      <c r="C94" s="39"/>
      <c r="D94" s="219"/>
    </row>
    <row r="95" spans="1:4">
      <c r="A95" s="219"/>
      <c r="B95" s="219"/>
      <c r="C95" s="39"/>
      <c r="D95" s="219"/>
    </row>
    <row r="96" spans="1:4">
      <c r="A96" s="219"/>
      <c r="B96" s="219"/>
      <c r="C96" s="39"/>
      <c r="D96" s="219"/>
    </row>
    <row r="97" spans="1:4">
      <c r="A97" s="219"/>
      <c r="B97" s="219"/>
      <c r="C97" s="39"/>
      <c r="D97" s="219"/>
    </row>
    <row r="98" spans="1:4">
      <c r="A98" s="219"/>
      <c r="B98" s="219"/>
      <c r="C98" s="39"/>
      <c r="D98" s="219"/>
    </row>
    <row r="99" spans="1:4">
      <c r="A99" s="219"/>
      <c r="B99" s="219"/>
      <c r="C99" s="39"/>
      <c r="D99" s="219"/>
    </row>
    <row r="100" spans="1:4">
      <c r="A100" s="219"/>
      <c r="B100" s="219"/>
      <c r="C100" s="39"/>
      <c r="D100" s="219"/>
    </row>
    <row r="101" spans="1:4">
      <c r="A101" s="219"/>
      <c r="B101" s="219"/>
      <c r="C101" s="39"/>
      <c r="D101" s="219"/>
    </row>
    <row r="102" spans="1:4">
      <c r="A102" s="219"/>
      <c r="B102" s="219"/>
      <c r="C102" s="39"/>
      <c r="D102" s="219"/>
    </row>
    <row r="103" spans="1:4">
      <c r="A103" s="219"/>
      <c r="B103" s="219"/>
      <c r="C103" s="39"/>
      <c r="D103" s="219"/>
    </row>
    <row r="104" spans="1:4">
      <c r="A104" s="219"/>
      <c r="B104" s="219"/>
      <c r="C104" s="39"/>
      <c r="D104" s="219"/>
    </row>
    <row r="105" spans="1:4">
      <c r="A105" s="219"/>
      <c r="B105" s="219"/>
      <c r="C105" s="39"/>
      <c r="D105" s="219"/>
    </row>
    <row r="106" spans="1:4">
      <c r="A106" s="219"/>
      <c r="B106" s="219"/>
      <c r="C106" s="39"/>
      <c r="D106" s="219"/>
    </row>
    <row r="107" spans="1:4">
      <c r="A107" s="219"/>
      <c r="B107" s="219"/>
      <c r="C107" s="39"/>
      <c r="D107" s="219"/>
    </row>
    <row r="108" spans="1:4">
      <c r="A108" s="219"/>
      <c r="B108" s="219"/>
      <c r="C108" s="39"/>
      <c r="D108" s="219"/>
    </row>
    <row r="109" spans="1:4">
      <c r="A109" s="219"/>
      <c r="B109" s="219"/>
      <c r="C109" s="39"/>
      <c r="D109" s="219"/>
    </row>
    <row r="110" spans="1:4">
      <c r="A110" s="219"/>
      <c r="B110" s="219"/>
      <c r="C110" s="39"/>
      <c r="D110" s="219"/>
    </row>
    <row r="111" spans="1:4">
      <c r="A111" s="219"/>
      <c r="B111" s="219"/>
      <c r="C111" s="39"/>
      <c r="D111" s="219"/>
    </row>
    <row r="112" spans="1:4">
      <c r="A112" s="219"/>
      <c r="B112" s="219"/>
      <c r="C112" s="39"/>
      <c r="D112" s="219"/>
    </row>
    <row r="113" spans="1:4">
      <c r="A113" s="219"/>
      <c r="B113" s="219"/>
      <c r="C113" s="39"/>
      <c r="D113" s="219"/>
    </row>
    <row r="114" spans="1:4">
      <c r="A114" s="219"/>
      <c r="B114" s="219"/>
      <c r="C114" s="39"/>
      <c r="D114" s="219"/>
    </row>
    <row r="115" spans="1:4">
      <c r="A115" s="219"/>
      <c r="B115" s="219"/>
      <c r="C115" s="39"/>
      <c r="D115" s="219"/>
    </row>
    <row r="116" spans="1:4">
      <c r="A116" s="219"/>
      <c r="B116" s="219"/>
      <c r="C116" s="39"/>
      <c r="D116" s="219"/>
    </row>
    <row r="117" spans="1:4">
      <c r="A117" s="219"/>
      <c r="B117" s="219"/>
      <c r="C117" s="39"/>
      <c r="D117" s="219"/>
    </row>
    <row r="118" spans="1:4">
      <c r="A118" s="219"/>
      <c r="B118" s="219"/>
      <c r="C118" s="39"/>
      <c r="D118" s="219"/>
    </row>
    <row r="119" spans="1:4">
      <c r="A119" s="219"/>
      <c r="B119" s="219"/>
      <c r="C119" s="39"/>
      <c r="D119" s="219"/>
    </row>
    <row r="120" spans="1:4">
      <c r="A120" s="219"/>
      <c r="B120" s="219"/>
      <c r="C120" s="39"/>
      <c r="D120" s="219"/>
    </row>
    <row r="121" spans="1:4">
      <c r="A121" s="219"/>
      <c r="B121" s="219"/>
      <c r="C121" s="39"/>
      <c r="D121" s="219"/>
    </row>
    <row r="122" spans="1:4">
      <c r="A122" s="219"/>
      <c r="B122" s="219"/>
      <c r="C122" s="39"/>
      <c r="D122" s="219"/>
    </row>
    <row r="123" spans="1:4">
      <c r="A123" s="219"/>
      <c r="B123" s="219"/>
      <c r="C123" s="39"/>
      <c r="D123" s="219"/>
    </row>
    <row r="124" spans="1:4">
      <c r="A124" s="219"/>
      <c r="B124" s="219"/>
      <c r="C124" s="39"/>
      <c r="D124" s="219"/>
    </row>
    <row r="125" spans="1:4">
      <c r="A125" s="219"/>
      <c r="B125" s="219"/>
      <c r="C125" s="39"/>
      <c r="D125" s="219"/>
    </row>
  </sheetData>
  <mergeCells count="3">
    <mergeCell ref="A1:D1"/>
    <mergeCell ref="A2:D2"/>
    <mergeCell ref="A3:D3"/>
  </mergeCells>
  <printOptions horizontalCentered="1" verticalCentered="1"/>
  <pageMargins left="0.7" right="0.7" top="0.75" bottom="0.75" header="0.3" footer="0.3"/>
  <pageSetup scale="96"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200-000000000000}">
  <sheetPr codeName="Sheet148">
    <pageSetUpPr fitToPage="1"/>
  </sheetPr>
  <dimension ref="A1:K56"/>
  <sheetViews>
    <sheetView topLeftCell="A31" zoomScaleNormal="100" workbookViewId="0">
      <selection activeCell="G22" sqref="G22"/>
    </sheetView>
  </sheetViews>
  <sheetFormatPr defaultColWidth="9.140625" defaultRowHeight="15.95"/>
  <cols>
    <col min="1" max="1" width="47.28515625" style="34" customWidth="1"/>
    <col min="2" max="2" width="27.85546875" style="34" customWidth="1"/>
    <col min="3" max="3" width="9.140625" style="34" customWidth="1"/>
    <col min="4" max="4" width="9.140625" style="34"/>
    <col min="5" max="5" width="9.140625" style="33"/>
    <col min="6" max="6" width="10.42578125" style="33" customWidth="1"/>
    <col min="7" max="16384" width="9.140625" style="33"/>
  </cols>
  <sheetData>
    <row r="1" spans="1:11" ht="20.100000000000001">
      <c r="A1" s="381" t="s">
        <v>231</v>
      </c>
      <c r="B1" s="381"/>
      <c r="C1" s="381"/>
      <c r="D1" s="381"/>
      <c r="E1" s="46"/>
      <c r="F1" s="367"/>
    </row>
    <row r="2" spans="1:11" ht="20.100000000000001">
      <c r="A2" s="381" t="s">
        <v>274</v>
      </c>
      <c r="B2" s="381"/>
      <c r="C2" s="381"/>
      <c r="D2" s="381"/>
      <c r="E2" s="46"/>
      <c r="F2" s="367"/>
    </row>
    <row r="3" spans="1:11" ht="15.6">
      <c r="A3" s="394">
        <f ca="1">TODAY()</f>
        <v>45832</v>
      </c>
      <c r="B3" s="397"/>
      <c r="C3" s="397"/>
      <c r="D3" s="397"/>
      <c r="E3" s="66"/>
    </row>
    <row r="4" spans="1:11" ht="15.6">
      <c r="A4" s="367"/>
      <c r="B4" s="367"/>
      <c r="C4" s="367"/>
      <c r="D4" s="219"/>
      <c r="E4" s="66"/>
    </row>
    <row r="5" spans="1:11" ht="15.6">
      <c r="A5" s="219"/>
      <c r="B5" s="219"/>
      <c r="C5" s="219"/>
      <c r="D5" s="219"/>
      <c r="E5" s="66"/>
    </row>
    <row r="6" spans="1:11" ht="15.6">
      <c r="A6" s="36" t="s">
        <v>232</v>
      </c>
      <c r="B6" s="40" t="e">
        <f>#REF!</f>
        <v>#REF!</v>
      </c>
      <c r="C6" s="219"/>
      <c r="D6" s="219"/>
      <c r="E6" s="66"/>
    </row>
    <row r="7" spans="1:11" ht="15.6" hidden="1">
      <c r="A7" s="219" t="s">
        <v>208</v>
      </c>
      <c r="B7" s="41" t="e">
        <f>#REF!</f>
        <v>#REF!</v>
      </c>
      <c r="C7" s="219"/>
      <c r="D7" s="219"/>
      <c r="E7" s="66"/>
    </row>
    <row r="8" spans="1:11" ht="15.6">
      <c r="A8" s="219" t="s">
        <v>210</v>
      </c>
      <c r="B8" s="42" t="e">
        <f>#REF!</f>
        <v>#REF!</v>
      </c>
      <c r="C8" s="219"/>
      <c r="D8" s="219"/>
      <c r="E8" s="66"/>
    </row>
    <row r="9" spans="1:11" ht="15.6">
      <c r="A9" s="219" t="s">
        <v>212</v>
      </c>
      <c r="B9" s="43">
        <v>31</v>
      </c>
      <c r="C9" s="219"/>
      <c r="D9" s="219"/>
      <c r="E9" s="66"/>
    </row>
    <row r="10" spans="1:11" ht="15.6" hidden="1">
      <c r="A10" s="219" t="s">
        <v>213</v>
      </c>
      <c r="B10" s="220"/>
      <c r="C10" s="219" t="s">
        <v>211</v>
      </c>
      <c r="D10" s="219"/>
      <c r="E10" s="66"/>
    </row>
    <row r="11" spans="1:11" ht="15.6">
      <c r="A11" s="219"/>
      <c r="B11" s="219"/>
      <c r="C11" s="219"/>
      <c r="D11" s="219"/>
      <c r="E11" s="66"/>
    </row>
    <row r="12" spans="1:11" ht="15.6" hidden="1">
      <c r="A12" s="46" t="s">
        <v>214</v>
      </c>
      <c r="B12" s="221"/>
      <c r="C12" s="219"/>
      <c r="D12" s="219"/>
      <c r="E12" s="66"/>
    </row>
    <row r="13" spans="1:11" ht="15.6" hidden="1">
      <c r="A13" s="222" t="s">
        <v>215</v>
      </c>
      <c r="B13" s="221" t="e">
        <f>#REF!</f>
        <v>#REF!</v>
      </c>
      <c r="C13" s="219" t="s">
        <v>209</v>
      </c>
      <c r="D13" s="219"/>
      <c r="E13" s="66"/>
    </row>
    <row r="14" spans="1:11" ht="15.6" hidden="1">
      <c r="A14" s="222" t="s">
        <v>216</v>
      </c>
      <c r="B14" s="239">
        <v>0.15</v>
      </c>
      <c r="C14" s="219" t="s">
        <v>209</v>
      </c>
      <c r="D14" s="219"/>
      <c r="E14" s="66"/>
      <c r="J14" s="68"/>
      <c r="K14" s="68"/>
    </row>
    <row r="15" spans="1:11" ht="15.6" hidden="1">
      <c r="A15" s="222" t="s">
        <v>217</v>
      </c>
      <c r="B15" s="47" t="e">
        <f>B14*B13</f>
        <v>#REF!</v>
      </c>
      <c r="C15" s="219"/>
      <c r="D15" s="219"/>
      <c r="E15" s="66"/>
      <c r="J15" s="69"/>
      <c r="K15" s="68"/>
    </row>
    <row r="16" spans="1:11" ht="15.6">
      <c r="A16" s="46" t="s">
        <v>233</v>
      </c>
      <c r="B16" s="225"/>
      <c r="C16" s="219"/>
      <c r="D16" s="219"/>
      <c r="E16" s="66"/>
      <c r="K16" s="68"/>
    </row>
    <row r="17" spans="1:11">
      <c r="A17" s="222" t="s">
        <v>234</v>
      </c>
      <c r="B17" s="234" t="e">
        <f>#REF!</f>
        <v>#REF!</v>
      </c>
      <c r="C17" s="219"/>
      <c r="F17" s="69"/>
      <c r="K17" s="68"/>
    </row>
    <row r="18" spans="1:11" ht="15.6">
      <c r="A18" s="222" t="s">
        <v>235</v>
      </c>
      <c r="B18" s="221" t="e">
        <f>#REF!</f>
        <v>#REF!</v>
      </c>
      <c r="C18" s="219"/>
      <c r="D18" s="219"/>
      <c r="E18" s="66"/>
      <c r="K18" s="68"/>
    </row>
    <row r="19" spans="1:11" ht="15.6">
      <c r="A19" s="222" t="s">
        <v>222</v>
      </c>
      <c r="B19" s="225" t="e">
        <f>B17*B18</f>
        <v>#REF!</v>
      </c>
      <c r="C19" s="219"/>
      <c r="D19" s="219"/>
      <c r="E19" s="66"/>
      <c r="F19" s="69"/>
      <c r="K19" s="68"/>
    </row>
    <row r="20" spans="1:11" ht="15.6">
      <c r="A20" s="222"/>
      <c r="B20" s="225"/>
      <c r="C20" s="219"/>
      <c r="D20" s="219"/>
      <c r="E20" s="66"/>
      <c r="F20" s="69"/>
      <c r="K20" s="68"/>
    </row>
    <row r="21" spans="1:11">
      <c r="A21" s="222" t="s">
        <v>234</v>
      </c>
      <c r="B21" s="234" t="e">
        <f>#REF!</f>
        <v>#REF!</v>
      </c>
      <c r="C21" s="219"/>
      <c r="F21" s="69"/>
      <c r="K21" s="68"/>
    </row>
    <row r="22" spans="1:11" ht="15.6">
      <c r="A22" s="222" t="s">
        <v>235</v>
      </c>
      <c r="B22" s="221" t="e">
        <f>#REF!</f>
        <v>#REF!</v>
      </c>
      <c r="C22" s="219"/>
      <c r="D22" s="219"/>
      <c r="E22" s="66"/>
      <c r="K22" s="68"/>
    </row>
    <row r="23" spans="1:11" ht="15.6">
      <c r="A23" s="222" t="s">
        <v>222</v>
      </c>
      <c r="B23" s="225" t="e">
        <f>B21*B22</f>
        <v>#REF!</v>
      </c>
      <c r="C23" s="219"/>
      <c r="D23" s="219"/>
      <c r="E23" s="66"/>
      <c r="F23" s="69"/>
      <c r="K23" s="68"/>
    </row>
    <row r="24" spans="1:11" ht="15.6">
      <c r="A24" s="222"/>
      <c r="B24" s="225"/>
      <c r="C24" s="219"/>
      <c r="D24" s="219"/>
      <c r="E24" s="66"/>
      <c r="F24" s="69"/>
      <c r="K24" s="68"/>
    </row>
    <row r="25" spans="1:11" ht="15.6">
      <c r="A25" s="219"/>
      <c r="B25" s="225"/>
      <c r="C25" s="219"/>
      <c r="D25" s="219"/>
      <c r="E25" s="66"/>
    </row>
    <row r="26" spans="1:11" ht="15.6">
      <c r="A26" s="48" t="s">
        <v>223</v>
      </c>
      <c r="B26" s="47" t="e">
        <f>+B19+B23</f>
        <v>#REF!</v>
      </c>
      <c r="C26" s="219"/>
      <c r="D26" s="219"/>
      <c r="E26" s="66"/>
      <c r="J26" s="68"/>
    </row>
    <row r="27" spans="1:11" ht="15.6">
      <c r="A27" s="49"/>
      <c r="B27" s="236"/>
      <c r="C27" s="225"/>
      <c r="D27" s="219"/>
      <c r="E27" s="66"/>
      <c r="J27" s="68"/>
    </row>
    <row r="28" spans="1:11" ht="15.6">
      <c r="A28" s="49" t="s">
        <v>224</v>
      </c>
      <c r="B28" s="230" t="e">
        <f>B6+47</f>
        <v>#REF!</v>
      </c>
      <c r="C28" s="219"/>
      <c r="D28" s="219"/>
      <c r="E28" s="66"/>
    </row>
    <row r="29" spans="1:11" ht="15.6">
      <c r="A29" s="49"/>
      <c r="B29" s="230"/>
      <c r="C29" s="219"/>
      <c r="D29" s="219"/>
      <c r="E29" s="66"/>
    </row>
    <row r="30" spans="1:11" ht="15.6">
      <c r="A30" s="49"/>
      <c r="B30" s="230"/>
      <c r="C30" s="219"/>
      <c r="D30" s="219"/>
      <c r="E30" s="66"/>
    </row>
    <row r="31" spans="1:11" ht="15.6">
      <c r="A31" s="49"/>
      <c r="B31" s="230"/>
      <c r="C31" s="219"/>
      <c r="D31" s="219"/>
      <c r="E31" s="66"/>
    </row>
    <row r="32" spans="1:11" ht="15.6">
      <c r="A32" s="49"/>
      <c r="B32" s="230"/>
      <c r="C32" s="219"/>
      <c r="D32" s="219"/>
      <c r="E32" s="66"/>
    </row>
    <row r="33" spans="1:5" ht="15.6">
      <c r="A33" s="49"/>
      <c r="B33" s="54" t="s">
        <v>225</v>
      </c>
      <c r="C33" s="219"/>
      <c r="D33" s="219"/>
      <c r="E33" s="66"/>
    </row>
    <row r="34" spans="1:5" ht="15.6">
      <c r="A34" s="49"/>
      <c r="B34" s="219"/>
      <c r="C34" s="219"/>
      <c r="D34" s="219"/>
      <c r="E34" s="66"/>
    </row>
    <row r="35" spans="1:5" ht="15.6">
      <c r="A35" s="49"/>
      <c r="B35" s="219"/>
      <c r="C35" s="219"/>
      <c r="D35" s="219"/>
      <c r="E35" s="66"/>
    </row>
    <row r="36" spans="1:5" ht="15.6">
      <c r="A36" s="49"/>
      <c r="B36" s="219"/>
      <c r="C36" s="219"/>
      <c r="D36" s="219"/>
      <c r="E36" s="66"/>
    </row>
    <row r="37" spans="1:5" ht="15.6">
      <c r="A37" s="49"/>
      <c r="B37" s="219" t="s">
        <v>248</v>
      </c>
      <c r="C37" s="219"/>
      <c r="D37" s="219"/>
      <c r="E37" s="66"/>
    </row>
    <row r="38" spans="1:5" ht="15.6">
      <c r="A38" s="49"/>
      <c r="B38" s="219" t="s">
        <v>227</v>
      </c>
      <c r="C38" s="219"/>
      <c r="D38" s="219"/>
      <c r="E38" s="66"/>
    </row>
    <row r="39" spans="1:5" ht="15.6">
      <c r="A39" s="49"/>
      <c r="B39" s="219"/>
      <c r="C39" s="219"/>
      <c r="D39" s="219"/>
      <c r="E39" s="66"/>
    </row>
    <row r="40" spans="1:5" ht="15.6">
      <c r="A40" s="49"/>
      <c r="B40" s="219"/>
      <c r="C40" s="219"/>
      <c r="D40" s="219"/>
      <c r="E40" s="66"/>
    </row>
    <row r="41" spans="1:5" ht="15.6">
      <c r="A41" s="49"/>
      <c r="B41" s="219"/>
      <c r="C41" s="219"/>
      <c r="D41" s="219"/>
      <c r="E41" s="66"/>
    </row>
    <row r="42" spans="1:5" ht="15.6">
      <c r="A42" s="49"/>
      <c r="B42" s="55" t="s">
        <v>228</v>
      </c>
      <c r="C42" s="219"/>
      <c r="D42" s="219"/>
      <c r="E42" s="66"/>
    </row>
    <row r="43" spans="1:5" ht="15.6">
      <c r="A43" s="219"/>
      <c r="B43" s="219"/>
      <c r="C43" s="219"/>
      <c r="D43" s="219"/>
      <c r="E43" s="66"/>
    </row>
    <row r="44" spans="1:5" ht="15.6">
      <c r="A44" s="48"/>
      <c r="B44" s="219"/>
      <c r="C44" s="219"/>
      <c r="D44" s="231"/>
      <c r="E44" s="80"/>
    </row>
    <row r="45" spans="1:5" ht="15.6">
      <c r="A45" s="219"/>
      <c r="B45" s="219"/>
      <c r="C45" s="219"/>
      <c r="D45" s="219"/>
      <c r="E45" s="66"/>
    </row>
    <row r="46" spans="1:5" ht="15.6">
      <c r="A46" s="219"/>
      <c r="B46" s="219" t="s">
        <v>269</v>
      </c>
      <c r="C46" s="219"/>
      <c r="D46" s="219"/>
      <c r="E46" s="66"/>
    </row>
    <row r="47" spans="1:5" ht="15.6">
      <c r="A47" s="219"/>
      <c r="B47" s="219" t="s">
        <v>230</v>
      </c>
      <c r="C47" s="219"/>
      <c r="D47" s="219"/>
      <c r="E47" s="66"/>
    </row>
    <row r="48" spans="1:5" ht="15.6">
      <c r="A48" s="219"/>
      <c r="B48" s="219"/>
      <c r="C48" s="219"/>
      <c r="D48" s="219"/>
      <c r="E48" s="66"/>
    </row>
    <row r="49" spans="1:3">
      <c r="C49" s="56"/>
    </row>
    <row r="50" spans="1:3">
      <c r="A50" s="46"/>
    </row>
    <row r="53" spans="1:3">
      <c r="B53" s="41"/>
    </row>
    <row r="54" spans="1:3">
      <c r="B54" s="108"/>
    </row>
    <row r="55" spans="1:3">
      <c r="B55" s="108"/>
    </row>
    <row r="56" spans="1:3">
      <c r="B56" s="108"/>
    </row>
  </sheetData>
  <mergeCells count="3">
    <mergeCell ref="A1:D1"/>
    <mergeCell ref="A2:D2"/>
    <mergeCell ref="A3:D3"/>
  </mergeCells>
  <printOptions horizontalCentered="1" verticalCentered="1"/>
  <pageMargins left="0.7" right="0.7" top="0.75" bottom="0.75" header="0.3" footer="0.3"/>
  <pageSetup orientation="portrait" r:id="rId1"/>
  <rowBreaks count="1" manualBreakCount="1">
    <brk id="48" max="16383" man="1"/>
  </rowBreaks>
  <colBreaks count="1" manualBreakCount="1">
    <brk id="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rgb="FF008000"/>
    <pageSetUpPr fitToPage="1"/>
  </sheetPr>
  <dimension ref="A1:W57"/>
  <sheetViews>
    <sheetView zoomScale="90" zoomScaleNormal="90" workbookViewId="0">
      <pane xSplit="1" ySplit="3" topLeftCell="B4" activePane="bottomRight" state="frozen"/>
      <selection pane="bottomRight" activeCell="M1" sqref="M1"/>
      <selection pane="bottomLeft" activeCell="I11" sqref="I11"/>
      <selection pane="topRight" activeCell="I11" sqref="I11"/>
    </sheetView>
  </sheetViews>
  <sheetFormatPr defaultColWidth="11.42578125" defaultRowHeight="14.45"/>
  <cols>
    <col min="1" max="1" width="21.85546875" style="15" customWidth="1"/>
    <col min="2" max="2" width="11.7109375" style="15" customWidth="1"/>
    <col min="3" max="3" width="13.85546875" style="17" customWidth="1"/>
    <col min="4" max="4" width="19.5703125" style="17" bestFit="1" customWidth="1"/>
    <col min="5" max="6" width="17.42578125" style="10" bestFit="1" customWidth="1"/>
    <col min="7" max="7" width="15.42578125" style="10" bestFit="1" customWidth="1"/>
    <col min="8" max="8" width="17.42578125" style="10" bestFit="1" customWidth="1"/>
    <col min="9" max="9" width="16.42578125" style="10" bestFit="1" customWidth="1"/>
    <col min="10" max="10" width="16.140625" style="10" bestFit="1" customWidth="1"/>
    <col min="11" max="11" width="18.85546875" style="10" bestFit="1" customWidth="1"/>
    <col min="12" max="12" width="20.28515625" style="10" bestFit="1" customWidth="1"/>
    <col min="13" max="13" width="17" style="10" bestFit="1" customWidth="1"/>
    <col min="14" max="14" width="15.28515625" style="8" bestFit="1" customWidth="1"/>
    <col min="15" max="15" width="14" style="8" bestFit="1" customWidth="1"/>
    <col min="16" max="16" width="16" style="8" bestFit="1" customWidth="1"/>
    <col min="17" max="17" width="17.42578125" style="8" bestFit="1" customWidth="1"/>
    <col min="18" max="18" width="14.7109375" style="8" bestFit="1" customWidth="1"/>
    <col min="19" max="19" width="16" style="8" bestFit="1" customWidth="1"/>
    <col min="20" max="20" width="11.42578125" style="8"/>
    <col min="21" max="21" width="26.28515625" style="8" customWidth="1"/>
    <col min="22" max="16384" width="11.42578125" style="8"/>
  </cols>
  <sheetData>
    <row r="1" spans="1:22" ht="15" thickBot="1">
      <c r="B1" s="16"/>
      <c r="E1" s="328"/>
      <c r="F1" s="328"/>
      <c r="G1" s="328"/>
      <c r="H1" s="328"/>
      <c r="I1" s="328"/>
      <c r="J1" s="328"/>
      <c r="K1" s="328"/>
      <c r="L1" s="328"/>
      <c r="M1" s="328"/>
      <c r="N1" s="329"/>
      <c r="O1" s="329"/>
      <c r="P1" s="329"/>
      <c r="Q1" s="329"/>
      <c r="R1" s="329"/>
      <c r="S1" s="329"/>
      <c r="T1" s="329"/>
      <c r="U1" s="329"/>
      <c r="V1" s="329"/>
    </row>
    <row r="2" spans="1:22" ht="21.6" thickBot="1">
      <c r="A2" s="7" t="s">
        <v>164</v>
      </c>
      <c r="B2" s="18"/>
      <c r="C2" s="19"/>
      <c r="D2" s="20"/>
      <c r="E2" s="329"/>
      <c r="F2" s="325">
        <v>45444</v>
      </c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</row>
    <row r="3" spans="1:22" ht="29.45" thickBot="1">
      <c r="A3" s="146" t="s">
        <v>165</v>
      </c>
      <c r="B3" s="147" t="s">
        <v>166</v>
      </c>
      <c r="C3" s="147" t="s">
        <v>167</v>
      </c>
      <c r="D3" s="148" t="s">
        <v>168</v>
      </c>
      <c r="E3" s="149" t="s">
        <v>169</v>
      </c>
      <c r="F3" s="25" t="s">
        <v>170</v>
      </c>
      <c r="G3" s="149" t="s">
        <v>171</v>
      </c>
      <c r="H3" s="149" t="s">
        <v>172</v>
      </c>
      <c r="I3" s="149" t="s">
        <v>173</v>
      </c>
      <c r="J3" s="149" t="s">
        <v>174</v>
      </c>
      <c r="K3" s="149" t="s">
        <v>175</v>
      </c>
      <c r="L3" s="149" t="s">
        <v>176</v>
      </c>
      <c r="M3" s="149" t="s">
        <v>177</v>
      </c>
      <c r="N3" s="329"/>
      <c r="O3" s="329"/>
      <c r="P3" s="329"/>
      <c r="Q3" s="329"/>
      <c r="R3" s="329"/>
      <c r="S3" s="329"/>
      <c r="T3" s="329"/>
      <c r="U3" s="329"/>
      <c r="V3" s="329"/>
    </row>
    <row r="4" spans="1:22">
      <c r="A4" s="9">
        <v>103</v>
      </c>
      <c r="B4" s="317">
        <v>1181</v>
      </c>
      <c r="C4" s="317">
        <v>3920</v>
      </c>
      <c r="D4" s="317">
        <v>961397</v>
      </c>
      <c r="E4" s="318">
        <v>218631.84</v>
      </c>
      <c r="F4" s="318">
        <v>55594.15</v>
      </c>
      <c r="G4" s="330">
        <v>0</v>
      </c>
      <c r="H4" s="330">
        <v>109966.66</v>
      </c>
      <c r="I4" s="330">
        <v>32103.32</v>
      </c>
      <c r="J4" s="330">
        <v>6776.89</v>
      </c>
      <c r="K4" s="330">
        <v>13186.73</v>
      </c>
      <c r="L4" s="330">
        <v>1004.09</v>
      </c>
      <c r="M4" s="330">
        <v>0</v>
      </c>
      <c r="N4" s="331"/>
      <c r="O4" s="331"/>
      <c r="P4" s="331"/>
      <c r="Q4" s="331"/>
      <c r="R4" s="331"/>
      <c r="S4" s="331"/>
      <c r="T4" s="331"/>
      <c r="U4" s="331"/>
      <c r="V4" s="331"/>
    </row>
    <row r="5" spans="1:22">
      <c r="A5" s="9">
        <v>104</v>
      </c>
      <c r="B5" s="317">
        <v>3178</v>
      </c>
      <c r="C5" s="317">
        <v>10169</v>
      </c>
      <c r="D5" s="317">
        <v>696649</v>
      </c>
      <c r="E5" s="319">
        <v>164941.48000000001</v>
      </c>
      <c r="F5" s="320">
        <v>46760.62</v>
      </c>
      <c r="G5" s="327">
        <v>0</v>
      </c>
      <c r="H5" s="327">
        <v>79648.429999999993</v>
      </c>
      <c r="I5" s="327">
        <v>23325.15</v>
      </c>
      <c r="J5" s="327">
        <v>4921.95</v>
      </c>
      <c r="K5" s="327">
        <v>9557.68</v>
      </c>
      <c r="L5" s="332">
        <v>727.65</v>
      </c>
      <c r="M5" s="332">
        <v>0</v>
      </c>
      <c r="N5" s="331"/>
      <c r="O5" s="331"/>
      <c r="P5" s="331"/>
      <c r="Q5" s="331"/>
      <c r="R5" s="331"/>
      <c r="S5" s="331"/>
      <c r="T5" s="331"/>
      <c r="U5" s="331"/>
      <c r="V5" s="331"/>
    </row>
    <row r="6" spans="1:22">
      <c r="A6" s="9">
        <v>105</v>
      </c>
      <c r="B6" s="317">
        <v>7671</v>
      </c>
      <c r="C6" s="317">
        <v>17230</v>
      </c>
      <c r="D6" s="317">
        <v>2774907</v>
      </c>
      <c r="E6" s="319">
        <v>643757.22</v>
      </c>
      <c r="F6" s="320">
        <v>172566.05</v>
      </c>
      <c r="G6" s="327">
        <v>0</v>
      </c>
      <c r="H6" s="327">
        <v>318100.34000000003</v>
      </c>
      <c r="I6" s="327">
        <v>92598.05</v>
      </c>
      <c r="J6" s="327">
        <v>19561.21</v>
      </c>
      <c r="K6" s="327">
        <v>38053.06</v>
      </c>
      <c r="L6" s="327">
        <v>2894.81</v>
      </c>
      <c r="M6" s="327">
        <v>-16.3</v>
      </c>
      <c r="N6" s="331"/>
      <c r="O6" s="331"/>
      <c r="P6" s="331"/>
      <c r="Q6" s="331"/>
      <c r="R6" s="331"/>
      <c r="S6" s="331"/>
      <c r="T6" s="331"/>
      <c r="U6" s="331"/>
      <c r="V6" s="331"/>
    </row>
    <row r="7" spans="1:22">
      <c r="A7" s="9">
        <v>106</v>
      </c>
      <c r="B7" s="317">
        <v>34995</v>
      </c>
      <c r="C7" s="317">
        <v>78629</v>
      </c>
      <c r="D7" s="317">
        <v>21264040</v>
      </c>
      <c r="E7" s="319">
        <v>4868035.7699999996</v>
      </c>
      <c r="F7" s="320">
        <v>1249720.93</v>
      </c>
      <c r="G7" s="327">
        <v>-0.52</v>
      </c>
      <c r="H7" s="327">
        <v>2444863.62</v>
      </c>
      <c r="I7" s="327">
        <v>709921.73</v>
      </c>
      <c r="J7" s="327">
        <v>149812.54</v>
      </c>
      <c r="K7" s="327">
        <v>291699.06</v>
      </c>
      <c r="L7" s="327">
        <v>22096.799999999999</v>
      </c>
      <c r="M7" s="327">
        <v>-78.39</v>
      </c>
      <c r="N7" s="331"/>
      <c r="O7" s="331"/>
      <c r="P7" s="331"/>
      <c r="Q7" s="331"/>
      <c r="R7" s="331"/>
      <c r="S7" s="331"/>
      <c r="T7" s="331"/>
      <c r="U7" s="331"/>
      <c r="V7" s="331"/>
    </row>
    <row r="8" spans="1:22">
      <c r="A8" s="9">
        <v>107</v>
      </c>
      <c r="B8" s="317">
        <v>3755</v>
      </c>
      <c r="C8" s="317">
        <v>8203</v>
      </c>
      <c r="D8" s="317">
        <v>3384299</v>
      </c>
      <c r="E8" s="319">
        <v>769717.23</v>
      </c>
      <c r="F8" s="320">
        <v>194559.11</v>
      </c>
      <c r="G8" s="327">
        <v>0</v>
      </c>
      <c r="H8" s="327">
        <v>388140.17</v>
      </c>
      <c r="I8" s="327">
        <v>113236.38</v>
      </c>
      <c r="J8" s="327">
        <v>23845.119999999999</v>
      </c>
      <c r="K8" s="327">
        <v>46413.68</v>
      </c>
      <c r="L8" s="327">
        <v>3522.77</v>
      </c>
      <c r="M8" s="327">
        <v>0</v>
      </c>
      <c r="N8" s="331"/>
      <c r="O8" s="331"/>
      <c r="P8" s="331"/>
      <c r="Q8" s="331"/>
      <c r="R8" s="331"/>
      <c r="S8" s="331"/>
      <c r="T8" s="331"/>
      <c r="U8" s="331"/>
      <c r="V8" s="331"/>
    </row>
    <row r="9" spans="1:22">
      <c r="A9" s="9">
        <v>109</v>
      </c>
      <c r="B9" s="317">
        <v>93444</v>
      </c>
      <c r="C9" s="317">
        <v>298654</v>
      </c>
      <c r="D9" s="317">
        <v>18871725</v>
      </c>
      <c r="E9" s="319">
        <v>4521877.1399999997</v>
      </c>
      <c r="F9" s="320">
        <v>1299027.43</v>
      </c>
      <c r="G9" s="327">
        <v>-82.7</v>
      </c>
      <c r="H9" s="327">
        <v>2174983</v>
      </c>
      <c r="I9" s="327">
        <v>634470.46</v>
      </c>
      <c r="J9" s="327">
        <v>133641.10999999999</v>
      </c>
      <c r="K9" s="327">
        <v>260136.03</v>
      </c>
      <c r="L9" s="327">
        <v>19579.98</v>
      </c>
      <c r="M9" s="327">
        <v>121.83</v>
      </c>
      <c r="N9" s="331"/>
      <c r="O9" s="331"/>
      <c r="P9" s="331"/>
      <c r="Q9" s="331"/>
      <c r="R9" s="331"/>
      <c r="S9" s="331"/>
      <c r="T9" s="331"/>
      <c r="U9" s="331"/>
      <c r="V9" s="331"/>
    </row>
    <row r="10" spans="1:22">
      <c r="A10" s="9">
        <v>110</v>
      </c>
      <c r="B10" s="317">
        <v>44347</v>
      </c>
      <c r="C10" s="317">
        <v>148359</v>
      </c>
      <c r="D10" s="317">
        <v>31129044</v>
      </c>
      <c r="E10" s="319">
        <v>7040989.8700000001</v>
      </c>
      <c r="F10" s="320">
        <v>1827723.75</v>
      </c>
      <c r="G10" s="327">
        <v>-30.14</v>
      </c>
      <c r="H10" s="327">
        <v>3517264.98</v>
      </c>
      <c r="I10" s="327">
        <v>1027254.1</v>
      </c>
      <c r="J10" s="327">
        <v>216592.86</v>
      </c>
      <c r="K10" s="327">
        <v>420791.38</v>
      </c>
      <c r="L10" s="327">
        <v>31301.81</v>
      </c>
      <c r="M10" s="327">
        <v>91.13</v>
      </c>
      <c r="N10" s="331"/>
      <c r="O10" s="331"/>
      <c r="P10" s="331"/>
      <c r="Q10" s="331"/>
      <c r="R10" s="331"/>
      <c r="S10" s="331"/>
      <c r="T10" s="331"/>
      <c r="U10" s="331"/>
      <c r="V10" s="331"/>
    </row>
    <row r="11" spans="1:22">
      <c r="A11" s="11">
        <v>111</v>
      </c>
      <c r="B11" s="317">
        <v>234740</v>
      </c>
      <c r="C11" s="317">
        <v>242045</v>
      </c>
      <c r="D11" s="317">
        <v>53598889</v>
      </c>
      <c r="E11" s="319">
        <v>11849635.41</v>
      </c>
      <c r="F11" s="320">
        <v>3013502.05</v>
      </c>
      <c r="G11" s="327">
        <v>-116.35</v>
      </c>
      <c r="H11" s="327">
        <v>5964974.1200000001</v>
      </c>
      <c r="I11" s="327">
        <v>1737458.17</v>
      </c>
      <c r="J11" s="327">
        <v>366391.51</v>
      </c>
      <c r="K11" s="327">
        <v>713131.49</v>
      </c>
      <c r="L11" s="327">
        <v>54133.37</v>
      </c>
      <c r="M11" s="327">
        <v>161.05000000000001</v>
      </c>
      <c r="N11" s="331"/>
      <c r="O11" s="331"/>
      <c r="P11" s="331"/>
      <c r="Q11" s="331"/>
      <c r="R11" s="331"/>
      <c r="S11" s="331"/>
      <c r="T11" s="331"/>
      <c r="U11" s="331"/>
      <c r="V11" s="331"/>
    </row>
    <row r="12" spans="1:22">
      <c r="A12" s="9">
        <v>112</v>
      </c>
      <c r="B12" s="317">
        <v>958850</v>
      </c>
      <c r="C12" s="317">
        <v>3640214</v>
      </c>
      <c r="D12" s="317">
        <v>508426131</v>
      </c>
      <c r="E12" s="319">
        <v>117475534.81</v>
      </c>
      <c r="F12" s="320">
        <v>30931091.43</v>
      </c>
      <c r="G12" s="327">
        <v>-73.569999999999993</v>
      </c>
      <c r="H12" s="327">
        <v>58408052.710000001</v>
      </c>
      <c r="I12" s="327">
        <v>17030333.600000001</v>
      </c>
      <c r="J12" s="327">
        <v>3589654.25</v>
      </c>
      <c r="K12" s="327">
        <v>6986129.1699999999</v>
      </c>
      <c r="L12" s="327">
        <v>530344.06999999995</v>
      </c>
      <c r="M12" s="327">
        <v>3.15</v>
      </c>
      <c r="N12" s="331"/>
      <c r="O12" s="331"/>
      <c r="P12" s="331"/>
      <c r="Q12" s="331"/>
      <c r="R12" s="331"/>
      <c r="S12" s="331"/>
      <c r="T12" s="331"/>
      <c r="U12" s="331"/>
      <c r="V12" s="331"/>
    </row>
    <row r="13" spans="1:22">
      <c r="A13" s="11" t="s">
        <v>178</v>
      </c>
      <c r="B13" s="317">
        <v>0</v>
      </c>
      <c r="C13" s="317">
        <v>0</v>
      </c>
      <c r="D13" s="317">
        <v>0</v>
      </c>
      <c r="E13" s="319">
        <v>0</v>
      </c>
      <c r="F13" s="320">
        <v>0</v>
      </c>
      <c r="G13" s="327">
        <v>0</v>
      </c>
      <c r="H13" s="327"/>
      <c r="I13" s="327"/>
      <c r="J13" s="327"/>
      <c r="K13" s="327"/>
      <c r="L13" s="327"/>
      <c r="M13" s="327"/>
      <c r="N13" s="331"/>
      <c r="O13" s="331"/>
      <c r="P13" s="331"/>
      <c r="Q13" s="331"/>
      <c r="R13" s="331"/>
      <c r="S13" s="331"/>
      <c r="T13" s="331"/>
      <c r="U13" s="331"/>
      <c r="V13" s="331"/>
    </row>
    <row r="14" spans="1:22" ht="22.5" customHeight="1">
      <c r="A14" s="150" t="s">
        <v>2</v>
      </c>
      <c r="B14" s="151">
        <f>SUM(B4:B13)</f>
        <v>1382161</v>
      </c>
      <c r="C14" s="151">
        <f>SUM(C4:C13)</f>
        <v>4447423</v>
      </c>
      <c r="D14" s="151">
        <f>SUM(D4:D13)</f>
        <v>641107081</v>
      </c>
      <c r="E14" s="152">
        <f>SUM(E4:E13)</f>
        <v>147553120.77000001</v>
      </c>
      <c r="F14" s="152">
        <f t="shared" ref="F14:M14" si="0">SUM(F4:F13)</f>
        <v>38790545.519999996</v>
      </c>
      <c r="G14" s="152">
        <f t="shared" si="0"/>
        <v>-303.27999999999997</v>
      </c>
      <c r="H14" s="152">
        <f t="shared" si="0"/>
        <v>73405994.030000001</v>
      </c>
      <c r="I14" s="152">
        <f t="shared" si="0"/>
        <v>21400700.960000001</v>
      </c>
      <c r="J14" s="152">
        <f t="shared" si="0"/>
        <v>4511197.4399999995</v>
      </c>
      <c r="K14" s="152">
        <f t="shared" si="0"/>
        <v>8779098.2799999993</v>
      </c>
      <c r="L14" s="152">
        <f t="shared" si="0"/>
        <v>665605.35</v>
      </c>
      <c r="M14" s="152">
        <f t="shared" si="0"/>
        <v>282.46999999999997</v>
      </c>
      <c r="N14" s="329"/>
      <c r="O14" s="329"/>
      <c r="P14" s="329"/>
      <c r="Q14" s="329"/>
      <c r="R14" s="329"/>
      <c r="S14" s="329"/>
      <c r="T14" s="329"/>
      <c r="U14" s="329"/>
      <c r="V14" s="329"/>
    </row>
    <row r="15" spans="1:22" ht="21.75" customHeight="1">
      <c r="A15" s="9" t="s">
        <v>179</v>
      </c>
      <c r="B15" s="17"/>
      <c r="C15" s="17" t="s">
        <v>6</v>
      </c>
      <c r="E15" s="17"/>
      <c r="F15" s="17"/>
      <c r="G15" s="333"/>
      <c r="H15" s="333"/>
      <c r="I15" s="333"/>
      <c r="J15" s="333"/>
      <c r="K15" s="333"/>
      <c r="L15" s="333"/>
      <c r="M15" s="333"/>
      <c r="N15" s="331"/>
      <c r="O15" s="331"/>
      <c r="P15" s="331"/>
      <c r="Q15" s="331"/>
      <c r="R15" s="331"/>
      <c r="S15" s="331"/>
      <c r="T15" s="331"/>
      <c r="U15" s="331"/>
      <c r="V15" s="331"/>
    </row>
    <row r="16" spans="1:22" ht="16.5">
      <c r="A16" s="11" t="s">
        <v>180</v>
      </c>
      <c r="B16" s="317">
        <v>1</v>
      </c>
      <c r="C16" s="317">
        <v>4</v>
      </c>
      <c r="D16" s="317">
        <v>15</v>
      </c>
      <c r="E16" s="321">
        <v>4.07</v>
      </c>
      <c r="F16" s="321">
        <v>1.51</v>
      </c>
      <c r="G16" s="330">
        <v>0</v>
      </c>
      <c r="H16" s="334">
        <v>1.72</v>
      </c>
      <c r="I16" s="334">
        <v>0.5</v>
      </c>
      <c r="J16" s="334">
        <v>0.11</v>
      </c>
      <c r="K16" s="334">
        <v>0.21</v>
      </c>
      <c r="L16" s="334">
        <v>0.02</v>
      </c>
      <c r="M16" s="330">
        <v>0</v>
      </c>
      <c r="N16" s="331"/>
      <c r="O16" s="331"/>
      <c r="P16" s="331"/>
      <c r="Q16" s="331"/>
      <c r="R16" s="331"/>
      <c r="S16" s="331"/>
      <c r="T16" s="331"/>
      <c r="U16" s="331"/>
      <c r="V16" s="331"/>
    </row>
    <row r="17" spans="1:22">
      <c r="A17" s="11" t="s">
        <v>181</v>
      </c>
      <c r="B17" s="317">
        <v>10</v>
      </c>
      <c r="C17" s="317">
        <v>48</v>
      </c>
      <c r="D17" s="317">
        <v>442604</v>
      </c>
      <c r="E17" s="319">
        <v>112822.61</v>
      </c>
      <c r="F17" s="320">
        <v>37640.61</v>
      </c>
      <c r="G17" s="332">
        <v>0</v>
      </c>
      <c r="H17" s="332">
        <v>50715.96</v>
      </c>
      <c r="I17" s="332">
        <v>14813.49</v>
      </c>
      <c r="J17" s="332">
        <v>3119.96</v>
      </c>
      <c r="K17" s="332">
        <v>6071.32</v>
      </c>
      <c r="L17" s="332">
        <v>461.27</v>
      </c>
      <c r="M17" s="332">
        <v>0</v>
      </c>
      <c r="N17" s="331"/>
      <c r="O17" s="331"/>
      <c r="P17" s="331"/>
      <c r="Q17" s="331"/>
      <c r="R17" s="331"/>
      <c r="S17" s="331"/>
      <c r="T17" s="331"/>
      <c r="U17" s="331"/>
      <c r="V17" s="331"/>
    </row>
    <row r="18" spans="1:22">
      <c r="A18" s="11" t="s">
        <v>182</v>
      </c>
      <c r="B18" s="317">
        <v>1</v>
      </c>
      <c r="C18" s="317">
        <v>4</v>
      </c>
      <c r="D18" s="317">
        <v>403104</v>
      </c>
      <c r="E18" s="319">
        <v>102550.27</v>
      </c>
      <c r="F18" s="320">
        <v>34078.25</v>
      </c>
      <c r="G18" s="332">
        <v>0</v>
      </c>
      <c r="H18" s="332">
        <v>46189.67</v>
      </c>
      <c r="I18" s="332">
        <v>13491.48</v>
      </c>
      <c r="J18" s="332">
        <v>2841.47</v>
      </c>
      <c r="K18" s="332">
        <v>5529.38</v>
      </c>
      <c r="L18" s="332">
        <v>420.02</v>
      </c>
      <c r="M18" s="332">
        <v>0</v>
      </c>
      <c r="N18" s="331"/>
      <c r="O18" s="331"/>
      <c r="P18" s="331"/>
      <c r="Q18" s="331"/>
      <c r="R18" s="331"/>
      <c r="S18" s="331"/>
      <c r="T18" s="331"/>
      <c r="U18" s="331"/>
      <c r="V18" s="331"/>
    </row>
    <row r="19" spans="1:22">
      <c r="A19" s="11" t="s">
        <v>183</v>
      </c>
      <c r="B19" s="317">
        <v>37</v>
      </c>
      <c r="C19" s="317">
        <v>8</v>
      </c>
      <c r="D19" s="317">
        <v>425965</v>
      </c>
      <c r="E19" s="319">
        <v>108385.04</v>
      </c>
      <c r="F19" s="320">
        <v>36029.79</v>
      </c>
      <c r="G19" s="332">
        <v>0</v>
      </c>
      <c r="H19" s="327">
        <v>48809.2</v>
      </c>
      <c r="I19" s="327">
        <v>14256.61</v>
      </c>
      <c r="J19" s="327">
        <v>3002.61</v>
      </c>
      <c r="K19" s="327">
        <v>5842.98</v>
      </c>
      <c r="L19" s="332">
        <v>443.85</v>
      </c>
      <c r="M19" s="332">
        <v>0</v>
      </c>
      <c r="N19" s="331"/>
      <c r="O19" s="331"/>
      <c r="P19" s="331"/>
      <c r="Q19" s="331"/>
      <c r="R19" s="331"/>
      <c r="S19" s="331"/>
      <c r="T19" s="331"/>
      <c r="U19" s="331"/>
      <c r="V19" s="331"/>
    </row>
    <row r="20" spans="1:22">
      <c r="A20" s="11" t="s">
        <v>184</v>
      </c>
      <c r="B20" s="317">
        <v>907</v>
      </c>
      <c r="C20" s="317">
        <v>1818</v>
      </c>
      <c r="D20" s="317">
        <v>13888</v>
      </c>
      <c r="E20" s="319">
        <v>7785.54</v>
      </c>
      <c r="F20" s="320">
        <v>5415.78</v>
      </c>
      <c r="G20" s="327">
        <v>0</v>
      </c>
      <c r="H20" s="327">
        <v>1598.77</v>
      </c>
      <c r="I20" s="327">
        <v>469.13</v>
      </c>
      <c r="J20" s="327">
        <v>95.52</v>
      </c>
      <c r="K20" s="327">
        <v>206.34</v>
      </c>
      <c r="L20" s="332">
        <v>0</v>
      </c>
      <c r="M20" s="332">
        <v>0</v>
      </c>
      <c r="N20" s="331"/>
      <c r="O20" s="331"/>
      <c r="P20" s="331"/>
      <c r="Q20" s="331"/>
      <c r="R20" s="331"/>
      <c r="S20" s="331"/>
      <c r="T20" s="331"/>
      <c r="U20" s="331"/>
      <c r="V20" s="331"/>
    </row>
    <row r="21" spans="1:22">
      <c r="A21" s="11">
        <v>211</v>
      </c>
      <c r="B21" s="317">
        <v>113148</v>
      </c>
      <c r="C21" s="317">
        <v>271139</v>
      </c>
      <c r="D21" s="317">
        <v>206773274</v>
      </c>
      <c r="E21" s="319">
        <v>47070506.159999996</v>
      </c>
      <c r="F21" s="320">
        <v>16021827.369999999</v>
      </c>
      <c r="G21" s="327">
        <v>1225.4100000000001</v>
      </c>
      <c r="H21" s="327">
        <v>20945509.370000001</v>
      </c>
      <c r="I21" s="327">
        <v>6116745.9299999997</v>
      </c>
      <c r="J21" s="327">
        <v>1287952.82</v>
      </c>
      <c r="K21" s="327">
        <v>2506662.16</v>
      </c>
      <c r="L21" s="327">
        <v>190485.53</v>
      </c>
      <c r="M21" s="327">
        <v>97.57</v>
      </c>
      <c r="N21" s="331"/>
      <c r="O21" s="331"/>
      <c r="P21" s="331"/>
      <c r="Q21" s="331"/>
      <c r="R21" s="331"/>
      <c r="S21" s="331"/>
      <c r="T21" s="331"/>
      <c r="U21" s="331"/>
      <c r="V21" s="331"/>
    </row>
    <row r="22" spans="1:22">
      <c r="A22" s="11">
        <v>212</v>
      </c>
      <c r="B22" s="317">
        <v>10547</v>
      </c>
      <c r="C22" s="317">
        <v>32874</v>
      </c>
      <c r="D22" s="317">
        <v>325006492</v>
      </c>
      <c r="E22" s="319">
        <v>80127738.920000002</v>
      </c>
      <c r="F22" s="320">
        <v>24970280.57</v>
      </c>
      <c r="G22" s="327">
        <v>-26.04</v>
      </c>
      <c r="H22" s="327">
        <v>37225319.549999997</v>
      </c>
      <c r="I22" s="327">
        <v>10861561.800000001</v>
      </c>
      <c r="J22" s="327">
        <v>2284203.54</v>
      </c>
      <c r="K22" s="327">
        <v>4448768.53</v>
      </c>
      <c r="L22" s="327">
        <v>337638.67</v>
      </c>
      <c r="M22" s="327">
        <v>-7.7</v>
      </c>
      <c r="N22" s="331"/>
      <c r="O22" s="331"/>
      <c r="P22" s="331"/>
      <c r="Q22" s="331"/>
      <c r="R22" s="331"/>
      <c r="S22" s="331"/>
      <c r="T22" s="331"/>
      <c r="U22" s="331"/>
      <c r="V22" s="331"/>
    </row>
    <row r="23" spans="1:22">
      <c r="A23" s="12" t="s">
        <v>185</v>
      </c>
      <c r="B23" s="317">
        <v>400</v>
      </c>
      <c r="C23" s="317">
        <v>1250</v>
      </c>
      <c r="D23" s="317">
        <v>148484728</v>
      </c>
      <c r="E23" s="319">
        <v>33305734.75</v>
      </c>
      <c r="F23" s="320">
        <v>8159364.4900000002</v>
      </c>
      <c r="G23" s="327">
        <v>0</v>
      </c>
      <c r="H23" s="327">
        <v>16918861.920000002</v>
      </c>
      <c r="I23" s="327">
        <v>4978531.42</v>
      </c>
      <c r="J23" s="327">
        <v>1051802.8899999999</v>
      </c>
      <c r="K23" s="327">
        <v>2041434.05</v>
      </c>
      <c r="L23" s="327">
        <v>155739.98000000001</v>
      </c>
      <c r="M23" s="327">
        <v>0</v>
      </c>
      <c r="N23" s="331"/>
      <c r="O23" s="331"/>
      <c r="P23" s="331"/>
      <c r="Q23" s="331"/>
      <c r="R23" s="331"/>
      <c r="S23" s="331"/>
      <c r="T23" s="331"/>
      <c r="U23" s="331"/>
      <c r="V23" s="331"/>
    </row>
    <row r="24" spans="1:22">
      <c r="A24" s="9">
        <v>862</v>
      </c>
      <c r="B24" s="317">
        <v>1</v>
      </c>
      <c r="C24" s="317">
        <v>6</v>
      </c>
      <c r="D24" s="317">
        <v>528000</v>
      </c>
      <c r="E24" s="319">
        <v>122529.16</v>
      </c>
      <c r="F24" s="320">
        <v>32842.019999999997</v>
      </c>
      <c r="G24" s="327">
        <v>0</v>
      </c>
      <c r="H24" s="327">
        <v>60500.88</v>
      </c>
      <c r="I24" s="327">
        <v>17671.63</v>
      </c>
      <c r="J24" s="327">
        <v>3721.87</v>
      </c>
      <c r="K24" s="327">
        <v>7242.58</v>
      </c>
      <c r="L24" s="327">
        <v>550.17999999999995</v>
      </c>
      <c r="M24" s="327">
        <v>0</v>
      </c>
      <c r="N24" s="331"/>
      <c r="O24" s="331"/>
      <c r="P24" s="331"/>
      <c r="Q24" s="331"/>
      <c r="R24" s="331"/>
      <c r="S24" s="331"/>
      <c r="T24" s="331"/>
      <c r="U24" s="331"/>
      <c r="V24" s="331"/>
    </row>
    <row r="25" spans="1:22">
      <c r="A25" s="11" t="s">
        <v>178</v>
      </c>
      <c r="B25" s="317">
        <v>0</v>
      </c>
      <c r="C25" s="317">
        <v>0</v>
      </c>
      <c r="D25" s="317">
        <v>0</v>
      </c>
      <c r="E25" s="319">
        <v>0</v>
      </c>
      <c r="F25" s="320"/>
      <c r="G25" s="327"/>
      <c r="H25" s="327"/>
      <c r="I25" s="327"/>
      <c r="J25" s="327"/>
      <c r="K25" s="327"/>
      <c r="L25" s="327"/>
      <c r="M25" s="327"/>
      <c r="N25" s="329"/>
      <c r="O25" s="329"/>
      <c r="P25" s="329"/>
      <c r="Q25" s="329"/>
      <c r="R25" s="329"/>
      <c r="S25" s="329"/>
      <c r="T25" s="329"/>
      <c r="U25" s="329"/>
      <c r="V25" s="329"/>
    </row>
    <row r="26" spans="1:22">
      <c r="A26" s="150" t="s">
        <v>2</v>
      </c>
      <c r="B26" s="151">
        <f>SUM(B16:B25)</f>
        <v>125052</v>
      </c>
      <c r="C26" s="151">
        <f>SUM(C16:C25)</f>
        <v>307151</v>
      </c>
      <c r="D26" s="151">
        <f>SUM(D16:D25)</f>
        <v>682078070</v>
      </c>
      <c r="E26" s="152">
        <f>SUM(E16:E25)</f>
        <v>160958056.52000001</v>
      </c>
      <c r="F26" s="152">
        <f t="shared" ref="F26:M26" si="1">SUM(F16:F25)</f>
        <v>49297480.390000001</v>
      </c>
      <c r="G26" s="152">
        <f t="shared" si="1"/>
        <v>1199.3700000000001</v>
      </c>
      <c r="H26" s="152">
        <f t="shared" si="1"/>
        <v>75297507.039999992</v>
      </c>
      <c r="I26" s="152">
        <f t="shared" si="1"/>
        <v>22017541.989999998</v>
      </c>
      <c r="J26" s="152">
        <f t="shared" si="1"/>
        <v>4636740.79</v>
      </c>
      <c r="K26" s="152">
        <f t="shared" si="1"/>
        <v>9021757.5500000007</v>
      </c>
      <c r="L26" s="152">
        <f t="shared" si="1"/>
        <v>685739.52000000002</v>
      </c>
      <c r="M26" s="152">
        <f t="shared" si="1"/>
        <v>89.86999999999999</v>
      </c>
      <c r="N26" s="331"/>
      <c r="O26" s="331"/>
      <c r="P26" s="331"/>
      <c r="Q26" s="331"/>
      <c r="R26" s="331"/>
      <c r="S26" s="331"/>
      <c r="T26" s="331"/>
      <c r="U26" s="331"/>
      <c r="V26" s="331"/>
    </row>
    <row r="27" spans="1:22">
      <c r="A27" s="9" t="s">
        <v>186</v>
      </c>
      <c r="B27" s="17"/>
      <c r="E27" s="17"/>
      <c r="F27" s="17"/>
      <c r="G27" s="333"/>
      <c r="H27" s="333"/>
      <c r="I27" s="333"/>
      <c r="J27" s="333"/>
      <c r="K27" s="333"/>
      <c r="L27" s="333"/>
      <c r="M27" s="333"/>
      <c r="N27" s="331"/>
      <c r="O27" s="331"/>
      <c r="P27" s="331"/>
      <c r="Q27" s="331"/>
      <c r="R27" s="331"/>
      <c r="S27" s="331"/>
      <c r="T27" s="331"/>
      <c r="U27" s="331"/>
      <c r="V27" s="331"/>
    </row>
    <row r="28" spans="1:22">
      <c r="A28" s="9">
        <v>311</v>
      </c>
      <c r="B28" s="317">
        <v>114</v>
      </c>
      <c r="C28" s="317">
        <v>331</v>
      </c>
      <c r="D28" s="317">
        <v>2464522</v>
      </c>
      <c r="E28" s="319">
        <v>627423.41</v>
      </c>
      <c r="F28" s="320">
        <v>208794.81</v>
      </c>
      <c r="G28" s="327">
        <v>0</v>
      </c>
      <c r="H28" s="327">
        <v>282397.24</v>
      </c>
      <c r="I28" s="327">
        <v>82485.08</v>
      </c>
      <c r="J28" s="327">
        <v>17372.38</v>
      </c>
      <c r="K28" s="327">
        <v>33805.839999999997</v>
      </c>
      <c r="L28" s="327">
        <v>2568.06</v>
      </c>
      <c r="M28" s="330">
        <v>0</v>
      </c>
      <c r="N28" s="331"/>
      <c r="O28" s="331"/>
      <c r="P28" s="331"/>
      <c r="Q28" s="331"/>
      <c r="R28" s="331"/>
      <c r="S28" s="331"/>
      <c r="T28" s="331"/>
      <c r="U28" s="331"/>
      <c r="V28" s="331"/>
    </row>
    <row r="29" spans="1:22">
      <c r="A29" s="9">
        <v>312</v>
      </c>
      <c r="B29" s="317">
        <v>233</v>
      </c>
      <c r="C29" s="317">
        <v>846</v>
      </c>
      <c r="D29" s="317">
        <v>9146049</v>
      </c>
      <c r="E29" s="319">
        <v>2379546.0099999998</v>
      </c>
      <c r="F29" s="320">
        <v>844695.38</v>
      </c>
      <c r="G29" s="327">
        <v>0</v>
      </c>
      <c r="H29" s="327">
        <v>1035060.37</v>
      </c>
      <c r="I29" s="327">
        <v>302753.75</v>
      </c>
      <c r="J29" s="327">
        <v>63688.08</v>
      </c>
      <c r="K29" s="327">
        <v>123933.92</v>
      </c>
      <c r="L29" s="327">
        <v>9414.51</v>
      </c>
      <c r="M29" s="327">
        <v>0</v>
      </c>
      <c r="N29" s="331"/>
      <c r="O29" s="331"/>
      <c r="P29" s="331"/>
      <c r="Q29" s="331"/>
      <c r="R29" s="331"/>
      <c r="S29" s="331"/>
      <c r="T29" s="331"/>
      <c r="U29" s="331"/>
      <c r="V29" s="331"/>
    </row>
    <row r="30" spans="1:22">
      <c r="A30" s="9">
        <v>313</v>
      </c>
      <c r="B30" s="317">
        <v>220</v>
      </c>
      <c r="C30" s="317">
        <v>927</v>
      </c>
      <c r="D30" s="317">
        <v>91487106</v>
      </c>
      <c r="E30" s="319">
        <v>20888312.09</v>
      </c>
      <c r="F30" s="320">
        <v>5349069.18</v>
      </c>
      <c r="G30" s="327">
        <v>0</v>
      </c>
      <c r="H30" s="327">
        <v>10478379.359999999</v>
      </c>
      <c r="I30" s="327">
        <v>3065675.72</v>
      </c>
      <c r="J30" s="327">
        <v>644919.43000000005</v>
      </c>
      <c r="K30" s="327">
        <v>1254964.02</v>
      </c>
      <c r="L30" s="327">
        <v>95304.38</v>
      </c>
      <c r="M30" s="327">
        <v>0</v>
      </c>
      <c r="N30" s="331"/>
      <c r="O30" s="331"/>
      <c r="P30" s="331"/>
      <c r="Q30" s="331"/>
      <c r="R30" s="331"/>
      <c r="S30" s="331"/>
      <c r="T30" s="331"/>
      <c r="U30" s="331"/>
      <c r="V30" s="331"/>
    </row>
    <row r="31" spans="1:22">
      <c r="A31" s="12" t="s">
        <v>187</v>
      </c>
      <c r="B31" s="335">
        <v>1</v>
      </c>
      <c r="C31" s="317">
        <v>3</v>
      </c>
      <c r="D31" s="317">
        <v>7668822</v>
      </c>
      <c r="E31" s="319">
        <v>1645250.74</v>
      </c>
      <c r="F31" s="320">
        <v>342609.3</v>
      </c>
      <c r="G31" s="327">
        <v>0</v>
      </c>
      <c r="H31" s="327">
        <v>878731.97</v>
      </c>
      <c r="I31" s="327">
        <v>256667.8</v>
      </c>
      <c r="J31" s="327">
        <v>54057.53</v>
      </c>
      <c r="K31" s="327">
        <v>105193.23</v>
      </c>
      <c r="L31" s="327">
        <v>7990.91</v>
      </c>
      <c r="M31" s="327">
        <v>0</v>
      </c>
      <c r="N31" s="331"/>
      <c r="O31" s="331"/>
      <c r="P31" s="331"/>
      <c r="Q31" s="331"/>
      <c r="R31" s="331"/>
      <c r="S31" s="331"/>
      <c r="T31" s="331"/>
      <c r="U31" s="331"/>
      <c r="V31" s="331"/>
    </row>
    <row r="32" spans="1:22">
      <c r="A32" s="9">
        <v>343</v>
      </c>
      <c r="B32" s="317">
        <v>2</v>
      </c>
      <c r="C32" s="317">
        <v>4</v>
      </c>
      <c r="D32" s="317">
        <v>30168</v>
      </c>
      <c r="E32" s="319">
        <v>24476.07</v>
      </c>
      <c r="F32" s="320">
        <v>19351.68</v>
      </c>
      <c r="G32" s="332">
        <v>0</v>
      </c>
      <c r="H32" s="327">
        <v>3456.8</v>
      </c>
      <c r="I32" s="327">
        <v>1009.69</v>
      </c>
      <c r="J32" s="327">
        <v>212.65</v>
      </c>
      <c r="K32" s="327">
        <v>413.81</v>
      </c>
      <c r="L32" s="327">
        <v>31.44</v>
      </c>
      <c r="M32" s="327">
        <v>0</v>
      </c>
      <c r="N32" s="331"/>
      <c r="O32" s="331"/>
      <c r="P32" s="331"/>
      <c r="Q32" s="331"/>
      <c r="R32" s="331"/>
      <c r="S32" s="331"/>
      <c r="T32" s="331"/>
      <c r="U32" s="331"/>
      <c r="V32" s="331"/>
    </row>
    <row r="33" spans="1:22">
      <c r="A33" s="9">
        <v>363</v>
      </c>
      <c r="B33" s="317">
        <v>14</v>
      </c>
      <c r="C33" s="317">
        <v>58</v>
      </c>
      <c r="D33" s="317">
        <v>30596181</v>
      </c>
      <c r="E33" s="319">
        <v>6765031.1399999997</v>
      </c>
      <c r="F33" s="320">
        <v>1567902.64</v>
      </c>
      <c r="G33" s="332">
        <v>0</v>
      </c>
      <c r="H33" s="327">
        <v>3505863.4</v>
      </c>
      <c r="I33" s="327">
        <v>1024023.57</v>
      </c>
      <c r="J33" s="327">
        <v>215672.5</v>
      </c>
      <c r="K33" s="327">
        <v>419687.81</v>
      </c>
      <c r="L33" s="327">
        <v>31881.22</v>
      </c>
      <c r="M33" s="327">
        <v>0</v>
      </c>
      <c r="N33" s="331"/>
      <c r="O33" s="331"/>
      <c r="P33" s="331"/>
      <c r="Q33" s="331"/>
      <c r="R33" s="331"/>
      <c r="S33" s="331"/>
      <c r="T33" s="331"/>
      <c r="U33" s="331"/>
      <c r="V33" s="331"/>
    </row>
    <row r="34" spans="1:22">
      <c r="A34" s="9">
        <v>963</v>
      </c>
      <c r="B34" s="317">
        <v>2</v>
      </c>
      <c r="C34" s="317">
        <v>12</v>
      </c>
      <c r="D34" s="317">
        <v>993926</v>
      </c>
      <c r="E34" s="319">
        <v>232105.99</v>
      </c>
      <c r="F34" s="320">
        <v>63275.57</v>
      </c>
      <c r="G34" s="332">
        <v>0</v>
      </c>
      <c r="H34" s="327">
        <v>113889.12</v>
      </c>
      <c r="I34" s="327">
        <v>33265.74</v>
      </c>
      <c r="J34" s="327">
        <v>7006.19</v>
      </c>
      <c r="K34" s="327">
        <v>13633.7</v>
      </c>
      <c r="L34" s="327">
        <v>1035.67</v>
      </c>
      <c r="M34" s="327">
        <v>0</v>
      </c>
      <c r="N34" s="331"/>
      <c r="O34" s="331"/>
      <c r="P34" s="331"/>
      <c r="Q34" s="331"/>
      <c r="R34" s="331"/>
      <c r="S34" s="331"/>
      <c r="T34" s="331"/>
      <c r="U34" s="331"/>
      <c r="V34" s="331"/>
    </row>
    <row r="35" spans="1:22">
      <c r="A35" s="150" t="s">
        <v>2</v>
      </c>
      <c r="B35" s="151">
        <f t="shared" ref="B35:M35" si="2">SUM(B28:B34)</f>
        <v>586</v>
      </c>
      <c r="C35" s="151">
        <f t="shared" si="2"/>
        <v>2181</v>
      </c>
      <c r="D35" s="151">
        <f t="shared" si="2"/>
        <v>142386774</v>
      </c>
      <c r="E35" s="152">
        <f t="shared" si="2"/>
        <v>32562145.449999996</v>
      </c>
      <c r="F35" s="152">
        <f t="shared" si="2"/>
        <v>8395698.5599999987</v>
      </c>
      <c r="G35" s="152">
        <f t="shared" si="2"/>
        <v>0</v>
      </c>
      <c r="H35" s="152">
        <f t="shared" si="2"/>
        <v>16297778.26</v>
      </c>
      <c r="I35" s="152">
        <f t="shared" si="2"/>
        <v>4765881.3500000006</v>
      </c>
      <c r="J35" s="152">
        <f t="shared" si="2"/>
        <v>1002928.76</v>
      </c>
      <c r="K35" s="152">
        <f t="shared" si="2"/>
        <v>1951632.33</v>
      </c>
      <c r="L35" s="152">
        <f t="shared" si="2"/>
        <v>148226.19000000003</v>
      </c>
      <c r="M35" s="152">
        <f t="shared" si="2"/>
        <v>0</v>
      </c>
      <c r="N35" s="331"/>
      <c r="O35" s="331"/>
      <c r="P35" s="331"/>
      <c r="Q35" s="331"/>
      <c r="R35" s="331"/>
      <c r="S35" s="331"/>
      <c r="T35" s="331"/>
      <c r="U35" s="331"/>
      <c r="V35" s="331"/>
    </row>
    <row r="36" spans="1:22">
      <c r="A36" s="9" t="s">
        <v>188</v>
      </c>
      <c r="B36" s="17"/>
      <c r="D36" s="21"/>
      <c r="E36" s="17"/>
      <c r="F36" s="17"/>
      <c r="G36" s="333"/>
      <c r="H36" s="333"/>
      <c r="I36" s="333"/>
      <c r="J36" s="333"/>
      <c r="K36" s="333"/>
      <c r="L36" s="333"/>
      <c r="M36" s="333"/>
      <c r="N36" s="329"/>
      <c r="O36" s="329"/>
      <c r="P36" s="329"/>
      <c r="Q36" s="329"/>
      <c r="R36" s="329"/>
      <c r="S36" s="329"/>
      <c r="T36" s="329"/>
      <c r="U36" s="329"/>
      <c r="V36" s="329"/>
    </row>
    <row r="37" spans="1:22" ht="16.5">
      <c r="A37" s="13" t="s">
        <v>189</v>
      </c>
      <c r="B37" s="317">
        <v>147</v>
      </c>
      <c r="C37" s="317">
        <v>709</v>
      </c>
      <c r="D37" s="317">
        <v>23913116</v>
      </c>
      <c r="E37" s="321">
        <v>9048284.4399999995</v>
      </c>
      <c r="F37" s="321">
        <v>4986142.47</v>
      </c>
      <c r="G37" s="330">
        <v>0</v>
      </c>
      <c r="H37" s="334">
        <v>2740227.53</v>
      </c>
      <c r="I37" s="334">
        <v>800389.93</v>
      </c>
      <c r="J37" s="334">
        <v>168572.53</v>
      </c>
      <c r="K37" s="334">
        <v>328033.28000000003</v>
      </c>
      <c r="L37" s="334">
        <v>24918.7</v>
      </c>
      <c r="M37" s="330">
        <v>0</v>
      </c>
      <c r="N37" s="331"/>
      <c r="O37" s="331"/>
      <c r="P37" s="331"/>
      <c r="Q37" s="331"/>
      <c r="R37" s="331"/>
      <c r="S37" s="331"/>
      <c r="T37" s="331"/>
      <c r="U37" s="331"/>
      <c r="V37" s="331"/>
    </row>
    <row r="38" spans="1:22" ht="16.5">
      <c r="A38" s="13" t="s">
        <v>190</v>
      </c>
      <c r="B38" s="317">
        <v>1</v>
      </c>
      <c r="C38" s="317">
        <v>6</v>
      </c>
      <c r="D38" s="317">
        <v>3042</v>
      </c>
      <c r="E38" s="320">
        <v>711.98</v>
      </c>
      <c r="F38" s="320">
        <v>195.26</v>
      </c>
      <c r="G38" s="332">
        <v>0</v>
      </c>
      <c r="H38" s="332">
        <v>348.57</v>
      </c>
      <c r="I38" s="332">
        <v>101.82</v>
      </c>
      <c r="J38" s="332">
        <v>21.44</v>
      </c>
      <c r="K38" s="332">
        <v>41.72</v>
      </c>
      <c r="L38" s="332">
        <v>3.17</v>
      </c>
      <c r="M38" s="332">
        <v>0</v>
      </c>
      <c r="N38" s="331"/>
      <c r="O38" s="331"/>
      <c r="P38" s="331"/>
      <c r="Q38" s="331"/>
      <c r="R38" s="331"/>
      <c r="S38" s="331"/>
      <c r="T38" s="331"/>
      <c r="U38" s="331"/>
      <c r="V38" s="331"/>
    </row>
    <row r="39" spans="1:22" ht="16.5">
      <c r="A39" s="13" t="s">
        <v>191</v>
      </c>
      <c r="B39" s="317">
        <v>2</v>
      </c>
      <c r="C39" s="317">
        <v>12</v>
      </c>
      <c r="D39" s="317">
        <v>2695</v>
      </c>
      <c r="E39" s="320">
        <v>527.79</v>
      </c>
      <c r="F39" s="320">
        <v>70</v>
      </c>
      <c r="G39" s="327">
        <v>0</v>
      </c>
      <c r="H39" s="332">
        <v>308.8</v>
      </c>
      <c r="I39" s="332">
        <v>90.21</v>
      </c>
      <c r="J39" s="332">
        <v>18.989999999999998</v>
      </c>
      <c r="K39" s="332">
        <v>36.979999999999997</v>
      </c>
      <c r="L39" s="332">
        <v>2.81</v>
      </c>
      <c r="M39" s="332">
        <v>0</v>
      </c>
      <c r="N39" s="331"/>
      <c r="O39" s="331"/>
      <c r="P39" s="331"/>
      <c r="Q39" s="331"/>
      <c r="R39" s="331"/>
      <c r="S39" s="331"/>
      <c r="T39" s="331"/>
      <c r="U39" s="331"/>
      <c r="V39" s="331"/>
    </row>
    <row r="40" spans="1:22">
      <c r="A40" s="9">
        <v>414</v>
      </c>
      <c r="B40" s="317">
        <v>23</v>
      </c>
      <c r="C40" s="317">
        <v>69</v>
      </c>
      <c r="D40" s="317">
        <v>338709</v>
      </c>
      <c r="E40" s="320">
        <v>101532.62</v>
      </c>
      <c r="F40" s="320">
        <v>43998.84</v>
      </c>
      <c r="G40" s="327">
        <v>0</v>
      </c>
      <c r="H40" s="327">
        <v>38810.97</v>
      </c>
      <c r="I40" s="327">
        <v>11336.25</v>
      </c>
      <c r="J40" s="327">
        <v>2387.56</v>
      </c>
      <c r="K40" s="327">
        <v>4646.05</v>
      </c>
      <c r="L40" s="327">
        <v>352.95</v>
      </c>
      <c r="M40" s="327">
        <v>0</v>
      </c>
      <c r="N40" s="331"/>
      <c r="O40" s="331"/>
      <c r="P40" s="331"/>
      <c r="Q40" s="331"/>
      <c r="R40" s="331"/>
      <c r="S40" s="331"/>
      <c r="T40" s="331"/>
      <c r="U40" s="331"/>
      <c r="V40" s="331"/>
    </row>
    <row r="41" spans="1:22">
      <c r="A41" s="9">
        <v>421</v>
      </c>
      <c r="B41" s="317">
        <v>221</v>
      </c>
      <c r="C41" s="317">
        <v>928</v>
      </c>
      <c r="D41" s="317">
        <v>374249</v>
      </c>
      <c r="E41" s="320">
        <v>94209.47</v>
      </c>
      <c r="F41" s="320">
        <v>30480.84</v>
      </c>
      <c r="G41" s="327">
        <v>0</v>
      </c>
      <c r="H41" s="327">
        <v>42660.01</v>
      </c>
      <c r="I41" s="327">
        <v>12906.98</v>
      </c>
      <c r="J41" s="327">
        <v>2638.04</v>
      </c>
      <c r="K41" s="327">
        <v>5133.58</v>
      </c>
      <c r="L41" s="327">
        <v>390.02</v>
      </c>
      <c r="M41" s="327">
        <v>0</v>
      </c>
      <c r="N41" s="331"/>
      <c r="O41" s="331"/>
      <c r="P41" s="331"/>
      <c r="Q41" s="331"/>
      <c r="R41" s="331"/>
      <c r="S41" s="331"/>
      <c r="T41" s="331"/>
      <c r="U41" s="331"/>
      <c r="V41" s="331"/>
    </row>
    <row r="42" spans="1:22">
      <c r="A42" s="9">
        <v>422</v>
      </c>
      <c r="B42" s="317">
        <v>79</v>
      </c>
      <c r="C42" s="317">
        <v>209</v>
      </c>
      <c r="D42" s="317">
        <v>60416</v>
      </c>
      <c r="E42" s="320">
        <v>13393.91</v>
      </c>
      <c r="F42" s="320">
        <v>3131.41</v>
      </c>
      <c r="G42" s="327">
        <v>0</v>
      </c>
      <c r="H42" s="327">
        <v>6922.76</v>
      </c>
      <c r="I42" s="327">
        <v>2022.11</v>
      </c>
      <c r="J42" s="327">
        <v>425.91</v>
      </c>
      <c r="K42" s="327">
        <v>828.73</v>
      </c>
      <c r="L42" s="327">
        <v>62.99</v>
      </c>
      <c r="M42" s="327">
        <v>0</v>
      </c>
      <c r="N42" s="331"/>
      <c r="O42" s="331"/>
      <c r="P42" s="331"/>
      <c r="Q42" s="331"/>
      <c r="R42" s="331"/>
      <c r="S42" s="331"/>
      <c r="T42" s="331"/>
      <c r="U42" s="331"/>
      <c r="V42" s="331"/>
    </row>
    <row r="43" spans="1:22">
      <c r="A43" s="9">
        <v>423</v>
      </c>
      <c r="B43" s="317">
        <v>679</v>
      </c>
      <c r="C43" s="317">
        <v>1867</v>
      </c>
      <c r="D43" s="317">
        <v>44542</v>
      </c>
      <c r="E43" s="320">
        <v>10152.25</v>
      </c>
      <c r="F43" s="320">
        <v>2662.5</v>
      </c>
      <c r="G43" s="327">
        <v>0</v>
      </c>
      <c r="H43" s="327">
        <v>5075.5600000000004</v>
      </c>
      <c r="I43" s="327">
        <v>1451.47</v>
      </c>
      <c r="J43" s="327">
        <v>311.18</v>
      </c>
      <c r="K43" s="327">
        <v>605.59</v>
      </c>
      <c r="L43" s="327">
        <v>45.95</v>
      </c>
      <c r="M43" s="327">
        <v>0</v>
      </c>
      <c r="N43" s="331"/>
      <c r="O43" s="331"/>
      <c r="P43" s="331"/>
      <c r="Q43" s="331"/>
      <c r="R43" s="331"/>
      <c r="S43" s="331"/>
      <c r="T43" s="331"/>
      <c r="U43" s="331"/>
      <c r="V43" s="331"/>
    </row>
    <row r="44" spans="1:22">
      <c r="A44" s="9">
        <v>424</v>
      </c>
      <c r="B44" s="317">
        <v>1026</v>
      </c>
      <c r="C44" s="317">
        <v>2808</v>
      </c>
      <c r="D44" s="317">
        <v>1615289</v>
      </c>
      <c r="E44" s="320">
        <v>352575.5</v>
      </c>
      <c r="F44" s="320">
        <v>78293.91</v>
      </c>
      <c r="G44" s="327">
        <v>0</v>
      </c>
      <c r="H44" s="327">
        <v>185086.8</v>
      </c>
      <c r="I44" s="327">
        <v>54045.94</v>
      </c>
      <c r="J44" s="327">
        <v>11361.22</v>
      </c>
      <c r="K44" s="327">
        <v>22108.19</v>
      </c>
      <c r="L44" s="327">
        <v>1679.44</v>
      </c>
      <c r="M44" s="327">
        <v>0</v>
      </c>
      <c r="N44" s="331"/>
      <c r="O44" s="331"/>
      <c r="P44" s="331"/>
      <c r="Q44" s="331"/>
      <c r="R44" s="331"/>
      <c r="S44" s="331"/>
      <c r="T44" s="331"/>
      <c r="U44" s="331"/>
      <c r="V44" s="331"/>
    </row>
    <row r="45" spans="1:22" ht="16.5">
      <c r="A45" s="11" t="s">
        <v>192</v>
      </c>
      <c r="B45" s="322">
        <v>0</v>
      </c>
      <c r="C45" s="322">
        <v>5145</v>
      </c>
      <c r="D45" s="317">
        <v>125851</v>
      </c>
      <c r="E45" s="320">
        <v>39367.550000000003</v>
      </c>
      <c r="F45" s="320">
        <v>17998.48</v>
      </c>
      <c r="G45" s="327">
        <v>0</v>
      </c>
      <c r="H45" s="327">
        <v>14404.86</v>
      </c>
      <c r="I45" s="327">
        <v>4224.71</v>
      </c>
      <c r="J45" s="327">
        <v>886.53</v>
      </c>
      <c r="K45" s="327">
        <v>1722.8</v>
      </c>
      <c r="L45" s="327">
        <v>130.16999999999999</v>
      </c>
      <c r="M45" s="327">
        <v>0</v>
      </c>
      <c r="N45" s="331"/>
      <c r="O45" s="331"/>
      <c r="P45" s="331"/>
      <c r="Q45" s="331"/>
      <c r="R45" s="331"/>
      <c r="S45" s="331"/>
      <c r="T45" s="331"/>
      <c r="U45" s="331"/>
      <c r="V45" s="331"/>
    </row>
    <row r="46" spans="1:22">
      <c r="A46" s="150" t="s">
        <v>2</v>
      </c>
      <c r="B46" s="151">
        <f>SUM(B37:B45)</f>
        <v>2178</v>
      </c>
      <c r="C46" s="151">
        <f>SUM(C37:C45)</f>
        <v>11753</v>
      </c>
      <c r="D46" s="153">
        <f>SUM(D37:D45)</f>
        <v>26477909</v>
      </c>
      <c r="E46" s="152">
        <f>SUM(E37:E45)</f>
        <v>9660755.5099999998</v>
      </c>
      <c r="F46" s="152">
        <f t="shared" ref="F46:M46" si="3">SUM(F37:F45)</f>
        <v>5162973.71</v>
      </c>
      <c r="G46" s="152">
        <f t="shared" si="3"/>
        <v>0</v>
      </c>
      <c r="H46" s="152">
        <f t="shared" si="3"/>
        <v>3033845.8599999989</v>
      </c>
      <c r="I46" s="152">
        <f t="shared" si="3"/>
        <v>886569.41999999993</v>
      </c>
      <c r="J46" s="152">
        <f t="shared" si="3"/>
        <v>186623.4</v>
      </c>
      <c r="K46" s="152">
        <f t="shared" si="3"/>
        <v>363156.92</v>
      </c>
      <c r="L46" s="152">
        <f t="shared" si="3"/>
        <v>27586.2</v>
      </c>
      <c r="M46" s="152">
        <f t="shared" si="3"/>
        <v>0</v>
      </c>
      <c r="N46" s="331"/>
      <c r="O46" s="331"/>
      <c r="P46" s="331"/>
      <c r="Q46" s="331"/>
      <c r="R46" s="331"/>
      <c r="S46" s="331"/>
      <c r="T46" s="331"/>
      <c r="U46" s="331"/>
      <c r="V46" s="331"/>
    </row>
    <row r="47" spans="1:22">
      <c r="A47" s="154" t="s">
        <v>193</v>
      </c>
      <c r="B47" s="155"/>
      <c r="C47" s="155"/>
      <c r="D47" s="156"/>
      <c r="E47" s="155"/>
      <c r="F47" s="155"/>
      <c r="G47" s="336"/>
      <c r="H47" s="336"/>
      <c r="I47" s="336"/>
      <c r="J47" s="336"/>
      <c r="K47" s="336"/>
      <c r="L47" s="336"/>
      <c r="M47" s="336"/>
      <c r="N47" s="329"/>
      <c r="O47" s="329"/>
      <c r="P47" s="329"/>
      <c r="Q47" s="329"/>
      <c r="R47" s="329"/>
      <c r="S47" s="329"/>
      <c r="T47" s="329"/>
      <c r="U47" s="329"/>
      <c r="V47" s="329"/>
    </row>
    <row r="48" spans="1:22">
      <c r="A48" s="9">
        <v>513</v>
      </c>
      <c r="B48" s="323">
        <v>2</v>
      </c>
      <c r="C48" s="323">
        <v>12</v>
      </c>
      <c r="D48" s="317">
        <v>3271316</v>
      </c>
      <c r="E48" s="321">
        <v>719795.28</v>
      </c>
      <c r="F48" s="321">
        <v>164123.01</v>
      </c>
      <c r="G48" s="330">
        <v>0</v>
      </c>
      <c r="H48" s="334">
        <v>374843.73</v>
      </c>
      <c r="I48" s="334">
        <v>109487.67999999999</v>
      </c>
      <c r="J48" s="334">
        <v>23059.5</v>
      </c>
      <c r="K48" s="334">
        <v>44872.639999999999</v>
      </c>
      <c r="L48" s="334">
        <v>3408.72</v>
      </c>
      <c r="M48" s="330">
        <v>0</v>
      </c>
      <c r="N48" s="331"/>
      <c r="O48" s="331"/>
      <c r="P48" s="331"/>
      <c r="Q48" s="331"/>
      <c r="R48" s="331"/>
      <c r="S48" s="331"/>
      <c r="T48" s="331"/>
      <c r="U48" s="331"/>
      <c r="V48" s="331"/>
    </row>
    <row r="49" spans="1:23">
      <c r="A49" s="154" t="s">
        <v>194</v>
      </c>
      <c r="B49" s="155"/>
      <c r="C49" s="155"/>
      <c r="D49" s="156"/>
      <c r="E49" s="155"/>
      <c r="F49" s="155"/>
      <c r="G49" s="336"/>
      <c r="H49" s="336"/>
      <c r="I49" s="336"/>
      <c r="J49" s="336"/>
      <c r="K49" s="336"/>
      <c r="L49" s="336"/>
      <c r="M49" s="336"/>
      <c r="N49" s="329"/>
      <c r="O49" s="329"/>
      <c r="P49" s="329"/>
      <c r="Q49" s="329"/>
      <c r="R49" s="329"/>
      <c r="S49" s="329"/>
      <c r="T49" s="329"/>
      <c r="U49" s="329"/>
      <c r="V49" s="329"/>
      <c r="W49" s="329"/>
    </row>
    <row r="50" spans="1:23">
      <c r="A50" s="157">
        <v>711</v>
      </c>
      <c r="B50" s="324">
        <v>1091</v>
      </c>
      <c r="C50" s="323">
        <v>3724</v>
      </c>
      <c r="D50" s="317">
        <v>1866035</v>
      </c>
      <c r="E50" s="321">
        <v>482145.42</v>
      </c>
      <c r="F50" s="321">
        <v>164818.97</v>
      </c>
      <c r="G50" s="330">
        <v>33.01</v>
      </c>
      <c r="H50" s="334">
        <v>214259.20000000001</v>
      </c>
      <c r="I50" s="334">
        <v>62427.65</v>
      </c>
      <c r="J50" s="334">
        <v>13123.46</v>
      </c>
      <c r="K50" s="334">
        <v>25556.82</v>
      </c>
      <c r="L50" s="334">
        <v>1939.16</v>
      </c>
      <c r="M50" s="330">
        <v>-12.85</v>
      </c>
      <c r="N50" s="331"/>
      <c r="O50" s="331"/>
      <c r="P50" s="331"/>
      <c r="Q50" s="331"/>
      <c r="R50" s="331"/>
      <c r="S50" s="331"/>
      <c r="T50" s="331"/>
      <c r="U50" s="331"/>
      <c r="V50" s="331"/>
      <c r="W50" s="329"/>
    </row>
    <row r="51" spans="1:23" s="22" customFormat="1">
      <c r="A51" s="154"/>
      <c r="B51" s="155"/>
      <c r="C51" s="155"/>
      <c r="D51" s="156"/>
      <c r="E51" s="155"/>
      <c r="F51" s="155"/>
      <c r="G51" s="336"/>
      <c r="H51" s="336"/>
      <c r="I51" s="336"/>
      <c r="J51" s="336"/>
      <c r="K51" s="336"/>
      <c r="L51" s="336"/>
      <c r="M51" s="336"/>
      <c r="N51" s="337"/>
      <c r="O51" s="337"/>
      <c r="P51" s="337"/>
      <c r="Q51" s="337"/>
      <c r="R51" s="337"/>
      <c r="S51" s="337"/>
      <c r="T51" s="338"/>
      <c r="U51" s="338"/>
      <c r="V51" s="338"/>
      <c r="W51" s="338"/>
    </row>
    <row r="52" spans="1:23" ht="15" thickBot="1">
      <c r="A52" s="158" t="s">
        <v>195</v>
      </c>
      <c r="B52" s="159">
        <f t="shared" ref="B52:M52" si="4">B14+B26+B35+B46+B48+B50</f>
        <v>1511070</v>
      </c>
      <c r="C52" s="159">
        <f t="shared" si="4"/>
        <v>4772244</v>
      </c>
      <c r="D52" s="159">
        <f t="shared" si="4"/>
        <v>1497187185</v>
      </c>
      <c r="E52" s="160">
        <f t="shared" si="4"/>
        <v>351936018.94999999</v>
      </c>
      <c r="F52" s="160">
        <f t="shared" si="4"/>
        <v>101975640.16</v>
      </c>
      <c r="G52" s="160">
        <f t="shared" si="4"/>
        <v>929.10000000000014</v>
      </c>
      <c r="H52" s="160">
        <f t="shared" si="4"/>
        <v>168624228.11999995</v>
      </c>
      <c r="I52" s="160">
        <f t="shared" si="4"/>
        <v>49242609.050000004</v>
      </c>
      <c r="J52" s="160">
        <f t="shared" si="4"/>
        <v>10373673.350000001</v>
      </c>
      <c r="K52" s="160">
        <f t="shared" si="4"/>
        <v>20186074.539999999</v>
      </c>
      <c r="L52" s="160">
        <f t="shared" si="4"/>
        <v>1532505.14</v>
      </c>
      <c r="M52" s="160">
        <f t="shared" si="4"/>
        <v>359.48999999999995</v>
      </c>
      <c r="N52" s="331"/>
      <c r="O52" s="331"/>
      <c r="P52" s="331"/>
      <c r="Q52" s="331"/>
      <c r="R52" s="331"/>
      <c r="S52" s="331"/>
      <c r="T52" s="331"/>
      <c r="U52" s="331"/>
      <c r="V52" s="331"/>
      <c r="W52" s="329"/>
    </row>
    <row r="53" spans="1:23" ht="16.5">
      <c r="A53" s="14" t="s">
        <v>196</v>
      </c>
      <c r="B53" s="14"/>
      <c r="E53" s="328"/>
      <c r="F53" s="329"/>
      <c r="G53" s="329"/>
      <c r="H53" s="329"/>
      <c r="I53" s="329"/>
      <c r="J53" s="329"/>
      <c r="K53" s="329"/>
      <c r="L53" s="329"/>
      <c r="M53" s="329"/>
      <c r="N53" s="329"/>
      <c r="O53" s="329"/>
      <c r="P53" s="329"/>
      <c r="Q53" s="329"/>
      <c r="R53" s="329"/>
      <c r="S53" s="329"/>
      <c r="T53" s="329"/>
      <c r="U53" s="329"/>
      <c r="V53" s="329"/>
      <c r="W53" s="329"/>
    </row>
    <row r="54" spans="1:23">
      <c r="E54" s="23"/>
      <c r="F54" s="17"/>
      <c r="G54" s="333"/>
      <c r="H54" s="333"/>
      <c r="I54" s="333"/>
      <c r="J54" s="333"/>
      <c r="K54" s="333"/>
      <c r="L54" s="333"/>
      <c r="M54" s="333"/>
      <c r="N54" s="329"/>
      <c r="O54" s="329"/>
      <c r="P54" s="329"/>
      <c r="Q54" s="329"/>
      <c r="R54" s="329"/>
      <c r="S54" s="329"/>
      <c r="T54" s="329"/>
      <c r="U54" s="329"/>
      <c r="V54" s="329"/>
      <c r="W54" s="329"/>
    </row>
    <row r="55" spans="1:23">
      <c r="B55" s="24"/>
      <c r="E55" s="328"/>
      <c r="F55" s="328"/>
      <c r="G55" s="328"/>
      <c r="H55" s="328"/>
      <c r="I55" s="328"/>
      <c r="J55" s="328"/>
      <c r="K55" s="328"/>
      <c r="L55" s="328"/>
      <c r="M55" s="328"/>
      <c r="N55" s="329"/>
      <c r="O55" s="329"/>
      <c r="P55" s="329"/>
      <c r="Q55" s="329"/>
      <c r="R55" s="329"/>
      <c r="S55" s="329"/>
      <c r="T55" s="329"/>
      <c r="U55" s="329"/>
      <c r="V55" s="329"/>
      <c r="W55" s="329"/>
    </row>
    <row r="57" spans="1:23" s="17" customFormat="1">
      <c r="A57" s="15"/>
      <c r="B57" s="15"/>
      <c r="E57" s="328"/>
      <c r="F57" s="328"/>
      <c r="G57" s="328"/>
      <c r="H57" s="328"/>
      <c r="I57" s="328"/>
      <c r="J57" s="328"/>
      <c r="K57" s="328"/>
      <c r="L57" s="328"/>
      <c r="M57" s="328"/>
      <c r="N57" s="329"/>
      <c r="O57" s="329"/>
      <c r="P57" s="329"/>
      <c r="Q57" s="329"/>
      <c r="R57" s="329"/>
      <c r="S57" s="329"/>
      <c r="T57" s="329"/>
      <c r="U57" s="329"/>
      <c r="V57" s="329"/>
      <c r="W57" s="329"/>
    </row>
  </sheetData>
  <printOptions horizontalCentered="1"/>
  <pageMargins left="0.2" right="0.2" top="0.75" bottom="0.75" header="0.3" footer="0.3"/>
  <pageSetup scale="50" orientation="landscape" r:id="rId1"/>
  <headerFooter>
    <oddFooter>&amp;R&amp;D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300-000000000000}">
  <sheetPr codeName="Sheet149">
    <pageSetUpPr fitToPage="1"/>
  </sheetPr>
  <dimension ref="A1:J73"/>
  <sheetViews>
    <sheetView topLeftCell="A38" zoomScaleNormal="100" workbookViewId="0">
      <selection activeCell="G22" sqref="G22"/>
    </sheetView>
  </sheetViews>
  <sheetFormatPr defaultColWidth="9.140625" defaultRowHeight="14.45"/>
  <cols>
    <col min="1" max="1" width="47.28515625" style="33" customWidth="1"/>
    <col min="2" max="2" width="27.85546875" style="33" customWidth="1"/>
    <col min="3" max="4" width="9.28515625" style="33" customWidth="1"/>
    <col min="5" max="16384" width="9.140625" style="33"/>
  </cols>
  <sheetData>
    <row r="1" spans="1:10" ht="20.100000000000001">
      <c r="A1" s="381" t="s">
        <v>205</v>
      </c>
      <c r="B1" s="381"/>
      <c r="C1" s="381"/>
      <c r="D1" s="381"/>
      <c r="E1" s="367"/>
    </row>
    <row r="2" spans="1:10" ht="20.100000000000001">
      <c r="A2" s="381" t="s">
        <v>274</v>
      </c>
      <c r="B2" s="381"/>
      <c r="C2" s="381"/>
      <c r="D2" s="381"/>
      <c r="E2" s="367"/>
    </row>
    <row r="3" spans="1:10" ht="15.6">
      <c r="A3" s="394">
        <f ca="1">TODAY()</f>
        <v>45832</v>
      </c>
      <c r="B3" s="397"/>
      <c r="C3" s="397"/>
      <c r="D3" s="397"/>
      <c r="E3" s="367"/>
    </row>
    <row r="4" spans="1:10" ht="15.95" hidden="1">
      <c r="A4" s="367"/>
      <c r="B4" s="367"/>
      <c r="C4" s="37"/>
      <c r="D4" s="34"/>
      <c r="E4" s="34"/>
    </row>
    <row r="5" spans="1:10" ht="15.95">
      <c r="A5" s="367"/>
      <c r="B5" s="367"/>
      <c r="C5" s="37"/>
      <c r="D5" s="34"/>
      <c r="E5" s="34"/>
    </row>
    <row r="6" spans="1:10" ht="15.95">
      <c r="A6" s="34"/>
      <c r="B6" s="34"/>
      <c r="C6" s="56"/>
      <c r="D6" s="34"/>
      <c r="E6" s="34"/>
    </row>
    <row r="7" spans="1:10" ht="15.95">
      <c r="A7" s="36" t="s">
        <v>207</v>
      </c>
      <c r="B7" s="40" t="e">
        <f>#REF!</f>
        <v>#REF!</v>
      </c>
      <c r="C7" s="56"/>
      <c r="D7" s="34"/>
      <c r="E7" s="34"/>
    </row>
    <row r="8" spans="1:10" ht="15.95" hidden="1">
      <c r="A8" s="34" t="s">
        <v>208</v>
      </c>
      <c r="B8" s="41">
        <v>40793</v>
      </c>
      <c r="C8" s="56" t="s">
        <v>209</v>
      </c>
      <c r="D8" s="34"/>
      <c r="E8" s="34"/>
    </row>
    <row r="9" spans="1:10" ht="15.95">
      <c r="A9" s="219" t="s">
        <v>210</v>
      </c>
      <c r="B9" s="42" t="e">
        <f>#REF!</f>
        <v>#REF!</v>
      </c>
      <c r="C9" s="56" t="s">
        <v>211</v>
      </c>
      <c r="D9" s="34"/>
      <c r="E9" s="34"/>
    </row>
    <row r="10" spans="1:10" ht="15.95">
      <c r="A10" s="219" t="s">
        <v>212</v>
      </c>
      <c r="B10" s="43">
        <v>31</v>
      </c>
      <c r="C10" s="56" t="s">
        <v>211</v>
      </c>
      <c r="D10" s="34"/>
      <c r="E10" s="34"/>
    </row>
    <row r="11" spans="1:10" ht="15.95" hidden="1">
      <c r="A11" s="34" t="s">
        <v>213</v>
      </c>
      <c r="B11" s="220"/>
      <c r="C11" s="56" t="s">
        <v>211</v>
      </c>
      <c r="D11" s="34"/>
      <c r="E11" s="34"/>
    </row>
    <row r="12" spans="1:10" ht="15.95">
      <c r="A12" s="34"/>
      <c r="B12" s="219"/>
      <c r="C12" s="56"/>
      <c r="D12" s="34"/>
      <c r="E12" s="34"/>
    </row>
    <row r="13" spans="1:10" ht="15.95">
      <c r="A13" s="34"/>
      <c r="B13" s="221"/>
      <c r="C13" s="56"/>
      <c r="D13" s="34"/>
      <c r="E13" s="34"/>
    </row>
    <row r="14" spans="1:10" ht="15.6">
      <c r="A14" s="46" t="s">
        <v>214</v>
      </c>
      <c r="B14" s="221"/>
      <c r="C14" s="39"/>
      <c r="D14" s="219"/>
      <c r="E14" s="219"/>
    </row>
    <row r="15" spans="1:10" ht="15.6">
      <c r="A15" s="222" t="s">
        <v>215</v>
      </c>
      <c r="B15" s="223" t="e">
        <f>#REF!</f>
        <v>#REF!</v>
      </c>
      <c r="C15" s="39" t="s">
        <v>209</v>
      </c>
      <c r="D15" s="219"/>
      <c r="E15" s="219"/>
    </row>
    <row r="16" spans="1:10" ht="15.6">
      <c r="A16" s="222" t="s">
        <v>216</v>
      </c>
      <c r="B16" s="244" t="e">
        <f>#REF!</f>
        <v>#REF!</v>
      </c>
      <c r="C16" s="39" t="s">
        <v>209</v>
      </c>
      <c r="D16" s="219"/>
      <c r="E16" s="219"/>
      <c r="I16" s="68"/>
      <c r="J16" s="68"/>
    </row>
    <row r="17" spans="1:10" ht="15.6">
      <c r="A17" s="222" t="s">
        <v>217</v>
      </c>
      <c r="B17" s="225" t="e">
        <f>B16*B15</f>
        <v>#REF!</v>
      </c>
      <c r="C17" s="39"/>
      <c r="D17" s="219"/>
      <c r="E17" s="219"/>
      <c r="I17" s="69"/>
      <c r="J17" s="68"/>
    </row>
    <row r="18" spans="1:10" ht="15.6">
      <c r="A18" s="227"/>
      <c r="B18" s="225"/>
      <c r="C18" s="45"/>
      <c r="D18" s="219"/>
      <c r="E18" s="219"/>
      <c r="J18" s="68"/>
    </row>
    <row r="19" spans="1:10" ht="15.6" hidden="1">
      <c r="A19" s="46" t="s">
        <v>218</v>
      </c>
      <c r="B19" s="221"/>
      <c r="C19" s="39"/>
      <c r="D19" s="219"/>
      <c r="E19" s="219"/>
      <c r="J19" s="68"/>
    </row>
    <row r="20" spans="1:10" ht="15.6" hidden="1">
      <c r="A20" s="222" t="s">
        <v>219</v>
      </c>
      <c r="B20" s="228" t="e">
        <f>B15</f>
        <v>#REF!</v>
      </c>
      <c r="C20" s="39" t="s">
        <v>220</v>
      </c>
      <c r="D20" s="219"/>
      <c r="E20" s="219"/>
      <c r="J20" s="68"/>
    </row>
    <row r="21" spans="1:10" ht="15.6" hidden="1">
      <c r="A21" s="222" t="s">
        <v>221</v>
      </c>
      <c r="B21" s="225">
        <v>3.5000000000000003E-2</v>
      </c>
      <c r="C21" s="39"/>
      <c r="D21" s="219"/>
      <c r="E21" s="219"/>
      <c r="J21" s="68"/>
    </row>
    <row r="22" spans="1:10" ht="15.6" hidden="1">
      <c r="A22" s="222" t="s">
        <v>222</v>
      </c>
      <c r="B22" s="229" t="e">
        <f>B20*B21</f>
        <v>#REF!</v>
      </c>
      <c r="C22" s="39"/>
      <c r="D22" s="219"/>
      <c r="E22" s="219"/>
      <c r="J22" s="68"/>
    </row>
    <row r="23" spans="1:10" ht="15.6">
      <c r="A23" s="219"/>
      <c r="B23" s="47"/>
      <c r="C23" s="39"/>
      <c r="D23" s="219"/>
      <c r="E23" s="219"/>
    </row>
    <row r="24" spans="1:10" ht="15.6">
      <c r="A24" s="48" t="s">
        <v>223</v>
      </c>
      <c r="B24" s="47" t="e">
        <f>+B17</f>
        <v>#REF!</v>
      </c>
      <c r="C24" s="39"/>
      <c r="D24" s="219"/>
      <c r="E24" s="219"/>
      <c r="I24" s="68"/>
    </row>
    <row r="25" spans="1:10" ht="15.6">
      <c r="A25" s="49"/>
      <c r="B25" s="225"/>
      <c r="C25" s="45"/>
      <c r="D25" s="219"/>
      <c r="E25" s="219"/>
      <c r="I25" s="68"/>
    </row>
    <row r="26" spans="1:10" ht="15.6">
      <c r="A26" s="49"/>
      <c r="B26" s="230"/>
      <c r="C26" s="39"/>
      <c r="D26" s="219"/>
      <c r="E26" s="219"/>
    </row>
    <row r="27" spans="1:10" ht="15.6">
      <c r="A27" s="49" t="s">
        <v>224</v>
      </c>
      <c r="B27" s="230" t="e">
        <f>B7+47</f>
        <v>#REF!</v>
      </c>
      <c r="C27" s="39"/>
      <c r="D27" s="219"/>
      <c r="E27" s="219"/>
    </row>
    <row r="28" spans="1:10" ht="15.6">
      <c r="A28" s="49"/>
      <c r="B28" s="230"/>
      <c r="C28" s="39"/>
      <c r="D28" s="219"/>
      <c r="E28" s="219"/>
    </row>
    <row r="29" spans="1:10" ht="15.6">
      <c r="A29" s="49"/>
      <c r="B29" s="230"/>
      <c r="C29" s="39"/>
      <c r="D29" s="219"/>
      <c r="E29" s="219"/>
    </row>
    <row r="30" spans="1:10" ht="15.6">
      <c r="A30" s="49"/>
      <c r="B30" s="230"/>
      <c r="C30" s="39"/>
      <c r="D30" s="219"/>
      <c r="E30" s="219"/>
    </row>
    <row r="31" spans="1:10" ht="15.6">
      <c r="A31" s="49"/>
      <c r="B31" s="230"/>
      <c r="C31" s="39"/>
      <c r="D31" s="219"/>
      <c r="E31" s="219"/>
    </row>
    <row r="32" spans="1:10" ht="15.6">
      <c r="A32" s="49"/>
      <c r="B32" s="54" t="s">
        <v>225</v>
      </c>
      <c r="C32" s="39"/>
      <c r="D32" s="219"/>
      <c r="E32" s="219"/>
    </row>
    <row r="33" spans="1:5" ht="15.6">
      <c r="A33" s="49"/>
      <c r="B33" s="219"/>
      <c r="C33" s="39"/>
      <c r="D33" s="219"/>
      <c r="E33" s="219"/>
    </row>
    <row r="34" spans="1:5" ht="15.6">
      <c r="A34" s="49"/>
      <c r="B34" s="219"/>
      <c r="C34" s="39"/>
      <c r="D34" s="219"/>
      <c r="E34" s="219"/>
    </row>
    <row r="35" spans="1:5" ht="15.6">
      <c r="A35" s="49"/>
      <c r="B35" s="219"/>
      <c r="C35" s="39"/>
      <c r="D35" s="219"/>
      <c r="E35" s="219"/>
    </row>
    <row r="36" spans="1:5" ht="15.6">
      <c r="A36" s="49"/>
      <c r="B36" s="219" t="s">
        <v>248</v>
      </c>
      <c r="C36" s="39"/>
      <c r="D36" s="219"/>
      <c r="E36" s="219"/>
    </row>
    <row r="37" spans="1:5" ht="15.6">
      <c r="A37" s="49"/>
      <c r="B37" s="219" t="s">
        <v>227</v>
      </c>
      <c r="C37" s="39"/>
      <c r="D37" s="219"/>
      <c r="E37" s="219"/>
    </row>
    <row r="38" spans="1:5" ht="15.6">
      <c r="A38" s="49"/>
      <c r="B38" s="219"/>
      <c r="C38" s="39"/>
      <c r="D38" s="219"/>
      <c r="E38" s="219"/>
    </row>
    <row r="39" spans="1:5" ht="15.6">
      <c r="A39" s="49"/>
      <c r="B39" s="219"/>
      <c r="C39" s="39"/>
      <c r="D39" s="219"/>
      <c r="E39" s="219"/>
    </row>
    <row r="40" spans="1:5" ht="15.6">
      <c r="A40" s="49"/>
      <c r="B40" s="219"/>
      <c r="C40" s="39"/>
      <c r="D40" s="219"/>
      <c r="E40" s="219"/>
    </row>
    <row r="41" spans="1:5" ht="15.6">
      <c r="A41" s="219"/>
      <c r="B41" s="55" t="s">
        <v>228</v>
      </c>
      <c r="C41" s="39"/>
      <c r="D41" s="219"/>
      <c r="E41" s="219"/>
    </row>
    <row r="42" spans="1:5" ht="15.6">
      <c r="A42" s="219"/>
      <c r="B42" s="219"/>
      <c r="C42" s="39"/>
      <c r="D42" s="219"/>
      <c r="E42" s="219"/>
    </row>
    <row r="43" spans="1:5" ht="15.6">
      <c r="A43" s="219"/>
      <c r="B43" s="219"/>
      <c r="C43" s="39"/>
      <c r="D43" s="219"/>
      <c r="E43" s="219"/>
    </row>
    <row r="44" spans="1:5" ht="15.6">
      <c r="A44" s="48"/>
      <c r="B44" s="219"/>
      <c r="C44" s="39"/>
      <c r="D44" s="231"/>
      <c r="E44" s="219"/>
    </row>
    <row r="45" spans="1:5" ht="15.6">
      <c r="A45" s="219"/>
      <c r="B45" s="219" t="s">
        <v>269</v>
      </c>
      <c r="C45" s="39"/>
      <c r="D45" s="219"/>
      <c r="E45" s="219"/>
    </row>
    <row r="46" spans="1:5" ht="15.6">
      <c r="A46" s="219"/>
      <c r="B46" s="219" t="s">
        <v>230</v>
      </c>
      <c r="C46" s="39"/>
      <c r="D46" s="219"/>
      <c r="E46" s="219"/>
    </row>
    <row r="47" spans="1:5" ht="15.6">
      <c r="A47" s="219"/>
      <c r="B47" s="219"/>
      <c r="C47" s="39"/>
      <c r="D47" s="219"/>
      <c r="E47" s="219"/>
    </row>
    <row r="48" spans="1:5" ht="15.6">
      <c r="A48" s="219"/>
      <c r="B48" s="219"/>
      <c r="C48" s="39"/>
      <c r="D48" s="219"/>
      <c r="E48" s="219"/>
    </row>
    <row r="49" spans="1:5" ht="15.6">
      <c r="A49" s="219"/>
      <c r="B49" s="219"/>
      <c r="C49" s="39"/>
      <c r="D49" s="219"/>
      <c r="E49" s="219"/>
    </row>
    <row r="50" spans="1:5">
      <c r="C50" s="58"/>
    </row>
    <row r="51" spans="1:5">
      <c r="A51" s="57"/>
      <c r="C51" s="58"/>
    </row>
    <row r="52" spans="1:5">
      <c r="C52" s="58"/>
    </row>
    <row r="53" spans="1:5">
      <c r="C53" s="58"/>
    </row>
    <row r="54" spans="1:5">
      <c r="B54" s="59"/>
      <c r="C54" s="58"/>
    </row>
    <row r="55" spans="1:5">
      <c r="B55" s="60"/>
      <c r="C55" s="58"/>
    </row>
    <row r="56" spans="1:5">
      <c r="B56" s="60"/>
      <c r="C56" s="58"/>
    </row>
    <row r="57" spans="1:5">
      <c r="B57" s="60"/>
      <c r="C57" s="58"/>
    </row>
    <row r="58" spans="1:5">
      <c r="C58" s="58"/>
    </row>
    <row r="59" spans="1:5">
      <c r="C59" s="58"/>
    </row>
    <row r="60" spans="1:5">
      <c r="C60" s="58"/>
    </row>
    <row r="61" spans="1:5">
      <c r="C61" s="58"/>
    </row>
    <row r="62" spans="1:5">
      <c r="C62" s="58"/>
    </row>
    <row r="63" spans="1:5">
      <c r="C63" s="58"/>
    </row>
    <row r="64" spans="1:5">
      <c r="C64" s="58"/>
    </row>
    <row r="65" spans="3:3">
      <c r="C65" s="58"/>
    </row>
    <row r="66" spans="3:3">
      <c r="C66" s="58"/>
    </row>
    <row r="67" spans="3:3">
      <c r="C67" s="58"/>
    </row>
    <row r="68" spans="3:3">
      <c r="C68" s="58"/>
    </row>
    <row r="69" spans="3:3">
      <c r="C69" s="58"/>
    </row>
    <row r="70" spans="3:3">
      <c r="C70" s="58"/>
    </row>
    <row r="71" spans="3:3">
      <c r="C71" s="58"/>
    </row>
    <row r="72" spans="3:3">
      <c r="C72" s="58"/>
    </row>
    <row r="73" spans="3:3">
      <c r="C73" s="58"/>
    </row>
  </sheetData>
  <mergeCells count="3">
    <mergeCell ref="A1:D1"/>
    <mergeCell ref="A2:D2"/>
    <mergeCell ref="A3:D3"/>
  </mergeCells>
  <printOptions horizontalCentered="1" verticalCentered="1"/>
  <pageMargins left="0.25" right="0.25" top="0.75" bottom="0.75" header="0.3" footer="0.3"/>
  <pageSetup orientation="portrait" r:id="rId1"/>
  <rowBreaks count="1" manualBreakCount="1">
    <brk id="49" max="16383" man="1"/>
  </rowBreaks>
  <colBreaks count="1" manualBreakCount="1">
    <brk id="4" max="1048575" man="1"/>
  </colBreaks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400-000000000000}">
  <sheetPr codeName="Sheet150">
    <pageSetUpPr fitToPage="1"/>
  </sheetPr>
  <dimension ref="A1:J56"/>
  <sheetViews>
    <sheetView topLeftCell="A31" zoomScaleNormal="100" workbookViewId="0">
      <selection activeCell="G22" sqref="G22"/>
    </sheetView>
  </sheetViews>
  <sheetFormatPr defaultColWidth="9.140625" defaultRowHeight="14.45"/>
  <cols>
    <col min="1" max="1" width="47.28515625" style="33" customWidth="1"/>
    <col min="2" max="2" width="27.85546875" style="33" customWidth="1"/>
    <col min="3" max="4" width="9.28515625" style="33" customWidth="1"/>
    <col min="5" max="5" width="10.140625" style="33" customWidth="1"/>
    <col min="6" max="16384" width="9.140625" style="33"/>
  </cols>
  <sheetData>
    <row r="1" spans="1:10" ht="20.100000000000001">
      <c r="A1" s="381" t="s">
        <v>231</v>
      </c>
      <c r="B1" s="381"/>
      <c r="C1" s="381"/>
      <c r="D1" s="381"/>
      <c r="E1" s="367"/>
    </row>
    <row r="2" spans="1:10" ht="20.100000000000001">
      <c r="A2" s="381" t="s">
        <v>274</v>
      </c>
      <c r="B2" s="381"/>
      <c r="C2" s="381"/>
      <c r="D2" s="381"/>
      <c r="E2" s="367"/>
    </row>
    <row r="3" spans="1:10" ht="15.6">
      <c r="A3" s="394">
        <f ca="1">TODAY()</f>
        <v>45832</v>
      </c>
      <c r="B3" s="385"/>
      <c r="C3" s="385"/>
      <c r="D3" s="385"/>
    </row>
    <row r="4" spans="1:10">
      <c r="A4" s="365"/>
      <c r="B4" s="365"/>
      <c r="C4" s="365"/>
      <c r="D4" s="365"/>
    </row>
    <row r="5" spans="1:10" ht="15.6">
      <c r="A5" s="219"/>
      <c r="B5" s="219"/>
      <c r="C5" s="219"/>
      <c r="D5" s="66"/>
    </row>
    <row r="6" spans="1:10" ht="15.6">
      <c r="A6" s="36" t="s">
        <v>232</v>
      </c>
      <c r="B6" s="40" t="e">
        <f>#REF!</f>
        <v>#REF!</v>
      </c>
      <c r="C6" s="219"/>
      <c r="D6" s="66"/>
    </row>
    <row r="7" spans="1:10" ht="15.6" hidden="1">
      <c r="A7" s="219" t="s">
        <v>208</v>
      </c>
      <c r="B7" s="41" t="e">
        <f>#REF!</f>
        <v>#REF!</v>
      </c>
      <c r="C7" s="219"/>
      <c r="D7" s="66"/>
    </row>
    <row r="8" spans="1:10" ht="15.6">
      <c r="A8" s="219" t="s">
        <v>210</v>
      </c>
      <c r="B8" s="42" t="e">
        <f>#REF!</f>
        <v>#REF!</v>
      </c>
      <c r="C8" s="219"/>
      <c r="D8" s="66"/>
    </row>
    <row r="9" spans="1:10" ht="15.6">
      <c r="A9" s="219" t="s">
        <v>212</v>
      </c>
      <c r="B9" s="43">
        <v>31</v>
      </c>
      <c r="C9" s="219"/>
      <c r="D9" s="66"/>
    </row>
    <row r="10" spans="1:10" ht="15.6" hidden="1">
      <c r="A10" s="219" t="s">
        <v>213</v>
      </c>
      <c r="B10" s="220"/>
      <c r="C10" s="219" t="s">
        <v>211</v>
      </c>
      <c r="D10" s="66"/>
    </row>
    <row r="11" spans="1:10" ht="15.6">
      <c r="A11" s="219"/>
      <c r="B11" s="219"/>
      <c r="C11" s="219"/>
      <c r="D11" s="66"/>
    </row>
    <row r="12" spans="1:10" ht="15.6" hidden="1">
      <c r="A12" s="46" t="s">
        <v>214</v>
      </c>
      <c r="B12" s="221"/>
      <c r="C12" s="219"/>
      <c r="D12" s="66"/>
    </row>
    <row r="13" spans="1:10" ht="15.6" hidden="1">
      <c r="A13" s="222" t="s">
        <v>215</v>
      </c>
      <c r="B13" s="221" t="e">
        <f>#REF!</f>
        <v>#REF!</v>
      </c>
      <c r="C13" s="219" t="s">
        <v>209</v>
      </c>
      <c r="D13" s="66"/>
    </row>
    <row r="14" spans="1:10" ht="15.6" hidden="1">
      <c r="A14" s="222" t="s">
        <v>216</v>
      </c>
      <c r="B14" s="239">
        <v>0.15</v>
      </c>
      <c r="C14" s="219" t="s">
        <v>209</v>
      </c>
      <c r="D14" s="66"/>
      <c r="I14" s="68"/>
      <c r="J14" s="68"/>
    </row>
    <row r="15" spans="1:10" ht="15.6" hidden="1">
      <c r="A15" s="222" t="s">
        <v>217</v>
      </c>
      <c r="B15" s="47" t="e">
        <f>B14*B13</f>
        <v>#REF!</v>
      </c>
      <c r="C15" s="219"/>
      <c r="D15" s="66"/>
      <c r="I15" s="69"/>
      <c r="J15" s="68"/>
    </row>
    <row r="16" spans="1:10" ht="15.6">
      <c r="A16" s="227"/>
      <c r="B16" s="225"/>
      <c r="C16" s="225"/>
      <c r="D16" s="70"/>
      <c r="J16" s="68"/>
    </row>
    <row r="17" spans="1:10" ht="15.6">
      <c r="A17" s="46" t="s">
        <v>233</v>
      </c>
      <c r="B17" s="225"/>
      <c r="C17" s="219"/>
      <c r="D17" s="66"/>
      <c r="J17" s="68"/>
    </row>
    <row r="18" spans="1:10" ht="15.6">
      <c r="A18" s="222" t="s">
        <v>234</v>
      </c>
      <c r="B18" s="234" t="e">
        <f>#REF!</f>
        <v>#REF!</v>
      </c>
      <c r="C18" s="219"/>
      <c r="D18" s="66"/>
      <c r="E18" s="69"/>
      <c r="J18" s="68"/>
    </row>
    <row r="19" spans="1:10" ht="15.6">
      <c r="A19" s="222" t="s">
        <v>235</v>
      </c>
      <c r="B19" s="221" t="e">
        <f>#REF!</f>
        <v>#REF!</v>
      </c>
      <c r="C19" s="219"/>
      <c r="D19" s="66"/>
      <c r="J19" s="68"/>
    </row>
    <row r="20" spans="1:10" ht="15.6">
      <c r="A20" s="222" t="s">
        <v>222</v>
      </c>
      <c r="B20" s="225" t="e">
        <f>B18*B19</f>
        <v>#REF!</v>
      </c>
      <c r="C20" s="219"/>
      <c r="D20" s="66"/>
      <c r="E20" s="69"/>
      <c r="J20" s="68"/>
    </row>
    <row r="21" spans="1:10" ht="15.6">
      <c r="A21" s="222"/>
      <c r="B21" s="225"/>
      <c r="C21" s="219"/>
      <c r="D21" s="66"/>
      <c r="E21" s="69"/>
      <c r="J21" s="68"/>
    </row>
    <row r="22" spans="1:10" ht="15.6">
      <c r="A22" s="48"/>
      <c r="B22" s="229"/>
      <c r="C22" s="219"/>
      <c r="D22" s="66"/>
    </row>
    <row r="23" spans="1:10" ht="15.6" hidden="1">
      <c r="A23" s="219"/>
      <c r="B23" s="225"/>
      <c r="C23" s="219"/>
      <c r="D23" s="66"/>
    </row>
    <row r="24" spans="1:10" ht="15.6">
      <c r="A24" s="48" t="s">
        <v>223</v>
      </c>
      <c r="B24" s="47" t="e">
        <f>+B20</f>
        <v>#REF!</v>
      </c>
      <c r="C24" s="219"/>
      <c r="D24" s="66"/>
      <c r="I24" s="68"/>
    </row>
    <row r="25" spans="1:10" ht="15.6">
      <c r="A25" s="49"/>
      <c r="B25" s="225"/>
      <c r="C25" s="219"/>
      <c r="D25" s="66"/>
    </row>
    <row r="26" spans="1:10" ht="15.6">
      <c r="A26" s="49" t="s">
        <v>224</v>
      </c>
      <c r="B26" s="230" t="e">
        <f>B6+47</f>
        <v>#REF!</v>
      </c>
      <c r="C26" s="219"/>
      <c r="D26" s="66"/>
    </row>
    <row r="27" spans="1:10">
      <c r="A27" s="109"/>
      <c r="B27" s="82"/>
      <c r="C27" s="66"/>
      <c r="D27" s="66"/>
    </row>
    <row r="28" spans="1:10" ht="15.6">
      <c r="A28" s="49"/>
      <c r="B28" s="230"/>
      <c r="C28" s="66"/>
      <c r="D28" s="66"/>
    </row>
    <row r="29" spans="1:10" ht="15.6">
      <c r="A29" s="49"/>
      <c r="B29" s="230"/>
      <c r="C29" s="66"/>
      <c r="D29" s="66"/>
    </row>
    <row r="30" spans="1:10" ht="15.6">
      <c r="A30" s="49"/>
      <c r="B30" s="230"/>
      <c r="C30" s="66"/>
      <c r="D30" s="66"/>
    </row>
    <row r="31" spans="1:10" ht="15.6">
      <c r="A31" s="49"/>
      <c r="B31" s="54" t="s">
        <v>225</v>
      </c>
      <c r="C31" s="66"/>
      <c r="D31" s="66"/>
    </row>
    <row r="32" spans="1:10" ht="15.6">
      <c r="A32" s="49"/>
      <c r="B32" s="219"/>
      <c r="C32" s="66"/>
      <c r="D32" s="66"/>
    </row>
    <row r="33" spans="1:4" ht="15.6">
      <c r="A33" s="49"/>
      <c r="B33" s="219"/>
      <c r="C33" s="66"/>
      <c r="D33" s="66"/>
    </row>
    <row r="34" spans="1:4" ht="15.6">
      <c r="A34" s="49"/>
      <c r="B34" s="219"/>
      <c r="C34" s="66"/>
      <c r="D34" s="66"/>
    </row>
    <row r="35" spans="1:4" ht="15.6">
      <c r="A35" s="49"/>
      <c r="B35" s="219" t="s">
        <v>248</v>
      </c>
      <c r="C35" s="66"/>
      <c r="D35" s="66"/>
    </row>
    <row r="36" spans="1:4" ht="15.6">
      <c r="A36" s="49"/>
      <c r="B36" s="219" t="s">
        <v>227</v>
      </c>
      <c r="C36" s="66"/>
      <c r="D36" s="66"/>
    </row>
    <row r="37" spans="1:4" ht="15.6">
      <c r="A37" s="49"/>
      <c r="B37" s="219"/>
      <c r="C37" s="66"/>
      <c r="D37" s="66"/>
    </row>
    <row r="38" spans="1:4" ht="15.6">
      <c r="A38" s="49"/>
      <c r="B38" s="219"/>
      <c r="C38" s="66"/>
      <c r="D38" s="66"/>
    </row>
    <row r="39" spans="1:4" ht="15.6">
      <c r="A39" s="77"/>
      <c r="B39" s="219"/>
      <c r="C39" s="66"/>
      <c r="D39" s="66"/>
    </row>
    <row r="40" spans="1:4" ht="15.6">
      <c r="A40" s="77"/>
      <c r="B40" s="55" t="s">
        <v>228</v>
      </c>
      <c r="C40" s="66"/>
      <c r="D40" s="66"/>
    </row>
    <row r="41" spans="1:4" ht="15.6">
      <c r="A41" s="66"/>
      <c r="B41" s="219"/>
      <c r="C41" s="66"/>
      <c r="D41" s="66"/>
    </row>
    <row r="42" spans="1:4" ht="15.6">
      <c r="A42" s="79"/>
      <c r="B42" s="219"/>
      <c r="C42" s="66"/>
      <c r="D42" s="66"/>
    </row>
    <row r="43" spans="1:4" ht="15.6">
      <c r="A43" s="66"/>
      <c r="B43" s="219"/>
      <c r="C43" s="66"/>
      <c r="D43" s="66"/>
    </row>
    <row r="44" spans="1:4" ht="15.6">
      <c r="A44" s="66"/>
      <c r="B44" s="219" t="s">
        <v>269</v>
      </c>
      <c r="C44" s="66"/>
      <c r="D44" s="66"/>
    </row>
    <row r="45" spans="1:4" ht="15.6">
      <c r="A45" s="66"/>
      <c r="B45" s="219" t="s">
        <v>230</v>
      </c>
      <c r="C45" s="66"/>
      <c r="D45" s="66"/>
    </row>
    <row r="46" spans="1:4" ht="15.6">
      <c r="A46" s="66"/>
      <c r="B46" s="219"/>
      <c r="C46" s="66"/>
      <c r="D46" s="66"/>
    </row>
    <row r="47" spans="1:4" ht="15.6">
      <c r="A47" s="66"/>
      <c r="B47" s="219"/>
      <c r="C47" s="39"/>
      <c r="D47" s="39"/>
    </row>
    <row r="48" spans="1:4" ht="15.6">
      <c r="A48" s="66"/>
      <c r="B48" s="219"/>
      <c r="C48" s="39"/>
      <c r="D48" s="39"/>
    </row>
    <row r="49" spans="1:4">
      <c r="C49" s="58"/>
      <c r="D49" s="58"/>
    </row>
    <row r="50" spans="1:4">
      <c r="A50" s="57"/>
    </row>
    <row r="53" spans="1:4">
      <c r="B53" s="59"/>
    </row>
    <row r="54" spans="1:4">
      <c r="B54" s="60"/>
    </row>
    <row r="55" spans="1:4">
      <c r="B55" s="60"/>
    </row>
    <row r="56" spans="1:4">
      <c r="B56" s="60"/>
    </row>
  </sheetData>
  <mergeCells count="3">
    <mergeCell ref="A1:D1"/>
    <mergeCell ref="A2:D2"/>
    <mergeCell ref="A3:D3"/>
  </mergeCells>
  <printOptions horizontalCentered="1" verticalCentered="1"/>
  <pageMargins left="0.25" right="0.25" top="0.75" bottom="0.75" header="0.3" footer="0.3"/>
  <pageSetup orientation="portrait" r:id="rId1"/>
  <rowBreaks count="1" manualBreakCount="1">
    <brk id="48" max="16383" man="1"/>
  </rowBreaks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500-000000000000}">
  <sheetPr codeName="Sheet151">
    <pageSetUpPr fitToPage="1"/>
  </sheetPr>
  <dimension ref="A1:J80"/>
  <sheetViews>
    <sheetView zoomScaleNormal="100" workbookViewId="0">
      <selection activeCell="G22" sqref="G22"/>
    </sheetView>
  </sheetViews>
  <sheetFormatPr defaultColWidth="9.140625" defaultRowHeight="14.45"/>
  <cols>
    <col min="1" max="1" width="47.28515625" style="33" customWidth="1"/>
    <col min="2" max="2" width="27.85546875" style="33" customWidth="1"/>
    <col min="3" max="4" width="9.140625" style="33" customWidth="1"/>
    <col min="5" max="16384" width="9.140625" style="33"/>
  </cols>
  <sheetData>
    <row r="1" spans="1:10" ht="18">
      <c r="A1" s="386" t="s">
        <v>205</v>
      </c>
      <c r="B1" s="386"/>
      <c r="C1" s="386"/>
      <c r="D1" s="386"/>
      <c r="E1" s="63"/>
    </row>
    <row r="2" spans="1:10" ht="18">
      <c r="A2" s="386" t="s">
        <v>274</v>
      </c>
      <c r="B2" s="386"/>
      <c r="C2" s="386"/>
      <c r="D2" s="386"/>
      <c r="E2" s="63"/>
    </row>
    <row r="3" spans="1:10" ht="15.6">
      <c r="A3" s="401">
        <f ca="1">TODAY()</f>
        <v>45832</v>
      </c>
      <c r="B3" s="388"/>
      <c r="C3" s="388"/>
      <c r="D3" s="388"/>
      <c r="E3" s="46"/>
    </row>
    <row r="4" spans="1:10" s="34" customFormat="1" ht="15.95">
      <c r="A4" s="367"/>
      <c r="B4" s="367"/>
      <c r="C4" s="37"/>
    </row>
    <row r="5" spans="1:10" s="34" customFormat="1" ht="15.95" hidden="1">
      <c r="A5" s="367"/>
      <c r="B5" s="367"/>
      <c r="C5" s="37"/>
    </row>
    <row r="6" spans="1:10" s="34" customFormat="1" ht="15.95">
      <c r="C6" s="56"/>
    </row>
    <row r="7" spans="1:10" s="34" customFormat="1" ht="15.95">
      <c r="A7" s="36" t="s">
        <v>207</v>
      </c>
      <c r="B7" s="40" t="e">
        <f>#REF!</f>
        <v>#REF!</v>
      </c>
      <c r="C7" s="56"/>
    </row>
    <row r="8" spans="1:10" s="34" customFormat="1" ht="15.95" hidden="1">
      <c r="A8" s="34" t="s">
        <v>208</v>
      </c>
      <c r="B8" s="41">
        <v>40793</v>
      </c>
      <c r="C8" s="56" t="s">
        <v>209</v>
      </c>
    </row>
    <row r="9" spans="1:10" s="34" customFormat="1" ht="15.95">
      <c r="A9" s="219" t="s">
        <v>210</v>
      </c>
      <c r="B9" s="42" t="e">
        <f>#REF!</f>
        <v>#REF!</v>
      </c>
      <c r="C9" s="56" t="s">
        <v>211</v>
      </c>
    </row>
    <row r="10" spans="1:10" s="34" customFormat="1" ht="15.95">
      <c r="A10" s="219" t="s">
        <v>212</v>
      </c>
      <c r="B10" s="43">
        <v>28</v>
      </c>
      <c r="C10" s="56" t="s">
        <v>211</v>
      </c>
    </row>
    <row r="11" spans="1:10" s="34" customFormat="1" ht="15.95" hidden="1">
      <c r="A11" s="34" t="s">
        <v>213</v>
      </c>
      <c r="B11" s="220"/>
      <c r="C11" s="56" t="s">
        <v>211</v>
      </c>
    </row>
    <row r="12" spans="1:10" s="34" customFormat="1" ht="15.95">
      <c r="B12" s="219"/>
      <c r="C12" s="56"/>
    </row>
    <row r="13" spans="1:10" s="34" customFormat="1" ht="15.95">
      <c r="B13" s="221"/>
      <c r="C13" s="56"/>
    </row>
    <row r="14" spans="1:10" s="34" customFormat="1" ht="15.95">
      <c r="A14" s="46" t="s">
        <v>214</v>
      </c>
      <c r="B14" s="221"/>
      <c r="C14" s="39"/>
      <c r="D14" s="219"/>
      <c r="E14" s="219"/>
    </row>
    <row r="15" spans="1:10" s="34" customFormat="1" ht="15.95">
      <c r="A15" s="222" t="s">
        <v>215</v>
      </c>
      <c r="B15" s="223" t="e">
        <f>#REF!</f>
        <v>#REF!</v>
      </c>
      <c r="C15" s="39" t="s">
        <v>209</v>
      </c>
      <c r="D15" s="219"/>
      <c r="E15" s="219"/>
    </row>
    <row r="16" spans="1:10" s="34" customFormat="1" ht="15.95">
      <c r="A16" s="222" t="s">
        <v>216</v>
      </c>
      <c r="B16" s="244" t="e">
        <f>#REF!</f>
        <v>#REF!</v>
      </c>
      <c r="C16" s="39" t="s">
        <v>209</v>
      </c>
      <c r="D16" s="219"/>
      <c r="E16" s="219"/>
      <c r="I16" s="61"/>
      <c r="J16" s="61"/>
    </row>
    <row r="17" spans="1:10" s="34" customFormat="1" ht="15.95">
      <c r="A17" s="222" t="s">
        <v>217</v>
      </c>
      <c r="B17" s="225" t="e">
        <f>B16*B15</f>
        <v>#REF!</v>
      </c>
      <c r="C17" s="39"/>
      <c r="D17" s="219"/>
      <c r="E17" s="219"/>
      <c r="I17" s="62"/>
      <c r="J17" s="61"/>
    </row>
    <row r="18" spans="1:10" s="34" customFormat="1" ht="15.95">
      <c r="A18" s="227"/>
      <c r="B18" s="225"/>
      <c r="C18" s="45"/>
      <c r="D18" s="219"/>
      <c r="E18" s="219"/>
      <c r="J18" s="61"/>
    </row>
    <row r="19" spans="1:10" s="34" customFormat="1" ht="15.95" hidden="1">
      <c r="A19" s="46" t="s">
        <v>218</v>
      </c>
      <c r="B19" s="221"/>
      <c r="C19" s="39"/>
      <c r="D19" s="219"/>
      <c r="E19" s="219"/>
      <c r="J19" s="61"/>
    </row>
    <row r="20" spans="1:10" s="34" customFormat="1" ht="15.95" hidden="1">
      <c r="A20" s="222" t="s">
        <v>219</v>
      </c>
      <c r="B20" s="228" t="e">
        <f>B15</f>
        <v>#REF!</v>
      </c>
      <c r="C20" s="39" t="s">
        <v>220</v>
      </c>
      <c r="D20" s="219"/>
      <c r="E20" s="219"/>
      <c r="J20" s="61"/>
    </row>
    <row r="21" spans="1:10" s="34" customFormat="1" ht="15.95" hidden="1">
      <c r="A21" s="222" t="s">
        <v>221</v>
      </c>
      <c r="B21" s="225">
        <v>3.5000000000000003E-2</v>
      </c>
      <c r="C21" s="39"/>
      <c r="D21" s="219"/>
      <c r="E21" s="219"/>
      <c r="J21" s="61"/>
    </row>
    <row r="22" spans="1:10" s="34" customFormat="1" ht="15.95" hidden="1">
      <c r="A22" s="222" t="s">
        <v>222</v>
      </c>
      <c r="B22" s="229" t="e">
        <f>B20*B21</f>
        <v>#REF!</v>
      </c>
      <c r="C22" s="39"/>
      <c r="D22" s="219"/>
      <c r="E22" s="219"/>
      <c r="J22" s="61"/>
    </row>
    <row r="23" spans="1:10" s="34" customFormat="1" ht="15.95">
      <c r="A23" s="219"/>
      <c r="B23" s="47"/>
      <c r="C23" s="39"/>
      <c r="D23" s="219"/>
      <c r="E23" s="219"/>
    </row>
    <row r="24" spans="1:10" s="34" customFormat="1" ht="15.95">
      <c r="A24" s="48" t="s">
        <v>223</v>
      </c>
      <c r="B24" s="47" t="e">
        <f>+B17</f>
        <v>#REF!</v>
      </c>
      <c r="C24" s="39"/>
      <c r="D24" s="219"/>
      <c r="E24" s="219"/>
      <c r="I24" s="61"/>
    </row>
    <row r="25" spans="1:10" s="34" customFormat="1" ht="15.95">
      <c r="A25" s="49"/>
      <c r="B25" s="225"/>
      <c r="C25" s="45"/>
      <c r="D25" s="219"/>
      <c r="E25" s="219"/>
      <c r="I25" s="61"/>
    </row>
    <row r="26" spans="1:10" s="34" customFormat="1" ht="15.95" hidden="1">
      <c r="A26" s="49"/>
      <c r="B26" s="230"/>
      <c r="C26" s="39"/>
      <c r="D26" s="219"/>
      <c r="E26" s="219"/>
    </row>
    <row r="27" spans="1:10" s="34" customFormat="1" ht="15.95">
      <c r="A27" s="49" t="s">
        <v>224</v>
      </c>
      <c r="B27" s="230" t="e">
        <f>B7+47</f>
        <v>#REF!</v>
      </c>
      <c r="C27" s="39"/>
      <c r="D27" s="219"/>
      <c r="E27" s="219"/>
    </row>
    <row r="28" spans="1:10" s="34" customFormat="1" ht="15.95">
      <c r="A28" s="49"/>
      <c r="B28" s="230"/>
      <c r="C28" s="39"/>
      <c r="D28" s="219"/>
      <c r="E28" s="219"/>
    </row>
    <row r="29" spans="1:10" s="34" customFormat="1" ht="15.95">
      <c r="A29" s="49"/>
      <c r="B29" s="230"/>
      <c r="C29" s="39"/>
      <c r="D29" s="219"/>
      <c r="E29" s="219"/>
    </row>
    <row r="30" spans="1:10" s="34" customFormat="1" ht="15.95">
      <c r="A30" s="49"/>
      <c r="B30" s="230"/>
      <c r="C30" s="39"/>
      <c r="D30" s="219"/>
      <c r="E30" s="219"/>
    </row>
    <row r="31" spans="1:10" s="34" customFormat="1" ht="15.95">
      <c r="A31" s="49"/>
      <c r="B31" s="230"/>
      <c r="C31" s="39"/>
      <c r="D31" s="219"/>
      <c r="E31" s="219"/>
    </row>
    <row r="32" spans="1:10" s="34" customFormat="1" ht="15.95">
      <c r="A32" s="49"/>
      <c r="B32" s="54" t="s">
        <v>225</v>
      </c>
      <c r="C32" s="39"/>
      <c r="D32" s="219"/>
      <c r="E32" s="219"/>
    </row>
    <row r="33" spans="1:5" s="34" customFormat="1" ht="15.95">
      <c r="A33" s="49"/>
      <c r="B33" s="54"/>
      <c r="C33" s="39"/>
      <c r="D33" s="219"/>
      <c r="E33" s="219"/>
    </row>
    <row r="34" spans="1:5" s="34" customFormat="1" ht="15.95">
      <c r="A34" s="49"/>
      <c r="B34" s="54"/>
      <c r="C34" s="39"/>
      <c r="D34" s="219"/>
      <c r="E34" s="219"/>
    </row>
    <row r="35" spans="1:5" s="34" customFormat="1" ht="15.95">
      <c r="A35" s="49"/>
      <c r="B35" s="54"/>
      <c r="C35" s="39"/>
      <c r="D35" s="219"/>
      <c r="E35" s="219"/>
    </row>
    <row r="36" spans="1:5" s="34" customFormat="1" ht="15.95">
      <c r="A36" s="219"/>
      <c r="B36" s="219" t="s">
        <v>248</v>
      </c>
      <c r="C36" s="39"/>
      <c r="D36" s="219"/>
      <c r="E36" s="219"/>
    </row>
    <row r="37" spans="1:5" s="34" customFormat="1" ht="15.95">
      <c r="A37" s="219"/>
      <c r="B37" s="219" t="s">
        <v>227</v>
      </c>
      <c r="C37" s="39"/>
      <c r="D37" s="219"/>
      <c r="E37" s="219"/>
    </row>
    <row r="38" spans="1:5" s="34" customFormat="1" ht="15.95">
      <c r="A38" s="219"/>
      <c r="B38" s="219"/>
      <c r="C38" s="39"/>
      <c r="D38" s="219"/>
      <c r="E38" s="219"/>
    </row>
    <row r="39" spans="1:5" s="34" customFormat="1" ht="15.95">
      <c r="A39" s="219"/>
      <c r="B39" s="219"/>
      <c r="C39" s="39"/>
      <c r="D39" s="219"/>
      <c r="E39" s="219"/>
    </row>
    <row r="40" spans="1:5" s="34" customFormat="1" ht="15.95">
      <c r="A40" s="48"/>
      <c r="B40" s="55" t="s">
        <v>228</v>
      </c>
      <c r="C40" s="39"/>
      <c r="D40" s="231"/>
      <c r="E40" s="219"/>
    </row>
    <row r="41" spans="1:5" s="34" customFormat="1" ht="15.95">
      <c r="A41" s="219"/>
      <c r="B41" s="219"/>
      <c r="C41" s="39"/>
      <c r="D41" s="219"/>
      <c r="E41" s="219"/>
    </row>
    <row r="42" spans="1:5" s="34" customFormat="1" ht="15.95">
      <c r="A42" s="219"/>
      <c r="B42" s="219"/>
      <c r="C42" s="39"/>
      <c r="D42" s="219"/>
      <c r="E42" s="219"/>
    </row>
    <row r="43" spans="1:5" s="34" customFormat="1" ht="15.95">
      <c r="A43" s="219"/>
      <c r="B43" s="219"/>
      <c r="C43" s="39"/>
      <c r="D43" s="219"/>
      <c r="E43" s="219"/>
    </row>
    <row r="44" spans="1:5" s="34" customFormat="1" ht="15.95">
      <c r="A44" s="219"/>
      <c r="B44" s="219" t="s">
        <v>229</v>
      </c>
      <c r="C44" s="39"/>
      <c r="D44" s="219"/>
      <c r="E44" s="219"/>
    </row>
    <row r="45" spans="1:5" s="34" customFormat="1" ht="15.95">
      <c r="A45" s="219"/>
      <c r="B45" s="219" t="s">
        <v>230</v>
      </c>
      <c r="C45" s="39"/>
      <c r="D45" s="219"/>
      <c r="E45" s="219"/>
    </row>
    <row r="46" spans="1:5" s="34" customFormat="1" ht="15.95">
      <c r="A46" s="219"/>
      <c r="B46" s="219"/>
      <c r="C46" s="39"/>
      <c r="D46" s="219"/>
      <c r="E46" s="219"/>
    </row>
    <row r="47" spans="1:5" s="34" customFormat="1" ht="15.95">
      <c r="A47" s="219"/>
      <c r="B47" s="219"/>
      <c r="C47" s="39"/>
      <c r="D47" s="219"/>
      <c r="E47" s="219"/>
    </row>
    <row r="48" spans="1:5" s="34" customFormat="1" ht="15.95">
      <c r="A48" s="219"/>
      <c r="B48" s="219"/>
      <c r="C48" s="39"/>
      <c r="D48" s="219"/>
      <c r="E48" s="219"/>
    </row>
    <row r="49" spans="1:5" s="34" customFormat="1" ht="15.95">
      <c r="A49" s="219"/>
      <c r="B49" s="219"/>
      <c r="C49" s="39"/>
      <c r="D49" s="219"/>
      <c r="E49" s="219"/>
    </row>
    <row r="50" spans="1:5" s="34" customFormat="1" ht="15.95">
      <c r="A50" s="219"/>
      <c r="B50" s="219"/>
      <c r="C50" s="39"/>
      <c r="D50" s="219"/>
      <c r="E50" s="219"/>
    </row>
    <row r="51" spans="1:5" s="34" customFormat="1" ht="15.95">
      <c r="A51" s="219"/>
      <c r="B51" s="219"/>
      <c r="C51" s="39"/>
      <c r="D51" s="219"/>
      <c r="E51" s="219"/>
    </row>
    <row r="52" spans="1:5" s="34" customFormat="1" ht="15.95">
      <c r="A52" s="219"/>
      <c r="B52" s="219"/>
      <c r="C52" s="39"/>
      <c r="D52" s="219"/>
      <c r="E52" s="219"/>
    </row>
    <row r="53" spans="1:5" s="34" customFormat="1" ht="15.95">
      <c r="A53" s="219"/>
      <c r="B53" s="55"/>
      <c r="C53" s="39"/>
      <c r="D53" s="219"/>
      <c r="E53" s="219"/>
    </row>
    <row r="54" spans="1:5" s="34" customFormat="1" ht="15.95">
      <c r="A54" s="219"/>
      <c r="B54" s="219"/>
      <c r="C54" s="39"/>
      <c r="D54" s="219"/>
      <c r="E54" s="219"/>
    </row>
    <row r="55" spans="1:5" s="34" customFormat="1" ht="15.95">
      <c r="A55" s="219"/>
      <c r="B55" s="219"/>
      <c r="C55" s="39"/>
      <c r="D55" s="219"/>
      <c r="E55" s="219"/>
    </row>
    <row r="56" spans="1:5" s="34" customFormat="1" ht="15.95">
      <c r="A56" s="219"/>
      <c r="B56" s="219"/>
      <c r="C56" s="39"/>
      <c r="D56" s="219"/>
      <c r="E56" s="219"/>
    </row>
    <row r="57" spans="1:5" s="34" customFormat="1" ht="15.95">
      <c r="A57" s="219"/>
      <c r="B57" s="219"/>
      <c r="C57" s="39"/>
      <c r="D57" s="219"/>
      <c r="E57" s="219"/>
    </row>
    <row r="58" spans="1:5" s="34" customFormat="1" ht="15.95">
      <c r="A58" s="219"/>
      <c r="B58" s="219"/>
      <c r="C58" s="39"/>
      <c r="D58" s="219"/>
      <c r="E58" s="219"/>
    </row>
    <row r="59" spans="1:5" s="34" customFormat="1" ht="15.95">
      <c r="A59" s="219"/>
      <c r="B59" s="219"/>
      <c r="C59" s="39"/>
      <c r="D59" s="219"/>
      <c r="E59" s="219"/>
    </row>
    <row r="60" spans="1:5" s="34" customFormat="1" ht="15.95">
      <c r="A60" s="219"/>
      <c r="B60" s="219"/>
      <c r="C60" s="39"/>
      <c r="D60" s="219"/>
      <c r="E60" s="219"/>
    </row>
    <row r="61" spans="1:5">
      <c r="C61" s="58"/>
    </row>
    <row r="62" spans="1:5">
      <c r="A62" s="57"/>
      <c r="C62" s="58"/>
    </row>
    <row r="63" spans="1:5">
      <c r="C63" s="58"/>
    </row>
    <row r="64" spans="1:5">
      <c r="C64" s="58"/>
    </row>
    <row r="65" spans="2:3">
      <c r="B65" s="59"/>
      <c r="C65" s="58"/>
    </row>
    <row r="66" spans="2:3">
      <c r="B66" s="60"/>
      <c r="C66" s="58"/>
    </row>
    <row r="67" spans="2:3">
      <c r="B67" s="60"/>
      <c r="C67" s="58"/>
    </row>
    <row r="68" spans="2:3">
      <c r="B68" s="60"/>
      <c r="C68" s="58"/>
    </row>
    <row r="69" spans="2:3">
      <c r="C69" s="58"/>
    </row>
    <row r="70" spans="2:3">
      <c r="C70" s="58"/>
    </row>
    <row r="71" spans="2:3">
      <c r="C71" s="58"/>
    </row>
    <row r="72" spans="2:3">
      <c r="C72" s="58"/>
    </row>
    <row r="73" spans="2:3">
      <c r="C73" s="58"/>
    </row>
    <row r="74" spans="2:3">
      <c r="C74" s="58"/>
    </row>
    <row r="75" spans="2:3">
      <c r="C75" s="58"/>
    </row>
    <row r="76" spans="2:3">
      <c r="C76" s="58"/>
    </row>
    <row r="77" spans="2:3">
      <c r="C77" s="58"/>
    </row>
    <row r="78" spans="2:3">
      <c r="C78" s="58"/>
    </row>
    <row r="79" spans="2:3">
      <c r="C79" s="58"/>
    </row>
    <row r="80" spans="2:3">
      <c r="C80" s="58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scale="81" orientation="portrait" r:id="rId1"/>
  <rowBreaks count="1" manualBreakCount="1">
    <brk id="60" max="16383" man="1"/>
  </rowBreaks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600-000000000000}">
  <sheetPr codeName="Sheet152">
    <pageSetUpPr fitToPage="1"/>
  </sheetPr>
  <dimension ref="A1:K68"/>
  <sheetViews>
    <sheetView topLeftCell="A51" zoomScaleNormal="100" workbookViewId="0">
      <selection activeCell="G22" sqref="G22"/>
    </sheetView>
  </sheetViews>
  <sheetFormatPr defaultColWidth="9.140625" defaultRowHeight="14.45"/>
  <cols>
    <col min="1" max="1" width="46.28515625" style="33" customWidth="1"/>
    <col min="2" max="2" width="26.42578125" style="33" customWidth="1"/>
    <col min="3" max="3" width="10.7109375" style="33" bestFit="1" customWidth="1"/>
    <col min="4" max="4" width="10.7109375" style="33" customWidth="1"/>
    <col min="5" max="16384" width="9.140625" style="33"/>
  </cols>
  <sheetData>
    <row r="1" spans="1:11" ht="18">
      <c r="A1" s="386" t="s">
        <v>231</v>
      </c>
      <c r="B1" s="386"/>
      <c r="C1" s="386"/>
      <c r="D1" s="386"/>
      <c r="E1" s="63"/>
      <c r="F1" s="367"/>
    </row>
    <row r="2" spans="1:11" ht="18">
      <c r="A2" s="386" t="s">
        <v>274</v>
      </c>
      <c r="B2" s="386"/>
      <c r="C2" s="386"/>
      <c r="D2" s="386"/>
      <c r="E2" s="63"/>
      <c r="F2" s="367"/>
    </row>
    <row r="3" spans="1:11">
      <c r="A3" s="401">
        <f ca="1">TODAY()</f>
        <v>45832</v>
      </c>
      <c r="B3" s="388"/>
      <c r="C3" s="388"/>
      <c r="D3" s="388"/>
      <c r="E3" s="81"/>
      <c r="F3" s="81"/>
    </row>
    <row r="4" spans="1:11" s="34" customFormat="1" ht="15.95">
      <c r="A4" s="363"/>
      <c r="B4" s="363"/>
      <c r="C4" s="363"/>
      <c r="D4" s="363"/>
      <c r="E4" s="363"/>
      <c r="F4" s="36"/>
    </row>
    <row r="5" spans="1:11" s="34" customFormat="1" ht="15.95" hidden="1">
      <c r="A5" s="367"/>
      <c r="B5" s="367"/>
      <c r="C5" s="367"/>
      <c r="D5" s="367"/>
      <c r="E5" s="219"/>
    </row>
    <row r="6" spans="1:11" s="34" customFormat="1" ht="15.95">
      <c r="A6" s="219"/>
      <c r="B6" s="219"/>
      <c r="C6" s="219"/>
      <c r="D6" s="219"/>
      <c r="E6" s="219"/>
    </row>
    <row r="7" spans="1:11" s="34" customFormat="1" ht="15.95">
      <c r="A7" s="36" t="s">
        <v>232</v>
      </c>
      <c r="B7" s="40" t="e">
        <f>#REF!</f>
        <v>#REF!</v>
      </c>
      <c r="C7" s="219"/>
      <c r="D7" s="219"/>
      <c r="E7" s="219"/>
    </row>
    <row r="8" spans="1:11" s="34" customFormat="1" ht="15.95" hidden="1">
      <c r="A8" s="219" t="s">
        <v>208</v>
      </c>
      <c r="B8" s="41" t="e">
        <f>#REF!</f>
        <v>#REF!</v>
      </c>
      <c r="C8" s="219"/>
      <c r="D8" s="219"/>
      <c r="E8" s="219"/>
    </row>
    <row r="9" spans="1:11" s="34" customFormat="1" ht="15.95">
      <c r="A9" s="219" t="s">
        <v>210</v>
      </c>
      <c r="B9" s="42" t="e">
        <f>#REF!</f>
        <v>#REF!</v>
      </c>
      <c r="C9" s="219"/>
      <c r="D9" s="219"/>
      <c r="E9" s="219"/>
    </row>
    <row r="10" spans="1:11" s="34" customFormat="1" ht="15.95">
      <c r="A10" s="219" t="s">
        <v>212</v>
      </c>
      <c r="B10" s="43">
        <v>28</v>
      </c>
      <c r="C10" s="219"/>
      <c r="D10" s="219"/>
      <c r="E10" s="219"/>
    </row>
    <row r="11" spans="1:11" s="34" customFormat="1" ht="15.95" hidden="1">
      <c r="A11" s="219" t="s">
        <v>213</v>
      </c>
      <c r="B11" s="220"/>
      <c r="C11" s="219" t="s">
        <v>211</v>
      </c>
      <c r="D11" s="219"/>
      <c r="E11" s="219"/>
    </row>
    <row r="12" spans="1:11" s="34" customFormat="1" ht="15.95">
      <c r="A12" s="219"/>
      <c r="B12" s="219"/>
      <c r="C12" s="219"/>
      <c r="D12" s="219"/>
      <c r="E12" s="219"/>
    </row>
    <row r="13" spans="1:11" s="34" customFormat="1" ht="15.95" hidden="1">
      <c r="A13" s="46" t="s">
        <v>214</v>
      </c>
      <c r="B13" s="221"/>
      <c r="C13" s="219"/>
      <c r="D13" s="219"/>
      <c r="E13" s="219"/>
    </row>
    <row r="14" spans="1:11" s="34" customFormat="1" ht="15.95" hidden="1">
      <c r="A14" s="222" t="s">
        <v>215</v>
      </c>
      <c r="B14" s="221" t="e">
        <f>#REF!</f>
        <v>#REF!</v>
      </c>
      <c r="C14" s="219" t="s">
        <v>209</v>
      </c>
      <c r="D14" s="219"/>
      <c r="E14" s="219"/>
    </row>
    <row r="15" spans="1:11" s="34" customFormat="1" ht="15.95" hidden="1">
      <c r="A15" s="222" t="s">
        <v>216</v>
      </c>
      <c r="B15" s="239">
        <v>0.15</v>
      </c>
      <c r="C15" s="219" t="s">
        <v>209</v>
      </c>
      <c r="D15" s="219"/>
      <c r="E15" s="219"/>
      <c r="J15" s="61"/>
      <c r="K15" s="61"/>
    </row>
    <row r="16" spans="1:11" s="34" customFormat="1" ht="15.95" hidden="1">
      <c r="A16" s="222" t="s">
        <v>217</v>
      </c>
      <c r="B16" s="47" t="e">
        <f>B15*B14</f>
        <v>#REF!</v>
      </c>
      <c r="C16" s="219"/>
      <c r="D16" s="219"/>
      <c r="E16" s="219"/>
      <c r="J16" s="62"/>
      <c r="K16" s="61"/>
    </row>
    <row r="17" spans="1:11" s="34" customFormat="1" ht="15.95">
      <c r="A17" s="227"/>
      <c r="B17" s="225"/>
      <c r="C17" s="225"/>
      <c r="D17" s="225"/>
      <c r="E17" s="219"/>
      <c r="K17" s="61"/>
    </row>
    <row r="18" spans="1:11" s="34" customFormat="1" ht="15.95">
      <c r="A18" s="46" t="s">
        <v>233</v>
      </c>
      <c r="B18" s="225"/>
      <c r="C18" s="219"/>
      <c r="D18" s="219"/>
      <c r="E18" s="219"/>
      <c r="K18" s="61"/>
    </row>
    <row r="19" spans="1:11" s="34" customFormat="1" ht="15.95">
      <c r="A19" s="222" t="s">
        <v>234</v>
      </c>
      <c r="B19" s="234" t="e">
        <f>#REF!</f>
        <v>#REF!</v>
      </c>
      <c r="C19" s="219"/>
      <c r="D19" s="219"/>
      <c r="F19" s="62"/>
      <c r="K19" s="61"/>
    </row>
    <row r="20" spans="1:11" s="34" customFormat="1" ht="15.95">
      <c r="A20" s="222" t="s">
        <v>235</v>
      </c>
      <c r="B20" s="221" t="e">
        <f>#REF!</f>
        <v>#REF!</v>
      </c>
      <c r="C20" s="219"/>
      <c r="D20" s="219"/>
      <c r="E20" s="219"/>
      <c r="K20" s="61"/>
    </row>
    <row r="21" spans="1:11" s="34" customFormat="1" ht="15.95">
      <c r="A21" s="222" t="s">
        <v>222</v>
      </c>
      <c r="B21" s="225" t="e">
        <f>B19*B20</f>
        <v>#REF!</v>
      </c>
      <c r="C21" s="219"/>
      <c r="D21" s="219"/>
      <c r="E21" s="219"/>
      <c r="F21" s="62"/>
      <c r="K21" s="61"/>
    </row>
    <row r="22" spans="1:11" s="34" customFormat="1" ht="15.95">
      <c r="A22" s="222"/>
      <c r="B22" s="235"/>
      <c r="C22" s="219"/>
      <c r="D22" s="219"/>
      <c r="E22" s="219"/>
      <c r="K22" s="61"/>
    </row>
    <row r="23" spans="1:11" s="34" customFormat="1" ht="15.95" hidden="1">
      <c r="A23" s="48"/>
      <c r="B23" s="229"/>
      <c r="C23" s="219"/>
      <c r="D23" s="219"/>
      <c r="E23" s="219"/>
    </row>
    <row r="24" spans="1:11" s="34" customFormat="1" ht="15.95">
      <c r="A24" s="219"/>
      <c r="B24" s="225"/>
      <c r="C24" s="219"/>
      <c r="D24" s="219"/>
      <c r="E24" s="219"/>
    </row>
    <row r="25" spans="1:11" s="34" customFormat="1" ht="15.95">
      <c r="A25" s="48" t="s">
        <v>223</v>
      </c>
      <c r="B25" s="47" t="e">
        <f>+B21</f>
        <v>#REF!</v>
      </c>
      <c r="C25" s="219"/>
      <c r="D25" s="219"/>
      <c r="E25" s="219"/>
      <c r="J25" s="61"/>
    </row>
    <row r="26" spans="1:11" s="34" customFormat="1" ht="15.95">
      <c r="A26" s="49"/>
      <c r="B26" s="225"/>
      <c r="C26" s="219"/>
      <c r="D26" s="219"/>
      <c r="E26" s="219"/>
    </row>
    <row r="27" spans="1:11" s="34" customFormat="1" ht="15.95">
      <c r="A27" s="49" t="s">
        <v>224</v>
      </c>
      <c r="B27" s="230" t="e">
        <f>B7+47</f>
        <v>#REF!</v>
      </c>
      <c r="C27" s="219"/>
      <c r="D27" s="219"/>
      <c r="E27" s="219"/>
    </row>
    <row r="28" spans="1:11" s="34" customFormat="1" ht="15.95">
      <c r="A28" s="49"/>
      <c r="B28" s="230"/>
      <c r="C28" s="219"/>
      <c r="D28" s="219"/>
      <c r="E28" s="219"/>
    </row>
    <row r="29" spans="1:11" s="34" customFormat="1" ht="15.95">
      <c r="A29" s="49"/>
      <c r="B29" s="230"/>
      <c r="C29" s="219"/>
      <c r="D29" s="219"/>
      <c r="E29" s="219"/>
    </row>
    <row r="30" spans="1:11" s="34" customFormat="1" ht="15.95">
      <c r="A30" s="49"/>
      <c r="B30" s="230"/>
      <c r="C30" s="219"/>
      <c r="D30" s="219"/>
      <c r="E30" s="219"/>
    </row>
    <row r="31" spans="1:11" s="34" customFormat="1" ht="15.95">
      <c r="A31" s="49"/>
      <c r="B31" s="230"/>
      <c r="C31" s="219"/>
      <c r="D31" s="219"/>
      <c r="E31" s="219"/>
    </row>
    <row r="32" spans="1:11" s="34" customFormat="1" ht="15.95">
      <c r="A32" s="49"/>
      <c r="B32" s="54" t="s">
        <v>225</v>
      </c>
      <c r="C32" s="219"/>
      <c r="D32" s="219"/>
      <c r="E32" s="219"/>
    </row>
    <row r="33" spans="1:5" s="34" customFormat="1" ht="15.95">
      <c r="A33" s="49"/>
      <c r="B33" s="54"/>
      <c r="C33" s="219"/>
      <c r="D33" s="219"/>
      <c r="E33" s="219"/>
    </row>
    <row r="34" spans="1:5" s="34" customFormat="1" ht="15.95">
      <c r="A34" s="49"/>
      <c r="B34" s="54"/>
      <c r="C34" s="219"/>
      <c r="D34" s="219"/>
      <c r="E34" s="219"/>
    </row>
    <row r="35" spans="1:5" s="34" customFormat="1" ht="15.95">
      <c r="A35" s="49"/>
      <c r="B35" s="54"/>
      <c r="C35" s="219"/>
      <c r="D35" s="219"/>
      <c r="E35" s="219"/>
    </row>
    <row r="36" spans="1:5" s="34" customFormat="1" ht="15.95">
      <c r="A36" s="49"/>
      <c r="B36" s="219" t="s">
        <v>248</v>
      </c>
      <c r="C36" s="219"/>
      <c r="D36" s="219"/>
      <c r="E36" s="219"/>
    </row>
    <row r="37" spans="1:5" s="34" customFormat="1" ht="15.95">
      <c r="A37" s="49"/>
      <c r="B37" s="219" t="s">
        <v>227</v>
      </c>
      <c r="C37" s="219"/>
      <c r="D37" s="219"/>
      <c r="E37" s="219"/>
    </row>
    <row r="38" spans="1:5" s="34" customFormat="1" ht="15.95">
      <c r="A38" s="49"/>
      <c r="B38" s="219"/>
      <c r="C38" s="219"/>
      <c r="D38" s="219"/>
      <c r="E38" s="219"/>
    </row>
    <row r="39" spans="1:5" s="34" customFormat="1" ht="15.95">
      <c r="A39" s="49"/>
      <c r="B39" s="219"/>
      <c r="C39" s="219"/>
      <c r="D39" s="219"/>
      <c r="E39" s="219"/>
    </row>
    <row r="40" spans="1:5" s="34" customFormat="1" ht="15.95">
      <c r="A40" s="219"/>
      <c r="B40" s="55" t="s">
        <v>228</v>
      </c>
      <c r="C40" s="219"/>
      <c r="D40" s="219"/>
      <c r="E40" s="219"/>
    </row>
    <row r="41" spans="1:5" s="34" customFormat="1" ht="15.95">
      <c r="A41" s="48"/>
      <c r="B41" s="219"/>
      <c r="C41" s="219"/>
      <c r="D41" s="219"/>
      <c r="E41" s="231"/>
    </row>
    <row r="42" spans="1:5" s="34" customFormat="1" ht="15.95">
      <c r="A42" s="219"/>
      <c r="B42" s="219"/>
      <c r="C42" s="219"/>
      <c r="D42" s="219"/>
      <c r="E42" s="219"/>
    </row>
    <row r="43" spans="1:5" s="34" customFormat="1" ht="15.95">
      <c r="A43" s="219"/>
      <c r="B43" s="219"/>
      <c r="C43" s="219"/>
      <c r="D43" s="219"/>
      <c r="E43" s="219"/>
    </row>
    <row r="44" spans="1:5" s="34" customFormat="1" ht="15.95">
      <c r="A44" s="219"/>
      <c r="B44" s="219" t="s">
        <v>269</v>
      </c>
      <c r="C44" s="219"/>
      <c r="D44" s="219"/>
      <c r="E44" s="219"/>
    </row>
    <row r="45" spans="1:5" s="34" customFormat="1" ht="15.95">
      <c r="A45" s="219"/>
      <c r="B45" s="219" t="s">
        <v>230</v>
      </c>
      <c r="C45" s="219"/>
      <c r="D45" s="219"/>
      <c r="E45" s="219"/>
    </row>
    <row r="46" spans="1:5" s="34" customFormat="1" ht="15.95">
      <c r="A46" s="219"/>
      <c r="B46" s="219"/>
      <c r="C46" s="39"/>
      <c r="D46" s="39"/>
      <c r="E46" s="219"/>
    </row>
    <row r="47" spans="1:5" s="34" customFormat="1" ht="15.95">
      <c r="A47" s="219"/>
      <c r="B47" s="219"/>
      <c r="C47" s="39"/>
      <c r="D47" s="39"/>
      <c r="E47" s="219"/>
    </row>
    <row r="48" spans="1:5" s="34" customFormat="1" ht="15.95">
      <c r="A48" s="219"/>
      <c r="B48" s="219"/>
      <c r="C48" s="39"/>
      <c r="D48" s="39"/>
      <c r="E48" s="219"/>
    </row>
    <row r="49" spans="1:5" s="34" customFormat="1" ht="15.95">
      <c r="A49" s="219"/>
      <c r="B49" s="219"/>
      <c r="C49" s="39"/>
      <c r="D49" s="39"/>
      <c r="E49" s="219"/>
    </row>
    <row r="50" spans="1:5" s="34" customFormat="1" ht="15.95">
      <c r="A50" s="219"/>
      <c r="B50" s="219"/>
      <c r="C50" s="39"/>
      <c r="D50" s="39"/>
      <c r="E50" s="219"/>
    </row>
    <row r="51" spans="1:5" s="34" customFormat="1" ht="15.95">
      <c r="A51" s="219"/>
      <c r="B51" s="219"/>
      <c r="C51" s="39"/>
      <c r="D51" s="39"/>
      <c r="E51" s="219"/>
    </row>
    <row r="52" spans="1:5" s="34" customFormat="1" ht="15.95">
      <c r="A52" s="219"/>
      <c r="B52" s="219"/>
      <c r="C52" s="39"/>
      <c r="D52" s="39"/>
      <c r="E52" s="219"/>
    </row>
    <row r="53" spans="1:5" s="34" customFormat="1" ht="15.95">
      <c r="A53" s="219"/>
      <c r="B53" s="55"/>
      <c r="C53" s="39"/>
      <c r="D53" s="39"/>
      <c r="E53" s="219"/>
    </row>
    <row r="54" spans="1:5" s="34" customFormat="1" ht="15.95">
      <c r="A54" s="219"/>
      <c r="B54" s="219"/>
      <c r="C54" s="39"/>
      <c r="D54" s="39"/>
      <c r="E54" s="219"/>
    </row>
    <row r="55" spans="1:5" s="34" customFormat="1" ht="15.95">
      <c r="A55" s="219"/>
      <c r="B55" s="219"/>
      <c r="C55" s="39"/>
      <c r="D55" s="39"/>
      <c r="E55" s="219"/>
    </row>
    <row r="56" spans="1:5" s="34" customFormat="1" ht="15.95">
      <c r="A56" s="219"/>
      <c r="B56" s="219"/>
      <c r="C56" s="39"/>
      <c r="D56" s="39"/>
      <c r="E56" s="219"/>
    </row>
    <row r="57" spans="1:5" s="34" customFormat="1" ht="15.95">
      <c r="A57" s="219"/>
      <c r="B57" s="219"/>
      <c r="C57" s="39"/>
      <c r="D57" s="39"/>
      <c r="E57" s="219"/>
    </row>
    <row r="58" spans="1:5" s="34" customFormat="1" ht="15.95">
      <c r="A58" s="219"/>
      <c r="B58" s="219"/>
      <c r="C58" s="39"/>
      <c r="D58" s="39"/>
      <c r="E58" s="219"/>
    </row>
    <row r="59" spans="1:5" s="34" customFormat="1" ht="15.95">
      <c r="A59" s="219"/>
      <c r="B59" s="219"/>
      <c r="C59" s="39"/>
      <c r="D59" s="39"/>
      <c r="E59" s="219"/>
    </row>
    <row r="60" spans="1:5" s="34" customFormat="1" ht="15.95">
      <c r="A60" s="219"/>
      <c r="B60" s="219"/>
      <c r="C60" s="39"/>
      <c r="D60" s="39"/>
      <c r="E60" s="219"/>
    </row>
    <row r="61" spans="1:5" s="34" customFormat="1" ht="15.95">
      <c r="C61" s="56"/>
      <c r="D61" s="56"/>
    </row>
    <row r="62" spans="1:5">
      <c r="A62" s="57"/>
    </row>
    <row r="65" spans="2:2">
      <c r="B65" s="59"/>
    </row>
    <row r="66" spans="2:2">
      <c r="B66" s="60"/>
    </row>
    <row r="67" spans="2:2">
      <c r="B67" s="60"/>
    </row>
    <row r="68" spans="2:2">
      <c r="B68" s="60"/>
    </row>
  </sheetData>
  <mergeCells count="3">
    <mergeCell ref="A1:D1"/>
    <mergeCell ref="A2:D2"/>
    <mergeCell ref="A3:D3"/>
  </mergeCells>
  <printOptions horizontalCentered="1" verticalCentered="1"/>
  <pageMargins left="0.7" right="0.7" top="0.75" bottom="0.75" header="0.3" footer="0.3"/>
  <pageSetup scale="81" orientation="portrait" r:id="rId1"/>
  <rowBreaks count="1" manualBreakCount="1">
    <brk id="60" max="16383" man="1"/>
  </rowBreaks>
  <colBreaks count="1" manualBreakCount="1">
    <brk id="5" max="1048575" man="1"/>
  </colBreaks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700-000000000000}">
  <sheetPr codeName="Sheet153">
    <pageSetUpPr fitToPage="1"/>
  </sheetPr>
  <dimension ref="A1:J67"/>
  <sheetViews>
    <sheetView topLeftCell="A33" zoomScaleNormal="100" workbookViewId="0">
      <selection activeCell="G22" sqref="G22"/>
    </sheetView>
  </sheetViews>
  <sheetFormatPr defaultColWidth="9.140625" defaultRowHeight="14.45"/>
  <cols>
    <col min="1" max="1" width="47.28515625" style="33" customWidth="1"/>
    <col min="2" max="2" width="27.85546875" style="33" customWidth="1"/>
    <col min="3" max="4" width="9.140625" style="33" customWidth="1"/>
    <col min="5" max="16384" width="9.140625" style="33"/>
  </cols>
  <sheetData>
    <row r="1" spans="1:10" ht="18">
      <c r="A1" s="386" t="s">
        <v>205</v>
      </c>
      <c r="B1" s="386"/>
      <c r="C1" s="386"/>
      <c r="D1" s="386"/>
      <c r="E1" s="63"/>
    </row>
    <row r="2" spans="1:10" ht="18">
      <c r="A2" s="386" t="s">
        <v>274</v>
      </c>
      <c r="B2" s="386"/>
      <c r="C2" s="386"/>
      <c r="D2" s="386"/>
      <c r="E2" s="63"/>
    </row>
    <row r="3" spans="1:10" ht="15.6">
      <c r="A3" s="401">
        <f ca="1">TODAY()</f>
        <v>45832</v>
      </c>
      <c r="B3" s="388"/>
      <c r="C3" s="388"/>
      <c r="D3" s="388"/>
      <c r="E3" s="46"/>
    </row>
    <row r="4" spans="1:10" s="34" customFormat="1" ht="15.95">
      <c r="A4" s="367"/>
      <c r="B4" s="367"/>
      <c r="C4" s="37"/>
    </row>
    <row r="5" spans="1:10" s="34" customFormat="1" ht="15.95" hidden="1">
      <c r="A5" s="367"/>
      <c r="B5" s="367"/>
      <c r="C5" s="37"/>
    </row>
    <row r="6" spans="1:10" s="34" customFormat="1" ht="15.95">
      <c r="C6" s="56"/>
    </row>
    <row r="7" spans="1:10" s="34" customFormat="1" ht="15.95">
      <c r="A7" s="36" t="s">
        <v>207</v>
      </c>
      <c r="B7" s="40" t="e">
        <f>#REF!</f>
        <v>#REF!</v>
      </c>
      <c r="C7" s="56"/>
    </row>
    <row r="8" spans="1:10" s="34" customFormat="1" ht="15.95" hidden="1">
      <c r="A8" s="34" t="s">
        <v>208</v>
      </c>
      <c r="B8" s="41">
        <v>40793</v>
      </c>
      <c r="C8" s="56" t="s">
        <v>209</v>
      </c>
    </row>
    <row r="9" spans="1:10" s="34" customFormat="1" ht="15.95">
      <c r="A9" s="219" t="s">
        <v>210</v>
      </c>
      <c r="B9" s="42" t="e">
        <f>#REF!</f>
        <v>#REF!</v>
      </c>
      <c r="C9" s="56" t="s">
        <v>211</v>
      </c>
    </row>
    <row r="10" spans="1:10" s="34" customFormat="1" ht="15.95">
      <c r="A10" s="219" t="s">
        <v>212</v>
      </c>
      <c r="B10" s="43">
        <v>31</v>
      </c>
      <c r="C10" s="56" t="s">
        <v>211</v>
      </c>
    </row>
    <row r="11" spans="1:10" s="34" customFormat="1" ht="15.95" hidden="1">
      <c r="A11" s="34" t="s">
        <v>213</v>
      </c>
      <c r="B11" s="220"/>
      <c r="C11" s="56" t="s">
        <v>211</v>
      </c>
    </row>
    <row r="12" spans="1:10" s="34" customFormat="1" ht="15.95">
      <c r="B12" s="219"/>
      <c r="C12" s="56"/>
    </row>
    <row r="13" spans="1:10" s="34" customFormat="1" ht="15.95">
      <c r="B13" s="221"/>
      <c r="C13" s="56"/>
    </row>
    <row r="14" spans="1:10" s="34" customFormat="1" ht="15.95">
      <c r="A14" s="46" t="s">
        <v>214</v>
      </c>
      <c r="B14" s="221"/>
      <c r="C14" s="39"/>
      <c r="D14" s="219"/>
      <c r="E14" s="219"/>
    </row>
    <row r="15" spans="1:10" s="34" customFormat="1" ht="15.95">
      <c r="A15" s="222" t="s">
        <v>215</v>
      </c>
      <c r="B15" s="223" t="e">
        <f>#REF!</f>
        <v>#REF!</v>
      </c>
      <c r="C15" s="39" t="s">
        <v>209</v>
      </c>
      <c r="D15" s="219"/>
      <c r="E15" s="219"/>
    </row>
    <row r="16" spans="1:10" s="34" customFormat="1" ht="15.95">
      <c r="A16" s="222" t="s">
        <v>216</v>
      </c>
      <c r="B16" s="244" t="e">
        <f>#REF!</f>
        <v>#REF!</v>
      </c>
      <c r="C16" s="39" t="s">
        <v>209</v>
      </c>
      <c r="D16" s="219"/>
      <c r="E16" s="219"/>
      <c r="I16" s="61"/>
      <c r="J16" s="61"/>
    </row>
    <row r="17" spans="1:10" s="34" customFormat="1" ht="15.95">
      <c r="A17" s="222" t="s">
        <v>217</v>
      </c>
      <c r="B17" s="225" t="e">
        <f>B16*B15</f>
        <v>#REF!</v>
      </c>
      <c r="C17" s="39"/>
      <c r="D17" s="219"/>
      <c r="E17" s="219"/>
      <c r="I17" s="62"/>
      <c r="J17" s="61"/>
    </row>
    <row r="18" spans="1:10" s="34" customFormat="1" ht="15.95">
      <c r="A18" s="227"/>
      <c r="B18" s="225"/>
      <c r="C18" s="45"/>
      <c r="D18" s="219"/>
      <c r="E18" s="219"/>
      <c r="J18" s="61"/>
    </row>
    <row r="19" spans="1:10" s="34" customFormat="1" ht="15.95" hidden="1">
      <c r="A19" s="46" t="s">
        <v>218</v>
      </c>
      <c r="B19" s="221"/>
      <c r="C19" s="39"/>
      <c r="D19" s="219"/>
      <c r="E19" s="219"/>
      <c r="J19" s="61"/>
    </row>
    <row r="20" spans="1:10" s="34" customFormat="1" ht="15.95" hidden="1">
      <c r="A20" s="222" t="s">
        <v>219</v>
      </c>
      <c r="B20" s="228" t="e">
        <f>B15</f>
        <v>#REF!</v>
      </c>
      <c r="C20" s="39" t="s">
        <v>220</v>
      </c>
      <c r="D20" s="219"/>
      <c r="E20" s="219"/>
      <c r="J20" s="61"/>
    </row>
    <row r="21" spans="1:10" s="34" customFormat="1" ht="15.95" hidden="1">
      <c r="A21" s="222" t="s">
        <v>221</v>
      </c>
      <c r="B21" s="225">
        <v>3.5000000000000003E-2</v>
      </c>
      <c r="C21" s="39"/>
      <c r="D21" s="219"/>
      <c r="E21" s="219"/>
      <c r="J21" s="61"/>
    </row>
    <row r="22" spans="1:10" s="34" customFormat="1" ht="15.95" hidden="1">
      <c r="A22" s="222" t="s">
        <v>222</v>
      </c>
      <c r="B22" s="229" t="e">
        <f>B20*B21</f>
        <v>#REF!</v>
      </c>
      <c r="C22" s="39"/>
      <c r="D22" s="219"/>
      <c r="E22" s="219"/>
      <c r="J22" s="61"/>
    </row>
    <row r="23" spans="1:10" s="34" customFormat="1" ht="15.95">
      <c r="A23" s="219"/>
      <c r="B23" s="47"/>
      <c r="C23" s="39"/>
      <c r="D23" s="219"/>
      <c r="E23" s="219"/>
    </row>
    <row r="24" spans="1:10" s="34" customFormat="1" ht="15.95">
      <c r="A24" s="48" t="s">
        <v>223</v>
      </c>
      <c r="B24" s="47" t="e">
        <f>+B17</f>
        <v>#REF!</v>
      </c>
      <c r="C24" s="39"/>
      <c r="D24" s="219"/>
      <c r="E24" s="219"/>
      <c r="I24" s="61"/>
    </row>
    <row r="25" spans="1:10" s="34" customFormat="1" ht="15.95">
      <c r="A25" s="49"/>
      <c r="B25" s="225"/>
      <c r="C25" s="45"/>
      <c r="D25" s="219"/>
      <c r="E25" s="219"/>
      <c r="I25" s="61"/>
    </row>
    <row r="26" spans="1:10" s="34" customFormat="1" ht="15.95" hidden="1">
      <c r="A26" s="49"/>
      <c r="B26" s="230"/>
      <c r="C26" s="39"/>
      <c r="D26" s="219"/>
      <c r="E26" s="219"/>
    </row>
    <row r="27" spans="1:10" s="34" customFormat="1" ht="15.95">
      <c r="A27" s="49" t="s">
        <v>224</v>
      </c>
      <c r="B27" s="230" t="e">
        <f>B7+47</f>
        <v>#REF!</v>
      </c>
      <c r="C27" s="39"/>
      <c r="D27" s="219"/>
      <c r="E27" s="219"/>
    </row>
    <row r="28" spans="1:10" s="34" customFormat="1" ht="15.95">
      <c r="A28" s="49"/>
      <c r="B28" s="230"/>
      <c r="C28" s="39"/>
      <c r="D28" s="219"/>
      <c r="E28" s="219"/>
    </row>
    <row r="29" spans="1:10" s="34" customFormat="1" ht="15.95">
      <c r="A29" s="49"/>
      <c r="B29" s="230"/>
      <c r="C29" s="39"/>
      <c r="D29" s="219"/>
      <c r="E29" s="219"/>
    </row>
    <row r="30" spans="1:10" s="34" customFormat="1" ht="15.95">
      <c r="A30" s="49"/>
      <c r="B30" s="230"/>
      <c r="C30" s="39"/>
      <c r="D30" s="219"/>
      <c r="E30" s="219"/>
    </row>
    <row r="31" spans="1:10" s="34" customFormat="1" ht="15.95">
      <c r="A31" s="49"/>
      <c r="B31" s="230"/>
      <c r="C31" s="39"/>
      <c r="D31" s="219"/>
      <c r="E31" s="219"/>
    </row>
    <row r="32" spans="1:10" s="34" customFormat="1" ht="15.95">
      <c r="A32" s="49"/>
      <c r="B32" s="54" t="s">
        <v>225</v>
      </c>
      <c r="C32" s="39"/>
      <c r="D32" s="219"/>
      <c r="E32" s="219"/>
    </row>
    <row r="33" spans="1:5" s="34" customFormat="1" ht="15.95">
      <c r="A33" s="49"/>
      <c r="B33" s="54"/>
      <c r="C33" s="39"/>
      <c r="D33" s="219"/>
      <c r="E33" s="219"/>
    </row>
    <row r="34" spans="1:5" s="34" customFormat="1" ht="15.95">
      <c r="A34" s="49"/>
      <c r="B34" s="54"/>
      <c r="C34" s="39"/>
      <c r="D34" s="219"/>
      <c r="E34" s="219"/>
    </row>
    <row r="35" spans="1:5" s="34" customFormat="1" ht="15.95">
      <c r="A35" s="49"/>
      <c r="B35" s="54"/>
      <c r="C35" s="39"/>
      <c r="D35" s="219"/>
      <c r="E35" s="219"/>
    </row>
    <row r="36" spans="1:5" s="34" customFormat="1" ht="15.95">
      <c r="A36" s="219"/>
      <c r="B36" s="219" t="s">
        <v>240</v>
      </c>
      <c r="C36" s="39"/>
      <c r="D36" s="219"/>
      <c r="E36" s="219"/>
    </row>
    <row r="37" spans="1:5" s="34" customFormat="1" ht="15.95">
      <c r="A37" s="219"/>
      <c r="B37" s="219" t="s">
        <v>249</v>
      </c>
      <c r="C37" s="39"/>
      <c r="D37" s="219"/>
      <c r="E37" s="219"/>
    </row>
    <row r="38" spans="1:5" s="34" customFormat="1" ht="15.95">
      <c r="A38" s="219"/>
      <c r="B38" s="219" t="s">
        <v>227</v>
      </c>
      <c r="C38" s="39"/>
      <c r="D38" s="219"/>
      <c r="E38" s="219"/>
    </row>
    <row r="39" spans="1:5" s="34" customFormat="1" ht="15.95">
      <c r="A39" s="219"/>
      <c r="B39" s="219"/>
      <c r="C39" s="39"/>
      <c r="D39" s="219"/>
      <c r="E39" s="219"/>
    </row>
    <row r="40" spans="1:5" s="34" customFormat="1" ht="15.95">
      <c r="A40" s="219"/>
      <c r="B40" s="219"/>
      <c r="C40" s="39"/>
      <c r="D40" s="219"/>
      <c r="E40" s="219"/>
    </row>
    <row r="41" spans="1:5" s="34" customFormat="1" ht="15.95">
      <c r="A41" s="219"/>
      <c r="B41" s="55" t="s">
        <v>228</v>
      </c>
      <c r="C41" s="39"/>
      <c r="D41" s="219"/>
      <c r="E41" s="219"/>
    </row>
    <row r="42" spans="1:5" s="34" customFormat="1" ht="15.95">
      <c r="A42" s="219"/>
      <c r="B42" s="219"/>
      <c r="C42" s="39"/>
      <c r="D42" s="219"/>
      <c r="E42" s="219"/>
    </row>
    <row r="43" spans="1:5" s="34" customFormat="1" ht="15.95">
      <c r="A43" s="219"/>
      <c r="B43" s="219"/>
      <c r="C43" s="39"/>
      <c r="D43" s="219"/>
      <c r="E43" s="219"/>
    </row>
    <row r="44" spans="1:5" s="34" customFormat="1" ht="15.95">
      <c r="A44" s="219"/>
      <c r="B44" s="219"/>
      <c r="C44" s="39"/>
      <c r="D44" s="219"/>
      <c r="E44" s="219"/>
    </row>
    <row r="45" spans="1:5" s="34" customFormat="1" ht="15.95">
      <c r="A45" s="219"/>
      <c r="B45" s="219" t="s">
        <v>242</v>
      </c>
      <c r="C45" s="39"/>
      <c r="D45" s="219"/>
      <c r="E45" s="219"/>
    </row>
    <row r="46" spans="1:5" s="34" customFormat="1" ht="15.95">
      <c r="A46" s="219"/>
      <c r="B46" s="219" t="s">
        <v>243</v>
      </c>
      <c r="C46" s="39"/>
      <c r="D46" s="219"/>
      <c r="E46" s="219"/>
    </row>
    <row r="47" spans="1:5" s="34" customFormat="1" ht="15.95">
      <c r="A47" s="219"/>
      <c r="B47" s="219" t="s">
        <v>244</v>
      </c>
      <c r="C47" s="39"/>
      <c r="D47" s="219"/>
      <c r="E47" s="219"/>
    </row>
    <row r="48" spans="1:5">
      <c r="C48" s="58"/>
    </row>
    <row r="49" spans="1:3">
      <c r="A49" s="57"/>
      <c r="C49" s="58"/>
    </row>
    <row r="50" spans="1:3">
      <c r="C50" s="58"/>
    </row>
    <row r="51" spans="1:3">
      <c r="C51" s="58"/>
    </row>
    <row r="52" spans="1:3">
      <c r="B52" s="59"/>
      <c r="C52" s="58"/>
    </row>
    <row r="53" spans="1:3">
      <c r="B53" s="60"/>
      <c r="C53" s="58"/>
    </row>
    <row r="54" spans="1:3">
      <c r="B54" s="60"/>
      <c r="C54" s="58"/>
    </row>
    <row r="55" spans="1:3">
      <c r="B55" s="60"/>
      <c r="C55" s="58"/>
    </row>
    <row r="56" spans="1:3">
      <c r="C56" s="58"/>
    </row>
    <row r="57" spans="1:3">
      <c r="C57" s="58"/>
    </row>
    <row r="58" spans="1:3">
      <c r="C58" s="58"/>
    </row>
    <row r="59" spans="1:3">
      <c r="C59" s="58"/>
    </row>
    <row r="60" spans="1:3">
      <c r="C60" s="58"/>
    </row>
    <row r="61" spans="1:3">
      <c r="C61" s="58"/>
    </row>
    <row r="62" spans="1:3">
      <c r="C62" s="58"/>
    </row>
    <row r="63" spans="1:3">
      <c r="C63" s="58"/>
    </row>
    <row r="64" spans="1:3">
      <c r="C64" s="58"/>
    </row>
    <row r="65" spans="3:3">
      <c r="C65" s="58"/>
    </row>
    <row r="66" spans="3:3">
      <c r="C66" s="58"/>
    </row>
    <row r="67" spans="3:3">
      <c r="C67" s="58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orientation="portrait" r:id="rId1"/>
  <rowBreaks count="1" manualBreakCount="1">
    <brk id="47" max="16383" man="1"/>
  </rowBreaks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800-000000000000}">
  <sheetPr codeName="Sheet154">
    <pageSetUpPr fitToPage="1"/>
  </sheetPr>
  <dimension ref="A1:K55"/>
  <sheetViews>
    <sheetView topLeftCell="A36" zoomScaleNormal="100" workbookViewId="0">
      <selection activeCell="G22" sqref="G22"/>
    </sheetView>
  </sheetViews>
  <sheetFormatPr defaultColWidth="9.140625" defaultRowHeight="14.45"/>
  <cols>
    <col min="1" max="1" width="46.28515625" style="33" customWidth="1"/>
    <col min="2" max="2" width="26.42578125" style="33" customWidth="1"/>
    <col min="3" max="3" width="10.7109375" style="33" bestFit="1" customWidth="1"/>
    <col min="4" max="4" width="10.7109375" style="33" customWidth="1"/>
    <col min="5" max="5" width="9.140625" style="33"/>
    <col min="6" max="6" width="9.5703125" style="33" bestFit="1" customWidth="1"/>
    <col min="7" max="16384" width="9.140625" style="33"/>
  </cols>
  <sheetData>
    <row r="1" spans="1:11" ht="18">
      <c r="A1" s="386" t="s">
        <v>231</v>
      </c>
      <c r="B1" s="386"/>
      <c r="C1" s="386"/>
      <c r="D1" s="386"/>
      <c r="E1" s="63"/>
      <c r="F1" s="367"/>
    </row>
    <row r="2" spans="1:11" ht="18">
      <c r="A2" s="386" t="s">
        <v>274</v>
      </c>
      <c r="B2" s="386"/>
      <c r="C2" s="386"/>
      <c r="D2" s="386"/>
      <c r="E2" s="63"/>
      <c r="F2" s="367"/>
    </row>
    <row r="3" spans="1:11">
      <c r="A3" s="401">
        <f ca="1">TODAY()</f>
        <v>45832</v>
      </c>
      <c r="B3" s="388"/>
      <c r="C3" s="388"/>
      <c r="D3" s="388"/>
      <c r="E3" s="81"/>
      <c r="F3" s="81"/>
    </row>
    <row r="4" spans="1:11" s="34" customFormat="1" ht="15.95">
      <c r="A4" s="363"/>
      <c r="B4" s="363"/>
      <c r="C4" s="363"/>
      <c r="D4" s="363"/>
      <c r="E4" s="363"/>
      <c r="F4" s="36"/>
    </row>
    <row r="5" spans="1:11" s="34" customFormat="1" ht="15.95" hidden="1">
      <c r="A5" s="367"/>
      <c r="B5" s="367"/>
      <c r="C5" s="367"/>
      <c r="D5" s="367"/>
      <c r="E5" s="219"/>
    </row>
    <row r="6" spans="1:11" s="34" customFormat="1" ht="15.95">
      <c r="A6" s="219"/>
      <c r="B6" s="219"/>
      <c r="C6" s="219"/>
      <c r="D6" s="219"/>
      <c r="E6" s="219"/>
    </row>
    <row r="7" spans="1:11" s="34" customFormat="1" ht="15.95">
      <c r="A7" s="36" t="s">
        <v>232</v>
      </c>
      <c r="B7" s="40" t="e">
        <f>#REF!</f>
        <v>#REF!</v>
      </c>
      <c r="C7" s="219"/>
      <c r="D7" s="219"/>
      <c r="E7" s="219"/>
    </row>
    <row r="8" spans="1:11" s="34" customFormat="1" ht="15.95" hidden="1">
      <c r="A8" s="219" t="s">
        <v>208</v>
      </c>
      <c r="B8" s="41" t="e">
        <f>#REF!</f>
        <v>#REF!</v>
      </c>
      <c r="C8" s="219"/>
      <c r="D8" s="219"/>
      <c r="E8" s="219"/>
    </row>
    <row r="9" spans="1:11" s="34" customFormat="1" ht="15.95">
      <c r="A9" s="219" t="s">
        <v>210</v>
      </c>
      <c r="B9" s="42" t="e">
        <f>#REF!</f>
        <v>#REF!</v>
      </c>
      <c r="C9" s="219"/>
      <c r="D9" s="219"/>
      <c r="E9" s="219"/>
    </row>
    <row r="10" spans="1:11" s="34" customFormat="1" ht="15.95">
      <c r="A10" s="219" t="s">
        <v>212</v>
      </c>
      <c r="B10" s="43">
        <v>31</v>
      </c>
      <c r="C10" s="219"/>
      <c r="D10" s="219"/>
      <c r="E10" s="219"/>
    </row>
    <row r="11" spans="1:11" s="34" customFormat="1" ht="15.95" hidden="1">
      <c r="A11" s="219" t="s">
        <v>213</v>
      </c>
      <c r="B11" s="220"/>
      <c r="C11" s="219" t="s">
        <v>211</v>
      </c>
      <c r="D11" s="219"/>
      <c r="E11" s="219"/>
    </row>
    <row r="12" spans="1:11" s="34" customFormat="1" ht="15.95">
      <c r="A12" s="219"/>
      <c r="B12" s="219"/>
      <c r="C12" s="219"/>
      <c r="D12" s="219"/>
      <c r="E12" s="219"/>
    </row>
    <row r="13" spans="1:11" s="34" customFormat="1" ht="15.95" hidden="1">
      <c r="A13" s="46" t="s">
        <v>214</v>
      </c>
      <c r="B13" s="221"/>
      <c r="C13" s="219"/>
      <c r="D13" s="219"/>
      <c r="E13" s="219"/>
    </row>
    <row r="14" spans="1:11" s="34" customFormat="1" ht="15.95" hidden="1">
      <c r="A14" s="222" t="s">
        <v>215</v>
      </c>
      <c r="B14" s="221" t="e">
        <f>#REF!</f>
        <v>#REF!</v>
      </c>
      <c r="C14" s="219" t="s">
        <v>209</v>
      </c>
      <c r="D14" s="219"/>
      <c r="E14" s="219"/>
    </row>
    <row r="15" spans="1:11" s="34" customFormat="1" ht="15.95" hidden="1">
      <c r="A15" s="222" t="s">
        <v>216</v>
      </c>
      <c r="B15" s="239">
        <v>0.15</v>
      </c>
      <c r="C15" s="219" t="s">
        <v>209</v>
      </c>
      <c r="D15" s="219"/>
      <c r="E15" s="219"/>
      <c r="J15" s="61"/>
      <c r="K15" s="61"/>
    </row>
    <row r="16" spans="1:11" s="34" customFormat="1" ht="15.95" hidden="1">
      <c r="A16" s="222" t="s">
        <v>217</v>
      </c>
      <c r="B16" s="47" t="e">
        <f>B15*B14</f>
        <v>#REF!</v>
      </c>
      <c r="C16" s="219"/>
      <c r="D16" s="219"/>
      <c r="E16" s="219"/>
      <c r="J16" s="62"/>
      <c r="K16" s="61"/>
    </row>
    <row r="17" spans="1:11" s="34" customFormat="1" ht="15.95">
      <c r="A17" s="227"/>
      <c r="B17" s="225"/>
      <c r="C17" s="225"/>
      <c r="D17" s="225"/>
      <c r="E17" s="219"/>
      <c r="K17" s="61"/>
    </row>
    <row r="18" spans="1:11" s="34" customFormat="1" ht="15.95">
      <c r="A18" s="46" t="s">
        <v>233</v>
      </c>
      <c r="B18" s="225"/>
      <c r="C18" s="219"/>
      <c r="D18" s="219"/>
      <c r="E18" s="219"/>
      <c r="K18" s="61"/>
    </row>
    <row r="19" spans="1:11" s="34" customFormat="1" ht="15.95">
      <c r="A19" s="222" t="s">
        <v>234</v>
      </c>
      <c r="B19" s="234" t="e">
        <f>#REF!</f>
        <v>#REF!</v>
      </c>
      <c r="C19" s="219"/>
      <c r="D19" s="219"/>
      <c r="F19" s="110"/>
      <c r="K19" s="61"/>
    </row>
    <row r="20" spans="1:11" s="34" customFormat="1" ht="15.95">
      <c r="A20" s="222" t="s">
        <v>235</v>
      </c>
      <c r="B20" s="221" t="e">
        <f>#REF!</f>
        <v>#REF!</v>
      </c>
      <c r="C20" s="219"/>
      <c r="D20" s="219"/>
      <c r="E20" s="219"/>
      <c r="K20" s="61"/>
    </row>
    <row r="21" spans="1:11" s="34" customFormat="1" ht="15.95">
      <c r="A21" s="222" t="s">
        <v>222</v>
      </c>
      <c r="B21" s="225" t="e">
        <f>B19*B20</f>
        <v>#REF!</v>
      </c>
      <c r="C21" s="219"/>
      <c r="D21" s="219"/>
      <c r="E21" s="219"/>
      <c r="F21" s="62"/>
      <c r="K21" s="61"/>
    </row>
    <row r="22" spans="1:11" s="34" customFormat="1" ht="15.95">
      <c r="A22" s="222"/>
      <c r="B22" s="235"/>
      <c r="C22" s="219"/>
      <c r="D22" s="219"/>
      <c r="E22" s="219"/>
      <c r="K22" s="61"/>
    </row>
    <row r="23" spans="1:11" s="34" customFormat="1" ht="15.95" hidden="1">
      <c r="A23" s="48"/>
      <c r="B23" s="229"/>
      <c r="C23" s="219"/>
      <c r="D23" s="219"/>
      <c r="E23" s="219"/>
      <c r="F23" s="34">
        <f>IF(F21&gt;=1,F21-1,F21)</f>
        <v>0</v>
      </c>
      <c r="G23" s="34" t="s">
        <v>258</v>
      </c>
    </row>
    <row r="24" spans="1:11" s="34" customFormat="1" ht="15.95">
      <c r="A24" s="219"/>
      <c r="B24" s="225"/>
      <c r="C24" s="219"/>
      <c r="D24" s="219"/>
      <c r="E24" s="219"/>
    </row>
    <row r="25" spans="1:11" s="34" customFormat="1" ht="15.95">
      <c r="A25" s="48" t="s">
        <v>223</v>
      </c>
      <c r="B25" s="47" t="e">
        <f>+B21</f>
        <v>#REF!</v>
      </c>
      <c r="C25" s="219"/>
      <c r="D25" s="219"/>
      <c r="E25" s="219"/>
      <c r="J25" s="61"/>
    </row>
    <row r="26" spans="1:11" s="34" customFormat="1" ht="15.95">
      <c r="A26" s="49"/>
      <c r="B26" s="225"/>
      <c r="C26" s="219"/>
      <c r="D26" s="219"/>
      <c r="E26" s="219"/>
    </row>
    <row r="27" spans="1:11" s="34" customFormat="1" ht="15.95">
      <c r="A27" s="49" t="s">
        <v>224</v>
      </c>
      <c r="B27" s="230" t="e">
        <f>B7+47</f>
        <v>#REF!</v>
      </c>
      <c r="C27" s="219"/>
      <c r="D27" s="219"/>
      <c r="E27" s="219"/>
    </row>
    <row r="28" spans="1:11" s="34" customFormat="1" ht="15.95">
      <c r="A28" s="49"/>
      <c r="B28" s="230"/>
      <c r="C28" s="219"/>
      <c r="D28" s="219"/>
      <c r="E28" s="219"/>
    </row>
    <row r="29" spans="1:11" s="34" customFormat="1" ht="15.95">
      <c r="A29" s="49"/>
      <c r="B29" s="230"/>
      <c r="C29" s="219"/>
      <c r="D29" s="219"/>
      <c r="E29" s="219"/>
    </row>
    <row r="30" spans="1:11" s="34" customFormat="1" ht="15.95">
      <c r="A30" s="49"/>
      <c r="B30" s="230"/>
      <c r="C30" s="219"/>
      <c r="D30" s="219"/>
      <c r="E30" s="219"/>
    </row>
    <row r="31" spans="1:11" s="34" customFormat="1" ht="15.95">
      <c r="A31" s="49"/>
      <c r="B31" s="230"/>
      <c r="C31" s="219"/>
      <c r="D31" s="219"/>
      <c r="E31" s="219"/>
    </row>
    <row r="32" spans="1:11" s="34" customFormat="1" ht="15.95">
      <c r="A32" s="49"/>
      <c r="B32" s="54" t="s">
        <v>225</v>
      </c>
      <c r="C32" s="219"/>
      <c r="D32" s="219"/>
      <c r="E32" s="219"/>
    </row>
    <row r="33" spans="1:5" s="34" customFormat="1" ht="15.95">
      <c r="A33" s="49"/>
      <c r="B33" s="54"/>
      <c r="C33" s="219"/>
      <c r="D33" s="219"/>
      <c r="E33" s="219"/>
    </row>
    <row r="34" spans="1:5" s="34" customFormat="1" ht="15.95">
      <c r="A34" s="49"/>
      <c r="B34" s="54"/>
      <c r="C34" s="219"/>
      <c r="D34" s="219"/>
      <c r="E34" s="219"/>
    </row>
    <row r="35" spans="1:5" s="34" customFormat="1" ht="15.95">
      <c r="A35" s="49"/>
      <c r="B35" s="54"/>
      <c r="C35" s="219"/>
      <c r="D35" s="219"/>
      <c r="E35" s="219"/>
    </row>
    <row r="36" spans="1:5" s="34" customFormat="1" ht="15.95">
      <c r="A36" s="48"/>
      <c r="B36" s="219" t="s">
        <v>240</v>
      </c>
      <c r="C36" s="219"/>
      <c r="D36" s="219"/>
      <c r="E36" s="231"/>
    </row>
    <row r="37" spans="1:5" s="34" customFormat="1" ht="15.95">
      <c r="A37" s="219"/>
      <c r="B37" s="219" t="s">
        <v>249</v>
      </c>
      <c r="C37" s="219"/>
      <c r="D37" s="219"/>
      <c r="E37" s="219"/>
    </row>
    <row r="38" spans="1:5" s="34" customFormat="1" ht="15.95">
      <c r="A38" s="219"/>
      <c r="B38" s="219" t="s">
        <v>227</v>
      </c>
      <c r="C38" s="219"/>
      <c r="D38" s="219"/>
      <c r="E38" s="219"/>
    </row>
    <row r="39" spans="1:5" s="34" customFormat="1" ht="15.95">
      <c r="A39" s="219"/>
      <c r="B39" s="219"/>
      <c r="C39" s="219"/>
      <c r="D39" s="219"/>
      <c r="E39" s="219"/>
    </row>
    <row r="40" spans="1:5" s="34" customFormat="1" ht="15.95">
      <c r="A40" s="219"/>
      <c r="B40" s="219"/>
      <c r="C40" s="39"/>
      <c r="D40" s="39"/>
      <c r="E40" s="219"/>
    </row>
    <row r="41" spans="1:5" s="34" customFormat="1" ht="15.95">
      <c r="A41" s="219"/>
      <c r="B41" s="55" t="s">
        <v>228</v>
      </c>
      <c r="C41" s="39"/>
      <c r="D41" s="39"/>
      <c r="E41" s="219"/>
    </row>
    <row r="42" spans="1:5" s="34" customFormat="1" ht="15.95">
      <c r="A42" s="219"/>
      <c r="B42" s="219"/>
      <c r="C42" s="39"/>
      <c r="D42" s="39"/>
      <c r="E42" s="219"/>
    </row>
    <row r="43" spans="1:5" s="34" customFormat="1" ht="15.95">
      <c r="A43" s="219"/>
      <c r="B43" s="219"/>
      <c r="C43" s="39"/>
      <c r="D43" s="39"/>
      <c r="E43" s="219"/>
    </row>
    <row r="44" spans="1:5" s="34" customFormat="1" ht="15.95">
      <c r="A44" s="219"/>
      <c r="B44" s="219"/>
      <c r="C44" s="39"/>
      <c r="D44" s="39"/>
      <c r="E44" s="219"/>
    </row>
    <row r="45" spans="1:5" s="34" customFormat="1" ht="15.95">
      <c r="A45" s="219"/>
      <c r="B45" s="219" t="s">
        <v>242</v>
      </c>
      <c r="C45" s="39"/>
      <c r="D45" s="39"/>
      <c r="E45" s="219"/>
    </row>
    <row r="46" spans="1:5" s="34" customFormat="1" ht="15.95">
      <c r="A46" s="219"/>
      <c r="B46" s="219" t="s">
        <v>243</v>
      </c>
      <c r="C46" s="39"/>
      <c r="D46" s="39"/>
      <c r="E46" s="219"/>
    </row>
    <row r="47" spans="1:5" s="34" customFormat="1" ht="15.95">
      <c r="A47" s="219"/>
      <c r="B47" s="219" t="s">
        <v>244</v>
      </c>
      <c r="C47" s="39"/>
      <c r="D47" s="39"/>
      <c r="E47" s="219"/>
    </row>
    <row r="48" spans="1:5" s="34" customFormat="1" ht="15.95">
      <c r="C48" s="56"/>
      <c r="D48" s="56"/>
    </row>
    <row r="49" spans="1:2">
      <c r="A49" s="57"/>
    </row>
    <row r="52" spans="1:2">
      <c r="B52" s="59"/>
    </row>
    <row r="53" spans="1:2">
      <c r="B53" s="60"/>
    </row>
    <row r="54" spans="1:2">
      <c r="B54" s="60"/>
    </row>
    <row r="55" spans="1:2">
      <c r="B55" s="60"/>
    </row>
  </sheetData>
  <mergeCells count="3">
    <mergeCell ref="A1:D1"/>
    <mergeCell ref="A2:D2"/>
    <mergeCell ref="A3:D3"/>
  </mergeCells>
  <printOptions horizontalCentered="1" verticalCentered="1"/>
  <pageMargins left="0.7" right="0.7" top="0.75" bottom="0.75" header="0.3" footer="0.3"/>
  <pageSetup orientation="portrait" r:id="rId1"/>
  <rowBreaks count="1" manualBreakCount="1">
    <brk id="47" max="16383" man="1"/>
  </rowBreaks>
  <colBreaks count="1" manualBreakCount="1">
    <brk id="5" max="1048575" man="1"/>
  </colBreaks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900-000000000000}">
  <sheetPr codeName="Sheet155">
    <pageSetUpPr fitToPage="1"/>
  </sheetPr>
  <dimension ref="A1:J68"/>
  <sheetViews>
    <sheetView topLeftCell="A30" zoomScaleNormal="100" workbookViewId="0">
      <selection activeCell="G22" sqref="G22"/>
    </sheetView>
  </sheetViews>
  <sheetFormatPr defaultColWidth="9.140625" defaultRowHeight="14.45"/>
  <cols>
    <col min="1" max="1" width="47.28515625" style="33" customWidth="1"/>
    <col min="2" max="2" width="27.85546875" style="33" customWidth="1"/>
    <col min="3" max="4" width="9.140625" style="33" customWidth="1"/>
    <col min="5" max="16384" width="9.140625" style="33"/>
  </cols>
  <sheetData>
    <row r="1" spans="1:10" ht="18">
      <c r="A1" s="386" t="s">
        <v>205</v>
      </c>
      <c r="B1" s="386"/>
      <c r="C1" s="386"/>
      <c r="D1" s="386"/>
      <c r="E1" s="63"/>
    </row>
    <row r="2" spans="1:10" ht="18">
      <c r="A2" s="386" t="s">
        <v>274</v>
      </c>
      <c r="B2" s="386"/>
      <c r="C2" s="386"/>
      <c r="D2" s="386"/>
      <c r="E2" s="63"/>
    </row>
    <row r="3" spans="1:10" ht="15.6">
      <c r="A3" s="401">
        <f ca="1">TODAY()</f>
        <v>45832</v>
      </c>
      <c r="B3" s="388"/>
      <c r="C3" s="388"/>
      <c r="D3" s="388"/>
      <c r="E3" s="46"/>
    </row>
    <row r="4" spans="1:10" s="34" customFormat="1" ht="15.95">
      <c r="A4" s="367"/>
      <c r="B4" s="367"/>
      <c r="C4" s="37"/>
    </row>
    <row r="5" spans="1:10" s="34" customFormat="1" ht="15.95" hidden="1">
      <c r="A5" s="367"/>
      <c r="B5" s="367"/>
      <c r="C5" s="37"/>
    </row>
    <row r="6" spans="1:10" s="34" customFormat="1" ht="15.95">
      <c r="C6" s="56"/>
    </row>
    <row r="7" spans="1:10" s="34" customFormat="1" ht="15.95">
      <c r="A7" s="36" t="s">
        <v>207</v>
      </c>
      <c r="B7" s="40" t="e">
        <f>#REF!</f>
        <v>#REF!</v>
      </c>
      <c r="C7" s="56"/>
    </row>
    <row r="8" spans="1:10" s="34" customFormat="1" ht="15.95" hidden="1">
      <c r="A8" s="34" t="s">
        <v>208</v>
      </c>
      <c r="B8" s="41">
        <v>40793</v>
      </c>
      <c r="C8" s="56" t="s">
        <v>209</v>
      </c>
    </row>
    <row r="9" spans="1:10" s="34" customFormat="1" ht="15.95">
      <c r="A9" s="219" t="s">
        <v>210</v>
      </c>
      <c r="B9" s="42" t="e">
        <f>#REF!</f>
        <v>#REF!</v>
      </c>
      <c r="C9" s="56" t="s">
        <v>211</v>
      </c>
    </row>
    <row r="10" spans="1:10" s="34" customFormat="1" ht="15.95">
      <c r="A10" s="219" t="s">
        <v>212</v>
      </c>
      <c r="B10" s="43">
        <v>30</v>
      </c>
      <c r="C10" s="56" t="s">
        <v>211</v>
      </c>
    </row>
    <row r="11" spans="1:10" s="34" customFormat="1" ht="15.95" hidden="1">
      <c r="A11" s="34" t="s">
        <v>213</v>
      </c>
      <c r="B11" s="220"/>
      <c r="C11" s="56" t="s">
        <v>211</v>
      </c>
    </row>
    <row r="12" spans="1:10" s="34" customFormat="1" ht="15.95">
      <c r="B12" s="219"/>
      <c r="C12" s="56"/>
    </row>
    <row r="13" spans="1:10" s="34" customFormat="1" ht="15.95">
      <c r="B13" s="221"/>
      <c r="C13" s="56"/>
    </row>
    <row r="14" spans="1:10" s="34" customFormat="1" ht="15.95">
      <c r="A14" s="46" t="s">
        <v>214</v>
      </c>
      <c r="B14" s="221"/>
      <c r="C14" s="39"/>
      <c r="D14" s="219"/>
      <c r="E14" s="219"/>
    </row>
    <row r="15" spans="1:10" s="34" customFormat="1" ht="15.95">
      <c r="A15" s="222" t="s">
        <v>215</v>
      </c>
      <c r="B15" s="223" t="e">
        <f>#REF!</f>
        <v>#REF!</v>
      </c>
      <c r="C15" s="39" t="s">
        <v>209</v>
      </c>
      <c r="D15" s="219"/>
      <c r="E15" s="219"/>
    </row>
    <row r="16" spans="1:10" s="34" customFormat="1" ht="15.95">
      <c r="A16" s="222" t="s">
        <v>216</v>
      </c>
      <c r="B16" s="244" t="e">
        <f>#REF!</f>
        <v>#REF!</v>
      </c>
      <c r="C16" s="39" t="s">
        <v>209</v>
      </c>
      <c r="D16" s="219"/>
      <c r="E16" s="219"/>
      <c r="I16" s="61"/>
      <c r="J16" s="61"/>
    </row>
    <row r="17" spans="1:10" s="34" customFormat="1" ht="15.95">
      <c r="A17" s="222" t="s">
        <v>217</v>
      </c>
      <c r="B17" s="225" t="e">
        <f>B16*B15</f>
        <v>#REF!</v>
      </c>
      <c r="C17" s="39"/>
      <c r="D17" s="219"/>
      <c r="E17" s="219"/>
      <c r="I17" s="62"/>
      <c r="J17" s="61"/>
    </row>
    <row r="18" spans="1:10" s="34" customFormat="1" ht="15.95">
      <c r="A18" s="227"/>
      <c r="B18" s="225"/>
      <c r="C18" s="45"/>
      <c r="D18" s="219"/>
      <c r="E18" s="219"/>
      <c r="J18" s="61"/>
    </row>
    <row r="19" spans="1:10" s="34" customFormat="1" ht="15.95" hidden="1">
      <c r="A19" s="46" t="s">
        <v>218</v>
      </c>
      <c r="B19" s="221"/>
      <c r="C19" s="39"/>
      <c r="D19" s="219"/>
      <c r="E19" s="219"/>
      <c r="J19" s="61"/>
    </row>
    <row r="20" spans="1:10" s="34" customFormat="1" ht="15.95" hidden="1">
      <c r="A20" s="222" t="s">
        <v>219</v>
      </c>
      <c r="B20" s="228" t="e">
        <f>B15</f>
        <v>#REF!</v>
      </c>
      <c r="C20" s="39" t="s">
        <v>220</v>
      </c>
      <c r="D20" s="219"/>
      <c r="E20" s="219"/>
      <c r="J20" s="61"/>
    </row>
    <row r="21" spans="1:10" s="34" customFormat="1" ht="15.95" hidden="1">
      <c r="A21" s="222" t="s">
        <v>221</v>
      </c>
      <c r="B21" s="225">
        <v>3.5000000000000003E-2</v>
      </c>
      <c r="C21" s="39"/>
      <c r="D21" s="219"/>
      <c r="E21" s="219"/>
      <c r="J21" s="61"/>
    </row>
    <row r="22" spans="1:10" s="34" customFormat="1" ht="15.95" hidden="1">
      <c r="A22" s="222" t="s">
        <v>222</v>
      </c>
      <c r="B22" s="229" t="e">
        <f>B20*B21</f>
        <v>#REF!</v>
      </c>
      <c r="C22" s="39"/>
      <c r="D22" s="219"/>
      <c r="E22" s="219"/>
      <c r="J22" s="61"/>
    </row>
    <row r="23" spans="1:10" s="34" customFormat="1" ht="15.95">
      <c r="A23" s="219"/>
      <c r="B23" s="47"/>
      <c r="C23" s="39"/>
      <c r="D23" s="219"/>
      <c r="E23" s="219"/>
    </row>
    <row r="24" spans="1:10" s="34" customFormat="1" ht="15.95">
      <c r="A24" s="48" t="s">
        <v>223</v>
      </c>
      <c r="B24" s="47" t="e">
        <f>+B17</f>
        <v>#REF!</v>
      </c>
      <c r="C24" s="39"/>
      <c r="D24" s="219"/>
      <c r="E24" s="219"/>
      <c r="I24" s="61"/>
    </row>
    <row r="25" spans="1:10" s="34" customFormat="1" ht="15.95">
      <c r="A25" s="49"/>
      <c r="B25" s="225"/>
      <c r="C25" s="45"/>
      <c r="D25" s="219"/>
      <c r="E25" s="219"/>
      <c r="I25" s="61"/>
    </row>
    <row r="26" spans="1:10" s="34" customFormat="1" ht="15.95" hidden="1">
      <c r="A26" s="49"/>
      <c r="B26" s="230"/>
      <c r="C26" s="39"/>
      <c r="D26" s="219"/>
      <c r="E26" s="219"/>
    </row>
    <row r="27" spans="1:10" s="34" customFormat="1" ht="15.95">
      <c r="A27" s="49" t="s">
        <v>224</v>
      </c>
      <c r="B27" s="230" t="e">
        <f>B7+47</f>
        <v>#REF!</v>
      </c>
      <c r="C27" s="39"/>
      <c r="D27" s="219"/>
      <c r="E27" s="219"/>
    </row>
    <row r="28" spans="1:10" s="34" customFormat="1" ht="15.95">
      <c r="A28" s="49"/>
      <c r="B28" s="230"/>
      <c r="C28" s="39"/>
      <c r="D28" s="219"/>
      <c r="E28" s="219"/>
    </row>
    <row r="29" spans="1:10" s="34" customFormat="1" ht="15.95">
      <c r="A29" s="49"/>
      <c r="B29" s="230"/>
      <c r="C29" s="39"/>
      <c r="D29" s="219"/>
      <c r="E29" s="219"/>
    </row>
    <row r="30" spans="1:10" s="34" customFormat="1" ht="15.95">
      <c r="A30" s="49"/>
      <c r="B30" s="230"/>
      <c r="C30" s="39"/>
      <c r="D30" s="219"/>
      <c r="E30" s="219"/>
    </row>
    <row r="31" spans="1:10" s="34" customFormat="1" ht="15.95">
      <c r="A31" s="49"/>
      <c r="B31" s="230"/>
      <c r="C31" s="39"/>
      <c r="D31" s="219"/>
      <c r="E31" s="219"/>
    </row>
    <row r="32" spans="1:10" s="34" customFormat="1" ht="15.95">
      <c r="A32" s="49"/>
      <c r="B32" s="54" t="s">
        <v>225</v>
      </c>
      <c r="C32" s="39"/>
      <c r="D32" s="219"/>
      <c r="E32" s="219"/>
    </row>
    <row r="33" spans="1:5" s="34" customFormat="1" ht="15.95">
      <c r="A33" s="219"/>
      <c r="B33" s="219"/>
      <c r="C33" s="39"/>
      <c r="D33" s="219"/>
      <c r="E33" s="219"/>
    </row>
    <row r="34" spans="1:5" s="34" customFormat="1" ht="15.95">
      <c r="A34" s="219"/>
      <c r="B34" s="219"/>
      <c r="C34" s="39"/>
      <c r="D34" s="219"/>
      <c r="E34" s="219"/>
    </row>
    <row r="35" spans="1:5" s="34" customFormat="1" ht="15.95">
      <c r="A35" s="48"/>
      <c r="B35" s="219"/>
      <c r="C35" s="39"/>
      <c r="D35" s="231"/>
      <c r="E35" s="219"/>
    </row>
    <row r="36" spans="1:5" s="34" customFormat="1" ht="15.95">
      <c r="A36" s="219"/>
      <c r="B36" s="219" t="s">
        <v>240</v>
      </c>
      <c r="C36" s="39"/>
      <c r="D36" s="219"/>
      <c r="E36" s="219"/>
    </row>
    <row r="37" spans="1:5" s="34" customFormat="1" ht="15.95">
      <c r="A37" s="219"/>
      <c r="B37" s="219" t="s">
        <v>249</v>
      </c>
      <c r="C37" s="39"/>
      <c r="D37" s="219"/>
      <c r="E37" s="219"/>
    </row>
    <row r="38" spans="1:5" s="34" customFormat="1" ht="15.95">
      <c r="A38" s="219"/>
      <c r="B38" s="219" t="s">
        <v>227</v>
      </c>
      <c r="C38" s="39"/>
      <c r="D38" s="219"/>
      <c r="E38" s="219"/>
    </row>
    <row r="39" spans="1:5" s="34" customFormat="1" ht="15.95">
      <c r="A39" s="219"/>
      <c r="B39" s="219"/>
      <c r="C39" s="39"/>
      <c r="D39" s="219"/>
      <c r="E39" s="219"/>
    </row>
    <row r="40" spans="1:5" s="34" customFormat="1" ht="15.95">
      <c r="A40" s="219"/>
      <c r="B40" s="219"/>
      <c r="C40" s="39"/>
      <c r="D40" s="219"/>
      <c r="E40" s="219"/>
    </row>
    <row r="41" spans="1:5" s="34" customFormat="1" ht="15.95">
      <c r="A41" s="219"/>
      <c r="B41" s="55" t="s">
        <v>228</v>
      </c>
      <c r="C41" s="39"/>
      <c r="D41" s="219"/>
      <c r="E41" s="219"/>
    </row>
    <row r="42" spans="1:5" s="34" customFormat="1" ht="15.95">
      <c r="A42" s="219"/>
      <c r="B42" s="219"/>
      <c r="C42" s="39"/>
      <c r="D42" s="219"/>
      <c r="E42" s="219"/>
    </row>
    <row r="43" spans="1:5" s="34" customFormat="1" ht="15.95">
      <c r="A43" s="219"/>
      <c r="B43" s="219"/>
      <c r="C43" s="39"/>
      <c r="D43" s="219"/>
      <c r="E43" s="219"/>
    </row>
    <row r="44" spans="1:5" s="34" customFormat="1" ht="15.95">
      <c r="A44" s="219"/>
      <c r="B44" s="219"/>
      <c r="C44" s="39"/>
      <c r="D44" s="219"/>
      <c r="E44" s="219"/>
    </row>
    <row r="45" spans="1:5" s="34" customFormat="1" ht="15.95">
      <c r="A45" s="219"/>
      <c r="B45" s="219" t="s">
        <v>245</v>
      </c>
      <c r="C45" s="39"/>
      <c r="D45" s="219"/>
      <c r="E45" s="219"/>
    </row>
    <row r="46" spans="1:5" s="34" customFormat="1" ht="15.95">
      <c r="A46" s="219"/>
      <c r="B46" s="219" t="s">
        <v>246</v>
      </c>
      <c r="C46" s="39"/>
      <c r="D46" s="219"/>
      <c r="E46" s="219"/>
    </row>
    <row r="47" spans="1:5" s="34" customFormat="1" ht="15.95">
      <c r="A47" s="219"/>
      <c r="B47" s="219" t="s">
        <v>230</v>
      </c>
      <c r="C47" s="39"/>
      <c r="D47" s="219"/>
      <c r="E47" s="219"/>
    </row>
    <row r="48" spans="1:5" s="34" customFormat="1" ht="15.95">
      <c r="A48" s="219"/>
      <c r="B48" s="219"/>
      <c r="C48" s="39"/>
      <c r="D48" s="219"/>
      <c r="E48" s="219"/>
    </row>
    <row r="49" spans="1:3">
      <c r="C49" s="58"/>
    </row>
    <row r="50" spans="1:3">
      <c r="A50" s="57"/>
      <c r="C50" s="58"/>
    </row>
    <row r="51" spans="1:3">
      <c r="C51" s="58"/>
    </row>
    <row r="52" spans="1:3">
      <c r="C52" s="58"/>
    </row>
    <row r="53" spans="1:3">
      <c r="B53" s="59"/>
      <c r="C53" s="58"/>
    </row>
    <row r="54" spans="1:3">
      <c r="B54" s="60"/>
      <c r="C54" s="58"/>
    </row>
    <row r="55" spans="1:3">
      <c r="B55" s="60"/>
      <c r="C55" s="58"/>
    </row>
    <row r="56" spans="1:3">
      <c r="B56" s="60"/>
      <c r="C56" s="58"/>
    </row>
    <row r="57" spans="1:3">
      <c r="C57" s="58"/>
    </row>
    <row r="58" spans="1:3">
      <c r="C58" s="58"/>
    </row>
    <row r="59" spans="1:3">
      <c r="C59" s="58"/>
    </row>
    <row r="60" spans="1:3">
      <c r="C60" s="58"/>
    </row>
    <row r="61" spans="1:3">
      <c r="C61" s="58"/>
    </row>
    <row r="62" spans="1:3">
      <c r="C62" s="58"/>
    </row>
    <row r="63" spans="1:3">
      <c r="C63" s="58"/>
    </row>
    <row r="64" spans="1:3">
      <c r="C64" s="58"/>
    </row>
    <row r="65" spans="3:3">
      <c r="C65" s="58"/>
    </row>
    <row r="66" spans="3:3">
      <c r="C66" s="58"/>
    </row>
    <row r="67" spans="3:3">
      <c r="C67" s="58"/>
    </row>
    <row r="68" spans="3:3">
      <c r="C68" s="58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scale="99" orientation="portrait" r:id="rId1"/>
  <rowBreaks count="1" manualBreakCount="1">
    <brk id="48" max="16383" man="1"/>
  </rowBreaks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A00-000000000000}">
  <sheetPr codeName="Sheet156">
    <pageSetUpPr fitToPage="1"/>
  </sheetPr>
  <dimension ref="A1:K56"/>
  <sheetViews>
    <sheetView topLeftCell="A36" zoomScaleNormal="100" workbookViewId="0">
      <selection activeCell="G22" sqref="G22"/>
    </sheetView>
  </sheetViews>
  <sheetFormatPr defaultColWidth="9.140625" defaultRowHeight="14.45"/>
  <cols>
    <col min="1" max="1" width="46.28515625" style="33" customWidth="1"/>
    <col min="2" max="2" width="26.42578125" style="33" customWidth="1"/>
    <col min="3" max="3" width="10.7109375" style="33" bestFit="1" customWidth="1"/>
    <col min="4" max="4" width="10.7109375" style="33" customWidth="1"/>
    <col min="5" max="5" width="9.140625" style="33"/>
    <col min="6" max="6" width="9.5703125" style="33" bestFit="1" customWidth="1"/>
    <col min="7" max="16384" width="9.140625" style="33"/>
  </cols>
  <sheetData>
    <row r="1" spans="1:11" ht="18">
      <c r="A1" s="386" t="s">
        <v>231</v>
      </c>
      <c r="B1" s="386"/>
      <c r="C1" s="386"/>
      <c r="D1" s="386"/>
      <c r="E1" s="63"/>
      <c r="F1" s="367"/>
    </row>
    <row r="2" spans="1:11" ht="18">
      <c r="A2" s="386" t="s">
        <v>274</v>
      </c>
      <c r="B2" s="386"/>
      <c r="C2" s="386"/>
      <c r="D2" s="386"/>
      <c r="E2" s="63"/>
      <c r="F2" s="367"/>
    </row>
    <row r="3" spans="1:11">
      <c r="A3" s="401">
        <f ca="1">TODAY()</f>
        <v>45832</v>
      </c>
      <c r="B3" s="388"/>
      <c r="C3" s="388"/>
      <c r="D3" s="388"/>
      <c r="E3" s="81"/>
      <c r="F3" s="81"/>
    </row>
    <row r="4" spans="1:11" s="34" customFormat="1" ht="15.95">
      <c r="A4" s="363"/>
      <c r="B4" s="363"/>
      <c r="C4" s="363"/>
      <c r="D4" s="363"/>
      <c r="E4" s="363"/>
      <c r="F4" s="36"/>
    </row>
    <row r="5" spans="1:11" s="34" customFormat="1" ht="15.95" hidden="1">
      <c r="A5" s="367"/>
      <c r="B5" s="367"/>
      <c r="C5" s="367"/>
      <c r="D5" s="367"/>
      <c r="E5" s="219"/>
    </row>
    <row r="6" spans="1:11" s="34" customFormat="1" ht="15.95">
      <c r="A6" s="219"/>
      <c r="B6" s="219"/>
      <c r="C6" s="219"/>
      <c r="D6" s="219"/>
      <c r="E6" s="219"/>
    </row>
    <row r="7" spans="1:11" s="34" customFormat="1" ht="15.95">
      <c r="A7" s="36" t="s">
        <v>232</v>
      </c>
      <c r="B7" s="40" t="e">
        <f>#REF!</f>
        <v>#REF!</v>
      </c>
      <c r="C7" s="219"/>
      <c r="D7" s="219"/>
      <c r="E7" s="219"/>
    </row>
    <row r="8" spans="1:11" s="34" customFormat="1" ht="15.95" hidden="1">
      <c r="A8" s="219" t="s">
        <v>208</v>
      </c>
      <c r="B8" s="41" t="e">
        <f>#REF!</f>
        <v>#REF!</v>
      </c>
      <c r="C8" s="219"/>
      <c r="D8" s="219"/>
      <c r="E8" s="219"/>
    </row>
    <row r="9" spans="1:11" s="34" customFormat="1" ht="15.95">
      <c r="A9" s="219" t="s">
        <v>210</v>
      </c>
      <c r="B9" s="42" t="e">
        <f>#REF!</f>
        <v>#REF!</v>
      </c>
      <c r="C9" s="219"/>
      <c r="D9" s="219"/>
      <c r="E9" s="219"/>
    </row>
    <row r="10" spans="1:11" s="34" customFormat="1" ht="15.95">
      <c r="A10" s="219" t="s">
        <v>212</v>
      </c>
      <c r="B10" s="43">
        <v>30</v>
      </c>
      <c r="C10" s="219"/>
      <c r="D10" s="219"/>
      <c r="E10" s="219"/>
    </row>
    <row r="11" spans="1:11" s="34" customFormat="1" ht="15.95" hidden="1">
      <c r="A11" s="219" t="s">
        <v>213</v>
      </c>
      <c r="B11" s="220"/>
      <c r="C11" s="219" t="s">
        <v>211</v>
      </c>
      <c r="D11" s="219"/>
      <c r="E11" s="219"/>
    </row>
    <row r="12" spans="1:11" s="34" customFormat="1" ht="15.95">
      <c r="A12" s="219"/>
      <c r="B12" s="219"/>
      <c r="C12" s="219"/>
      <c r="D12" s="219"/>
      <c r="E12" s="219"/>
    </row>
    <row r="13" spans="1:11" s="34" customFormat="1" ht="15.95" hidden="1">
      <c r="A13" s="46" t="s">
        <v>214</v>
      </c>
      <c r="B13" s="221"/>
      <c r="C13" s="219"/>
      <c r="D13" s="219"/>
      <c r="E13" s="219"/>
    </row>
    <row r="14" spans="1:11" s="34" customFormat="1" ht="15.95" hidden="1">
      <c r="A14" s="222" t="s">
        <v>215</v>
      </c>
      <c r="B14" s="221" t="e">
        <f>#REF!</f>
        <v>#REF!</v>
      </c>
      <c r="C14" s="219" t="s">
        <v>209</v>
      </c>
      <c r="D14" s="219"/>
      <c r="E14" s="219"/>
    </row>
    <row r="15" spans="1:11" s="34" customFormat="1" ht="15.95" hidden="1">
      <c r="A15" s="222" t="s">
        <v>216</v>
      </c>
      <c r="B15" s="239">
        <v>0.15</v>
      </c>
      <c r="C15" s="219" t="s">
        <v>209</v>
      </c>
      <c r="D15" s="219"/>
      <c r="E15" s="219"/>
      <c r="J15" s="61"/>
      <c r="K15" s="61"/>
    </row>
    <row r="16" spans="1:11" s="34" customFormat="1" ht="15.95" hidden="1">
      <c r="A16" s="222" t="s">
        <v>217</v>
      </c>
      <c r="B16" s="47" t="e">
        <f>B15*B14</f>
        <v>#REF!</v>
      </c>
      <c r="C16" s="219"/>
      <c r="D16" s="219"/>
      <c r="E16" s="219"/>
      <c r="J16" s="62"/>
      <c r="K16" s="61"/>
    </row>
    <row r="17" spans="1:11" s="34" customFormat="1" ht="15.95">
      <c r="A17" s="227"/>
      <c r="B17" s="225"/>
      <c r="C17" s="225"/>
      <c r="D17" s="225"/>
      <c r="E17" s="219"/>
      <c r="K17" s="61"/>
    </row>
    <row r="18" spans="1:11" s="34" customFormat="1" ht="15.95">
      <c r="A18" s="46" t="s">
        <v>233</v>
      </c>
      <c r="B18" s="225"/>
      <c r="C18" s="219"/>
      <c r="D18" s="219"/>
      <c r="E18" s="219"/>
      <c r="K18" s="61"/>
    </row>
    <row r="19" spans="1:11" s="34" customFormat="1" ht="15.95">
      <c r="A19" s="222" t="s">
        <v>234</v>
      </c>
      <c r="B19" s="234" t="e">
        <f>#REF!</f>
        <v>#REF!</v>
      </c>
      <c r="C19" s="219"/>
      <c r="D19" s="219"/>
      <c r="F19" s="110"/>
      <c r="K19" s="61"/>
    </row>
    <row r="20" spans="1:11" s="34" customFormat="1" ht="15.95">
      <c r="A20" s="222" t="s">
        <v>235</v>
      </c>
      <c r="B20" s="221" t="e">
        <f>#REF!</f>
        <v>#REF!</v>
      </c>
      <c r="C20" s="219"/>
      <c r="D20" s="219"/>
      <c r="E20" s="219"/>
      <c r="K20" s="61"/>
    </row>
    <row r="21" spans="1:11" s="34" customFormat="1" ht="15.95">
      <c r="A21" s="222" t="s">
        <v>222</v>
      </c>
      <c r="B21" s="225" t="e">
        <f>B19*B20</f>
        <v>#REF!</v>
      </c>
      <c r="C21" s="219"/>
      <c r="D21" s="219"/>
      <c r="E21" s="219"/>
      <c r="F21" s="62"/>
      <c r="K21" s="61"/>
    </row>
    <row r="22" spans="1:11" s="34" customFormat="1" ht="15.95">
      <c r="A22" s="222"/>
      <c r="B22" s="235"/>
      <c r="C22" s="219"/>
      <c r="D22" s="219"/>
      <c r="E22" s="219"/>
      <c r="K22" s="61"/>
    </row>
    <row r="23" spans="1:11" s="34" customFormat="1" ht="15.95" hidden="1">
      <c r="A23" s="48"/>
      <c r="B23" s="229"/>
      <c r="C23" s="219"/>
      <c r="D23" s="219"/>
      <c r="E23" s="219"/>
    </row>
    <row r="24" spans="1:11" s="34" customFormat="1" ht="15.95">
      <c r="A24" s="219"/>
      <c r="B24" s="225"/>
      <c r="C24" s="219"/>
      <c r="D24" s="219"/>
      <c r="E24" s="219"/>
    </row>
    <row r="25" spans="1:11" s="34" customFormat="1" ht="15.95">
      <c r="A25" s="48" t="s">
        <v>223</v>
      </c>
      <c r="B25" s="47" t="e">
        <f>+B21</f>
        <v>#REF!</v>
      </c>
      <c r="C25" s="219"/>
      <c r="D25" s="219"/>
      <c r="E25" s="219"/>
      <c r="J25" s="61"/>
    </row>
    <row r="26" spans="1:11" s="34" customFormat="1" ht="15.95">
      <c r="A26" s="49"/>
      <c r="B26" s="225"/>
      <c r="C26" s="219"/>
      <c r="D26" s="219"/>
      <c r="E26" s="219"/>
    </row>
    <row r="27" spans="1:11" s="34" customFormat="1" ht="15.95">
      <c r="A27" s="49" t="s">
        <v>224</v>
      </c>
      <c r="B27" s="230" t="e">
        <f>B7+47</f>
        <v>#REF!</v>
      </c>
      <c r="C27" s="219"/>
      <c r="D27" s="219"/>
      <c r="E27" s="219"/>
    </row>
    <row r="28" spans="1:11" s="34" customFormat="1" ht="15.95">
      <c r="A28" s="49"/>
      <c r="B28" s="230"/>
      <c r="C28" s="219"/>
      <c r="D28" s="219"/>
      <c r="E28" s="219"/>
    </row>
    <row r="29" spans="1:11" s="34" customFormat="1" ht="15.95">
      <c r="A29" s="49"/>
      <c r="B29" s="230"/>
      <c r="C29" s="219"/>
      <c r="D29" s="219"/>
      <c r="E29" s="219"/>
    </row>
    <row r="30" spans="1:11" s="34" customFormat="1" ht="15.95">
      <c r="A30" s="49"/>
      <c r="B30" s="230"/>
      <c r="C30" s="219"/>
      <c r="D30" s="219"/>
      <c r="E30" s="219"/>
    </row>
    <row r="31" spans="1:11" s="34" customFormat="1" ht="15.95">
      <c r="A31" s="49"/>
      <c r="B31" s="230"/>
      <c r="C31" s="219"/>
      <c r="D31" s="219"/>
      <c r="E31" s="219"/>
    </row>
    <row r="32" spans="1:11" s="34" customFormat="1" ht="15.95">
      <c r="A32" s="49"/>
      <c r="B32" s="54" t="s">
        <v>225</v>
      </c>
      <c r="C32" s="219"/>
      <c r="D32" s="219"/>
      <c r="E32" s="219"/>
    </row>
    <row r="33" spans="1:5" s="34" customFormat="1" ht="15.95">
      <c r="A33" s="49"/>
      <c r="B33" s="219"/>
      <c r="C33" s="219"/>
      <c r="D33" s="219"/>
      <c r="E33" s="219"/>
    </row>
    <row r="34" spans="1:5" s="34" customFormat="1" ht="15.95">
      <c r="A34" s="49"/>
      <c r="B34" s="219"/>
      <c r="C34" s="219"/>
      <c r="D34" s="219"/>
      <c r="E34" s="219"/>
    </row>
    <row r="35" spans="1:5" s="34" customFormat="1" ht="15.95">
      <c r="A35" s="219"/>
      <c r="B35" s="219"/>
      <c r="C35" s="219"/>
      <c r="D35" s="219"/>
      <c r="E35" s="219"/>
    </row>
    <row r="36" spans="1:5" s="34" customFormat="1" ht="15.95">
      <c r="A36" s="48"/>
      <c r="B36" s="219" t="s">
        <v>240</v>
      </c>
      <c r="C36" s="219"/>
      <c r="D36" s="219"/>
      <c r="E36" s="231"/>
    </row>
    <row r="37" spans="1:5" s="34" customFormat="1" ht="15.95">
      <c r="A37" s="219"/>
      <c r="B37" s="219" t="s">
        <v>249</v>
      </c>
      <c r="C37" s="219"/>
      <c r="D37" s="219"/>
      <c r="E37" s="219"/>
    </row>
    <row r="38" spans="1:5" s="34" customFormat="1" ht="15.95">
      <c r="A38" s="219"/>
      <c r="B38" s="219" t="s">
        <v>227</v>
      </c>
      <c r="C38" s="219"/>
      <c r="D38" s="219"/>
      <c r="E38" s="219"/>
    </row>
    <row r="39" spans="1:5" s="34" customFormat="1" ht="15.95">
      <c r="A39" s="219"/>
      <c r="B39" s="219"/>
      <c r="C39" s="219"/>
      <c r="D39" s="219"/>
      <c r="E39" s="219"/>
    </row>
    <row r="40" spans="1:5" s="34" customFormat="1" ht="15.95">
      <c r="A40" s="219"/>
      <c r="B40" s="219"/>
      <c r="C40" s="39"/>
      <c r="D40" s="39"/>
      <c r="E40" s="219"/>
    </row>
    <row r="41" spans="1:5" s="34" customFormat="1" ht="15.95">
      <c r="A41" s="219"/>
      <c r="B41" s="55" t="s">
        <v>228</v>
      </c>
      <c r="C41" s="39"/>
      <c r="D41" s="39"/>
      <c r="E41" s="219"/>
    </row>
    <row r="42" spans="1:5" s="34" customFormat="1" ht="15.95">
      <c r="A42" s="219"/>
      <c r="B42" s="219"/>
      <c r="C42" s="39"/>
      <c r="D42" s="39"/>
      <c r="E42" s="219"/>
    </row>
    <row r="43" spans="1:5" s="34" customFormat="1" ht="15.95">
      <c r="A43" s="219"/>
      <c r="B43" s="219"/>
      <c r="C43" s="39"/>
      <c r="D43" s="39"/>
      <c r="E43" s="219"/>
    </row>
    <row r="44" spans="1:5" s="34" customFormat="1" ht="15.95">
      <c r="A44" s="219"/>
      <c r="B44" s="219"/>
      <c r="C44" s="39"/>
      <c r="D44" s="39"/>
      <c r="E44" s="219"/>
    </row>
    <row r="45" spans="1:5" s="34" customFormat="1" ht="15.95">
      <c r="A45" s="219"/>
      <c r="B45" s="219" t="s">
        <v>245</v>
      </c>
      <c r="C45" s="39"/>
      <c r="D45" s="39"/>
      <c r="E45" s="219"/>
    </row>
    <row r="46" spans="1:5" s="34" customFormat="1" ht="15.95">
      <c r="A46" s="219"/>
      <c r="B46" s="219" t="s">
        <v>246</v>
      </c>
      <c r="C46" s="39"/>
      <c r="D46" s="39"/>
      <c r="E46" s="219"/>
    </row>
    <row r="47" spans="1:5" s="34" customFormat="1" ht="15.95">
      <c r="A47" s="219"/>
      <c r="B47" s="219" t="s">
        <v>230</v>
      </c>
      <c r="C47" s="39"/>
      <c r="D47" s="39"/>
      <c r="E47" s="219"/>
    </row>
    <row r="48" spans="1:5" s="34" customFormat="1" ht="15.95">
      <c r="A48" s="219"/>
      <c r="B48" s="219"/>
      <c r="C48" s="39"/>
      <c r="D48" s="39"/>
      <c r="E48" s="219"/>
    </row>
    <row r="49" spans="1:4" s="34" customFormat="1" ht="15.95">
      <c r="C49" s="56"/>
      <c r="D49" s="56"/>
    </row>
    <row r="50" spans="1:4">
      <c r="A50" s="57"/>
    </row>
    <row r="53" spans="1:4">
      <c r="B53" s="59"/>
    </row>
    <row r="54" spans="1:4">
      <c r="B54" s="60"/>
    </row>
    <row r="55" spans="1:4">
      <c r="B55" s="60"/>
    </row>
    <row r="56" spans="1:4">
      <c r="B56" s="60"/>
    </row>
  </sheetData>
  <mergeCells count="3">
    <mergeCell ref="A1:D1"/>
    <mergeCell ref="A2:D2"/>
    <mergeCell ref="A3:D3"/>
  </mergeCells>
  <printOptions horizontalCentered="1" verticalCentered="1"/>
  <pageMargins left="0.7" right="0.7" top="0.75" bottom="0.75" header="0.3" footer="0.3"/>
  <pageSetup orientation="portrait" r:id="rId1"/>
  <rowBreaks count="1" manualBreakCount="1">
    <brk id="48" max="16383" man="1"/>
  </rowBreaks>
  <colBreaks count="1" manualBreakCount="1">
    <brk id="5" max="1048575" man="1"/>
  </colBreaks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B00-000000000000}">
  <sheetPr codeName="Sheet157">
    <pageSetUpPr fitToPage="1"/>
  </sheetPr>
  <dimension ref="A1:J73"/>
  <sheetViews>
    <sheetView topLeftCell="A36" zoomScaleNormal="100" workbookViewId="0">
      <selection activeCell="G22" sqref="G22"/>
    </sheetView>
  </sheetViews>
  <sheetFormatPr defaultColWidth="9.140625" defaultRowHeight="14.45"/>
  <cols>
    <col min="1" max="1" width="47.28515625" style="33" customWidth="1"/>
    <col min="2" max="2" width="27.85546875" style="33" customWidth="1"/>
    <col min="3" max="4" width="9.140625" style="33" customWidth="1"/>
    <col min="5" max="16384" width="9.140625" style="33"/>
  </cols>
  <sheetData>
    <row r="1" spans="1:10" ht="18">
      <c r="A1" s="386" t="s">
        <v>205</v>
      </c>
      <c r="B1" s="386"/>
      <c r="C1" s="386"/>
      <c r="D1" s="386"/>
      <c r="E1" s="63"/>
    </row>
    <row r="2" spans="1:10" ht="18">
      <c r="A2" s="386" t="s">
        <v>274</v>
      </c>
      <c r="B2" s="386"/>
      <c r="C2" s="386"/>
      <c r="D2" s="386"/>
      <c r="E2" s="63"/>
    </row>
    <row r="3" spans="1:10" ht="15.6">
      <c r="A3" s="401">
        <f ca="1">TODAY()</f>
        <v>45832</v>
      </c>
      <c r="B3" s="388"/>
      <c r="C3" s="388"/>
      <c r="D3" s="388"/>
      <c r="E3" s="46"/>
    </row>
    <row r="4" spans="1:10" s="34" customFormat="1" ht="15.95">
      <c r="A4" s="367"/>
      <c r="B4" s="367"/>
      <c r="C4" s="37"/>
    </row>
    <row r="5" spans="1:10" s="34" customFormat="1" ht="15.95" hidden="1">
      <c r="A5" s="367"/>
      <c r="B5" s="367"/>
      <c r="C5" s="37"/>
    </row>
    <row r="6" spans="1:10" s="34" customFormat="1" ht="15.95">
      <c r="C6" s="56"/>
    </row>
    <row r="7" spans="1:10" s="34" customFormat="1" ht="15.95">
      <c r="A7" s="36" t="s">
        <v>207</v>
      </c>
      <c r="B7" s="40" t="e">
        <f>#REF!</f>
        <v>#REF!</v>
      </c>
      <c r="C7" s="56"/>
    </row>
    <row r="8" spans="1:10" s="34" customFormat="1" ht="15.95" hidden="1">
      <c r="A8" s="34" t="s">
        <v>208</v>
      </c>
      <c r="B8" s="41">
        <v>40793</v>
      </c>
      <c r="C8" s="56" t="s">
        <v>209</v>
      </c>
    </row>
    <row r="9" spans="1:10" s="34" customFormat="1" ht="15.95">
      <c r="A9" s="219" t="s">
        <v>210</v>
      </c>
      <c r="B9" s="42" t="e">
        <f>#REF!</f>
        <v>#REF!</v>
      </c>
      <c r="C9" s="56" t="s">
        <v>211</v>
      </c>
    </row>
    <row r="10" spans="1:10" s="34" customFormat="1" ht="15.95">
      <c r="A10" s="219" t="s">
        <v>212</v>
      </c>
      <c r="B10" s="43">
        <v>31</v>
      </c>
      <c r="C10" s="56" t="s">
        <v>211</v>
      </c>
    </row>
    <row r="11" spans="1:10" s="34" customFormat="1" ht="15.95" hidden="1">
      <c r="A11" s="34" t="s">
        <v>213</v>
      </c>
      <c r="B11" s="220"/>
      <c r="C11" s="56" t="s">
        <v>211</v>
      </c>
    </row>
    <row r="12" spans="1:10" s="34" customFormat="1" ht="15.95">
      <c r="B12" s="219"/>
      <c r="C12" s="56"/>
    </row>
    <row r="13" spans="1:10" s="34" customFormat="1" ht="15.95">
      <c r="B13" s="221"/>
      <c r="C13" s="56"/>
    </row>
    <row r="14" spans="1:10" s="34" customFormat="1" ht="15.95">
      <c r="A14" s="46" t="s">
        <v>214</v>
      </c>
      <c r="B14" s="221"/>
      <c r="C14" s="39"/>
      <c r="D14" s="219"/>
      <c r="E14" s="219"/>
    </row>
    <row r="15" spans="1:10" s="34" customFormat="1" ht="15.95">
      <c r="A15" s="222" t="s">
        <v>215</v>
      </c>
      <c r="B15" s="223" t="e">
        <f>#REF!</f>
        <v>#REF!</v>
      </c>
      <c r="C15" s="39" t="s">
        <v>209</v>
      </c>
      <c r="D15" s="219"/>
      <c r="E15" s="219"/>
    </row>
    <row r="16" spans="1:10" s="34" customFormat="1" ht="15.95">
      <c r="A16" s="222" t="s">
        <v>216</v>
      </c>
      <c r="B16" s="244" t="e">
        <f>#REF!</f>
        <v>#REF!</v>
      </c>
      <c r="C16" s="39" t="s">
        <v>209</v>
      </c>
      <c r="D16" s="219"/>
      <c r="E16" s="219"/>
      <c r="I16" s="61"/>
      <c r="J16" s="61"/>
    </row>
    <row r="17" spans="1:10" s="34" customFormat="1" ht="15.95">
      <c r="A17" s="222" t="s">
        <v>217</v>
      </c>
      <c r="B17" s="225" t="e">
        <f>B16*B15</f>
        <v>#REF!</v>
      </c>
      <c r="C17" s="39"/>
      <c r="D17" s="219"/>
      <c r="E17" s="219"/>
      <c r="I17" s="62"/>
      <c r="J17" s="61"/>
    </row>
    <row r="18" spans="1:10" s="34" customFormat="1" ht="15.95">
      <c r="A18" s="227"/>
      <c r="B18" s="225"/>
      <c r="C18" s="45"/>
      <c r="D18" s="219"/>
      <c r="E18" s="219"/>
      <c r="J18" s="61"/>
    </row>
    <row r="19" spans="1:10" s="34" customFormat="1" ht="15.95" hidden="1">
      <c r="A19" s="46" t="s">
        <v>218</v>
      </c>
      <c r="B19" s="221"/>
      <c r="C19" s="39"/>
      <c r="D19" s="219"/>
      <c r="E19" s="219"/>
      <c r="J19" s="61"/>
    </row>
    <row r="20" spans="1:10" s="34" customFormat="1" ht="15.95" hidden="1">
      <c r="A20" s="222" t="s">
        <v>219</v>
      </c>
      <c r="B20" s="228" t="e">
        <f>B15</f>
        <v>#REF!</v>
      </c>
      <c r="C20" s="39" t="s">
        <v>220</v>
      </c>
      <c r="D20" s="219"/>
      <c r="E20" s="219"/>
      <c r="J20" s="61"/>
    </row>
    <row r="21" spans="1:10" s="34" customFormat="1" ht="15.95" hidden="1">
      <c r="A21" s="222" t="s">
        <v>221</v>
      </c>
      <c r="B21" s="225">
        <v>3.5000000000000003E-2</v>
      </c>
      <c r="C21" s="39"/>
      <c r="D21" s="219"/>
      <c r="E21" s="219"/>
      <c r="J21" s="61"/>
    </row>
    <row r="22" spans="1:10" s="34" customFormat="1" ht="15.95" hidden="1">
      <c r="A22" s="222" t="s">
        <v>222</v>
      </c>
      <c r="B22" s="229" t="e">
        <f>B20*B21</f>
        <v>#REF!</v>
      </c>
      <c r="C22" s="39"/>
      <c r="D22" s="219"/>
      <c r="E22" s="219"/>
      <c r="J22" s="61"/>
    </row>
    <row r="23" spans="1:10" s="34" customFormat="1" ht="15.95">
      <c r="A23" s="219"/>
      <c r="B23" s="47"/>
      <c r="C23" s="39"/>
      <c r="D23" s="219"/>
      <c r="E23" s="219"/>
    </row>
    <row r="24" spans="1:10" s="34" customFormat="1" ht="15.95">
      <c r="A24" s="48" t="s">
        <v>223</v>
      </c>
      <c r="B24" s="47" t="e">
        <f>+B17</f>
        <v>#REF!</v>
      </c>
      <c r="C24" s="39"/>
      <c r="D24" s="219"/>
      <c r="E24" s="219"/>
      <c r="I24" s="61"/>
    </row>
    <row r="25" spans="1:10" s="34" customFormat="1" ht="15.95">
      <c r="A25" s="49"/>
      <c r="B25" s="225"/>
      <c r="C25" s="45"/>
      <c r="D25" s="219"/>
      <c r="E25" s="219"/>
      <c r="I25" s="61"/>
    </row>
    <row r="26" spans="1:10" s="34" customFormat="1" ht="15.95" hidden="1">
      <c r="A26" s="49"/>
      <c r="B26" s="230"/>
      <c r="C26" s="39"/>
      <c r="D26" s="219"/>
      <c r="E26" s="219"/>
    </row>
    <row r="27" spans="1:10" s="34" customFormat="1" ht="15.95">
      <c r="A27" s="49" t="s">
        <v>224</v>
      </c>
      <c r="B27" s="230" t="e">
        <f>B7+47</f>
        <v>#REF!</v>
      </c>
      <c r="C27" s="39"/>
      <c r="D27" s="219"/>
      <c r="E27" s="219"/>
    </row>
    <row r="28" spans="1:10" s="34" customFormat="1" ht="15.95">
      <c r="A28" s="49"/>
      <c r="B28" s="230"/>
      <c r="C28" s="39"/>
      <c r="D28" s="219"/>
      <c r="E28" s="219"/>
    </row>
    <row r="29" spans="1:10" s="34" customFormat="1" ht="15.95">
      <c r="A29" s="49"/>
      <c r="B29" s="230"/>
      <c r="C29" s="39"/>
      <c r="D29" s="219"/>
      <c r="E29" s="219"/>
    </row>
    <row r="30" spans="1:10" s="34" customFormat="1" ht="15.95">
      <c r="A30" s="49"/>
      <c r="B30" s="230"/>
      <c r="C30" s="39"/>
      <c r="D30" s="219"/>
      <c r="E30" s="219"/>
    </row>
    <row r="31" spans="1:10" s="34" customFormat="1" ht="15.95">
      <c r="A31" s="49"/>
      <c r="B31" s="230"/>
      <c r="C31" s="39"/>
      <c r="D31" s="219"/>
      <c r="E31" s="219"/>
    </row>
    <row r="32" spans="1:10" s="34" customFormat="1" ht="15.95">
      <c r="A32" s="49"/>
      <c r="B32" s="54" t="s">
        <v>225</v>
      </c>
      <c r="C32" s="39"/>
      <c r="D32" s="219"/>
      <c r="E32" s="219"/>
    </row>
    <row r="33" spans="1:5" s="34" customFormat="1" ht="15.95">
      <c r="A33" s="49"/>
      <c r="B33" s="219"/>
      <c r="C33" s="39"/>
      <c r="D33" s="219"/>
      <c r="E33" s="219"/>
    </row>
    <row r="34" spans="1:5" s="34" customFormat="1" ht="15.95">
      <c r="A34" s="49"/>
      <c r="B34" s="219"/>
      <c r="C34" s="39"/>
      <c r="D34" s="219"/>
      <c r="E34" s="219"/>
    </row>
    <row r="35" spans="1:5" s="34" customFormat="1" ht="15.95">
      <c r="A35" s="49"/>
      <c r="B35" s="219"/>
      <c r="C35" s="39"/>
      <c r="D35" s="219"/>
      <c r="E35" s="219"/>
    </row>
    <row r="36" spans="1:5" s="34" customFormat="1" ht="15.95">
      <c r="A36" s="219"/>
      <c r="B36" s="219" t="s">
        <v>240</v>
      </c>
      <c r="C36" s="39"/>
      <c r="D36" s="219"/>
      <c r="E36" s="219"/>
    </row>
    <row r="37" spans="1:5" s="34" customFormat="1" ht="15.95">
      <c r="A37" s="219"/>
      <c r="B37" s="219" t="s">
        <v>249</v>
      </c>
      <c r="C37" s="39"/>
      <c r="D37" s="219"/>
      <c r="E37" s="219"/>
    </row>
    <row r="38" spans="1:5" s="34" customFormat="1" ht="15.95">
      <c r="A38" s="219"/>
      <c r="B38" s="219" t="s">
        <v>227</v>
      </c>
      <c r="C38" s="39"/>
      <c r="D38" s="219"/>
      <c r="E38" s="219"/>
    </row>
    <row r="39" spans="1:5" s="34" customFormat="1" ht="15.95">
      <c r="A39" s="219"/>
      <c r="B39" s="219"/>
      <c r="C39" s="39"/>
      <c r="D39" s="219"/>
      <c r="E39" s="219"/>
    </row>
    <row r="40" spans="1:5" s="34" customFormat="1" ht="15.95">
      <c r="A40" s="48"/>
      <c r="B40" s="219"/>
      <c r="C40" s="39"/>
      <c r="D40" s="231"/>
      <c r="E40" s="219"/>
    </row>
    <row r="41" spans="1:5" s="34" customFormat="1" ht="15.95">
      <c r="A41" s="219"/>
      <c r="B41" s="55" t="s">
        <v>228</v>
      </c>
      <c r="C41" s="39"/>
      <c r="D41" s="219"/>
      <c r="E41" s="219"/>
    </row>
    <row r="42" spans="1:5" s="34" customFormat="1" ht="15.95">
      <c r="A42" s="219"/>
      <c r="B42" s="219"/>
      <c r="C42" s="39"/>
      <c r="D42" s="219"/>
      <c r="E42" s="219"/>
    </row>
    <row r="43" spans="1:5" s="34" customFormat="1" ht="15.95">
      <c r="A43" s="219"/>
      <c r="B43" s="219"/>
      <c r="C43" s="39"/>
      <c r="D43" s="219"/>
      <c r="E43" s="219"/>
    </row>
    <row r="44" spans="1:5" s="34" customFormat="1" ht="15.95">
      <c r="A44" s="219"/>
      <c r="B44" s="219"/>
      <c r="C44" s="39"/>
      <c r="D44" s="219"/>
      <c r="E44" s="219"/>
    </row>
    <row r="45" spans="1:5" s="34" customFormat="1" ht="15.95">
      <c r="A45" s="219"/>
      <c r="B45" s="219" t="s">
        <v>245</v>
      </c>
      <c r="C45" s="39"/>
      <c r="D45" s="219"/>
      <c r="E45" s="219"/>
    </row>
    <row r="46" spans="1:5" s="34" customFormat="1" ht="15.95">
      <c r="A46" s="219"/>
      <c r="B46" s="219" t="s">
        <v>246</v>
      </c>
      <c r="C46" s="39"/>
      <c r="D46" s="219"/>
      <c r="E46" s="219"/>
    </row>
    <row r="47" spans="1:5" s="34" customFormat="1" ht="15.95">
      <c r="A47" s="219"/>
      <c r="B47" s="219" t="s">
        <v>230</v>
      </c>
      <c r="C47" s="39"/>
      <c r="D47" s="219"/>
      <c r="E47" s="219"/>
    </row>
    <row r="48" spans="1:5" s="34" customFormat="1" ht="15.95">
      <c r="A48" s="219"/>
      <c r="B48" s="219"/>
      <c r="C48" s="39"/>
      <c r="D48" s="219"/>
      <c r="E48" s="219"/>
    </row>
    <row r="49" spans="1:5" s="34" customFormat="1" ht="15.95">
      <c r="A49" s="219"/>
      <c r="B49" s="219"/>
      <c r="C49" s="39"/>
      <c r="D49" s="219"/>
      <c r="E49" s="219"/>
    </row>
    <row r="50" spans="1:5" s="34" customFormat="1" ht="15.95">
      <c r="A50" s="219"/>
      <c r="B50" s="219"/>
      <c r="C50" s="39"/>
      <c r="D50" s="219"/>
      <c r="E50" s="219"/>
    </row>
    <row r="51" spans="1:5" s="34" customFormat="1" ht="15.95">
      <c r="A51" s="219"/>
      <c r="B51" s="219"/>
      <c r="C51" s="39"/>
      <c r="D51" s="219"/>
      <c r="E51" s="219"/>
    </row>
    <row r="52" spans="1:5" s="34" customFormat="1" ht="15.95">
      <c r="A52" s="219"/>
      <c r="B52" s="219"/>
      <c r="C52" s="39"/>
      <c r="D52" s="219"/>
      <c r="E52" s="219"/>
    </row>
    <row r="53" spans="1:5" s="34" customFormat="1" ht="15.95">
      <c r="A53" s="219"/>
      <c r="B53" s="219"/>
      <c r="C53" s="39"/>
      <c r="D53" s="219"/>
      <c r="E53" s="219"/>
    </row>
    <row r="54" spans="1:5">
      <c r="C54" s="58"/>
    </row>
    <row r="55" spans="1:5">
      <c r="A55" s="57"/>
      <c r="C55" s="58"/>
    </row>
    <row r="56" spans="1:5">
      <c r="C56" s="58"/>
    </row>
    <row r="57" spans="1:5">
      <c r="C57" s="58"/>
    </row>
    <row r="58" spans="1:5">
      <c r="B58" s="59"/>
      <c r="C58" s="58"/>
    </row>
    <row r="59" spans="1:5">
      <c r="B59" s="60"/>
      <c r="C59" s="58"/>
    </row>
    <row r="60" spans="1:5">
      <c r="B60" s="60"/>
      <c r="C60" s="58"/>
    </row>
    <row r="61" spans="1:5">
      <c r="B61" s="60"/>
      <c r="C61" s="58"/>
    </row>
    <row r="62" spans="1:5">
      <c r="C62" s="58"/>
    </row>
    <row r="63" spans="1:5">
      <c r="C63" s="58"/>
    </row>
    <row r="64" spans="1:5">
      <c r="C64" s="58"/>
    </row>
    <row r="65" spans="3:3">
      <c r="C65" s="58"/>
    </row>
    <row r="66" spans="3:3">
      <c r="C66" s="58"/>
    </row>
    <row r="67" spans="3:3">
      <c r="C67" s="58"/>
    </row>
    <row r="68" spans="3:3">
      <c r="C68" s="58"/>
    </row>
    <row r="69" spans="3:3">
      <c r="C69" s="58"/>
    </row>
    <row r="70" spans="3:3">
      <c r="C70" s="58"/>
    </row>
    <row r="71" spans="3:3">
      <c r="C71" s="58"/>
    </row>
    <row r="72" spans="3:3">
      <c r="C72" s="58"/>
    </row>
    <row r="73" spans="3:3">
      <c r="C73" s="58"/>
    </row>
  </sheetData>
  <mergeCells count="3">
    <mergeCell ref="A1:D1"/>
    <mergeCell ref="A2:D2"/>
    <mergeCell ref="A3:D3"/>
  </mergeCells>
  <printOptions horizontalCentered="1"/>
  <pageMargins left="0.7" right="0.7" top="0.75" bottom="0.75" header="0.3" footer="0.3"/>
  <pageSetup scale="94" orientation="portrait" r:id="rId1"/>
  <rowBreaks count="1" manualBreakCount="1">
    <brk id="53" max="16383" man="1"/>
  </rowBreaks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C00-000000000000}">
  <sheetPr codeName="Sheet158">
    <pageSetUpPr fitToPage="1"/>
  </sheetPr>
  <dimension ref="A1:K61"/>
  <sheetViews>
    <sheetView topLeftCell="A35" zoomScaleNormal="100" workbookViewId="0">
      <selection activeCell="G22" sqref="G22"/>
    </sheetView>
  </sheetViews>
  <sheetFormatPr defaultColWidth="9.140625" defaultRowHeight="14.45"/>
  <cols>
    <col min="1" max="1" width="46.28515625" style="33" customWidth="1"/>
    <col min="2" max="2" width="26.42578125" style="33" customWidth="1"/>
    <col min="3" max="3" width="10.7109375" style="33" bestFit="1" customWidth="1"/>
    <col min="4" max="4" width="10.7109375" style="33" customWidth="1"/>
    <col min="5" max="5" width="9.140625" style="33"/>
    <col min="6" max="6" width="9.5703125" style="33" bestFit="1" customWidth="1"/>
    <col min="7" max="16384" width="9.140625" style="33"/>
  </cols>
  <sheetData>
    <row r="1" spans="1:11" ht="18">
      <c r="A1" s="386" t="s">
        <v>231</v>
      </c>
      <c r="B1" s="386"/>
      <c r="C1" s="386"/>
      <c r="D1" s="386"/>
      <c r="E1" s="63"/>
      <c r="F1" s="367"/>
    </row>
    <row r="2" spans="1:11" ht="18">
      <c r="A2" s="386" t="s">
        <v>274</v>
      </c>
      <c r="B2" s="386"/>
      <c r="C2" s="386"/>
      <c r="D2" s="386"/>
      <c r="E2" s="63"/>
      <c r="F2" s="367"/>
    </row>
    <row r="3" spans="1:11">
      <c r="A3" s="401">
        <f ca="1">TODAY()</f>
        <v>45832</v>
      </c>
      <c r="B3" s="388"/>
      <c r="C3" s="388"/>
      <c r="D3" s="388"/>
      <c r="E3" s="81"/>
      <c r="F3" s="81"/>
    </row>
    <row r="4" spans="1:11" s="34" customFormat="1" ht="15.95">
      <c r="A4" s="363"/>
      <c r="B4" s="363"/>
      <c r="C4" s="363"/>
      <c r="D4" s="363"/>
      <c r="E4" s="363"/>
      <c r="F4" s="36"/>
    </row>
    <row r="5" spans="1:11" s="34" customFormat="1" ht="15.95" hidden="1">
      <c r="A5" s="367"/>
      <c r="B5" s="367"/>
      <c r="C5" s="367"/>
      <c r="D5" s="367"/>
      <c r="E5" s="219"/>
    </row>
    <row r="6" spans="1:11" s="34" customFormat="1" ht="15.95">
      <c r="A6" s="219"/>
      <c r="B6" s="219"/>
      <c r="C6" s="219"/>
      <c r="D6" s="219"/>
      <c r="E6" s="219"/>
    </row>
    <row r="7" spans="1:11" s="34" customFormat="1" ht="15.95">
      <c r="A7" s="36" t="s">
        <v>232</v>
      </c>
      <c r="B7" s="40" t="e">
        <f>#REF!</f>
        <v>#REF!</v>
      </c>
      <c r="C7" s="219"/>
      <c r="D7" s="219"/>
      <c r="E7" s="219"/>
    </row>
    <row r="8" spans="1:11" s="34" customFormat="1" ht="15.95" hidden="1">
      <c r="A8" s="219" t="s">
        <v>208</v>
      </c>
      <c r="B8" s="41" t="e">
        <f>#REF!</f>
        <v>#REF!</v>
      </c>
      <c r="C8" s="219"/>
      <c r="D8" s="219"/>
      <c r="E8" s="219"/>
    </row>
    <row r="9" spans="1:11" s="34" customFormat="1" ht="15.95">
      <c r="A9" s="219" t="s">
        <v>210</v>
      </c>
      <c r="B9" s="42" t="e">
        <f>#REF!</f>
        <v>#REF!</v>
      </c>
      <c r="C9" s="219"/>
      <c r="D9" s="219"/>
      <c r="E9" s="219"/>
    </row>
    <row r="10" spans="1:11" s="34" customFormat="1" ht="15.95">
      <c r="A10" s="219" t="s">
        <v>212</v>
      </c>
      <c r="B10" s="43">
        <v>31</v>
      </c>
      <c r="C10" s="219"/>
      <c r="D10" s="219"/>
      <c r="E10" s="219"/>
    </row>
    <row r="11" spans="1:11" s="34" customFormat="1" ht="15.95" hidden="1">
      <c r="A11" s="219" t="s">
        <v>213</v>
      </c>
      <c r="B11" s="220"/>
      <c r="C11" s="219" t="s">
        <v>211</v>
      </c>
      <c r="D11" s="219"/>
      <c r="E11" s="219"/>
    </row>
    <row r="12" spans="1:11" s="34" customFormat="1" ht="15.95">
      <c r="A12" s="219"/>
      <c r="B12" s="219"/>
      <c r="C12" s="219"/>
      <c r="D12" s="219"/>
      <c r="E12" s="219"/>
    </row>
    <row r="13" spans="1:11" s="34" customFormat="1" ht="15.95" hidden="1">
      <c r="A13" s="46" t="s">
        <v>214</v>
      </c>
      <c r="B13" s="221"/>
      <c r="C13" s="219"/>
      <c r="D13" s="219"/>
      <c r="E13" s="219"/>
    </row>
    <row r="14" spans="1:11" s="34" customFormat="1" ht="15.95" hidden="1">
      <c r="A14" s="222" t="s">
        <v>215</v>
      </c>
      <c r="B14" s="221" t="e">
        <f>#REF!</f>
        <v>#REF!</v>
      </c>
      <c r="C14" s="219" t="s">
        <v>209</v>
      </c>
      <c r="D14" s="219"/>
      <c r="E14" s="219"/>
    </row>
    <row r="15" spans="1:11" s="34" customFormat="1" ht="15.95" hidden="1">
      <c r="A15" s="222" t="s">
        <v>216</v>
      </c>
      <c r="B15" s="239">
        <v>0.15</v>
      </c>
      <c r="C15" s="219" t="s">
        <v>209</v>
      </c>
      <c r="D15" s="219"/>
      <c r="E15" s="219"/>
      <c r="J15" s="61"/>
      <c r="K15" s="61"/>
    </row>
    <row r="16" spans="1:11" s="34" customFormat="1" ht="15.95" hidden="1">
      <c r="A16" s="222" t="s">
        <v>217</v>
      </c>
      <c r="B16" s="47" t="e">
        <f>B15*B14</f>
        <v>#REF!</v>
      </c>
      <c r="C16" s="219"/>
      <c r="D16" s="219"/>
      <c r="E16" s="219"/>
      <c r="J16" s="62"/>
      <c r="K16" s="61"/>
    </row>
    <row r="17" spans="1:11" s="34" customFormat="1" ht="15.95">
      <c r="A17" s="227"/>
      <c r="B17" s="225"/>
      <c r="C17" s="225"/>
      <c r="D17" s="225"/>
      <c r="E17" s="219"/>
      <c r="K17" s="61"/>
    </row>
    <row r="18" spans="1:11" s="34" customFormat="1" ht="15.95">
      <c r="A18" s="46" t="s">
        <v>233</v>
      </c>
      <c r="B18" s="225"/>
      <c r="C18" s="219"/>
      <c r="D18" s="219"/>
      <c r="E18" s="219"/>
      <c r="K18" s="61"/>
    </row>
    <row r="19" spans="1:11" s="34" customFormat="1" ht="15.95">
      <c r="A19" s="222" t="s">
        <v>234</v>
      </c>
      <c r="B19" s="234" t="e">
        <f>#REF!</f>
        <v>#REF!</v>
      </c>
      <c r="C19" s="219"/>
      <c r="D19" s="219"/>
      <c r="F19" s="110"/>
      <c r="K19" s="61"/>
    </row>
    <row r="20" spans="1:11" s="34" customFormat="1" ht="15.95">
      <c r="A20" s="222" t="s">
        <v>235</v>
      </c>
      <c r="B20" s="221" t="e">
        <f>#REF!</f>
        <v>#REF!</v>
      </c>
      <c r="C20" s="219"/>
      <c r="D20" s="219"/>
      <c r="E20" s="219"/>
      <c r="K20" s="61"/>
    </row>
    <row r="21" spans="1:11" s="34" customFormat="1" ht="15.95">
      <c r="A21" s="222" t="s">
        <v>222</v>
      </c>
      <c r="B21" s="225" t="e">
        <f>B19*B20</f>
        <v>#REF!</v>
      </c>
      <c r="C21" s="219"/>
      <c r="D21" s="219"/>
      <c r="E21" s="219"/>
      <c r="F21" s="110"/>
      <c r="K21" s="61"/>
    </row>
    <row r="22" spans="1:11" s="34" customFormat="1" ht="15.95">
      <c r="A22" s="222"/>
      <c r="B22" s="235"/>
      <c r="C22" s="219"/>
      <c r="D22" s="219"/>
      <c r="E22" s="219"/>
      <c r="K22" s="61"/>
    </row>
    <row r="23" spans="1:11" s="34" customFormat="1" ht="15.95" hidden="1">
      <c r="A23" s="48"/>
      <c r="B23" s="229"/>
      <c r="C23" s="219"/>
      <c r="D23" s="219"/>
      <c r="E23" s="219"/>
    </row>
    <row r="24" spans="1:11" s="34" customFormat="1" ht="15.95">
      <c r="A24" s="219"/>
      <c r="B24" s="225"/>
      <c r="C24" s="219"/>
      <c r="D24" s="219"/>
      <c r="E24" s="219"/>
    </row>
    <row r="25" spans="1:11" s="34" customFormat="1" ht="15.95">
      <c r="A25" s="48" t="s">
        <v>223</v>
      </c>
      <c r="B25" s="47" t="e">
        <f>+B21</f>
        <v>#REF!</v>
      </c>
      <c r="C25" s="219"/>
      <c r="D25" s="219"/>
      <c r="E25" s="219"/>
      <c r="J25" s="61"/>
    </row>
    <row r="26" spans="1:11" s="34" customFormat="1" ht="15.95">
      <c r="A26" s="49"/>
      <c r="B26" s="225"/>
      <c r="C26" s="219"/>
      <c r="D26" s="219"/>
      <c r="E26" s="219"/>
    </row>
    <row r="27" spans="1:11" s="34" customFormat="1" ht="15.95">
      <c r="A27" s="49" t="s">
        <v>224</v>
      </c>
      <c r="B27" s="230" t="e">
        <f>B7+47</f>
        <v>#REF!</v>
      </c>
      <c r="C27" s="219"/>
      <c r="D27" s="219"/>
      <c r="E27" s="219"/>
    </row>
    <row r="28" spans="1:11" s="34" customFormat="1" ht="15.95">
      <c r="A28" s="49"/>
      <c r="B28" s="230"/>
      <c r="C28" s="219"/>
      <c r="D28" s="219"/>
      <c r="E28" s="219"/>
    </row>
    <row r="29" spans="1:11" s="34" customFormat="1" ht="15.95">
      <c r="A29" s="49"/>
      <c r="B29" s="230"/>
      <c r="C29" s="219"/>
      <c r="D29" s="219"/>
      <c r="E29" s="219"/>
    </row>
    <row r="30" spans="1:11" s="34" customFormat="1" ht="15.95">
      <c r="A30" s="49"/>
      <c r="B30" s="230"/>
      <c r="C30" s="219"/>
      <c r="D30" s="219"/>
      <c r="E30" s="219"/>
    </row>
    <row r="31" spans="1:11" s="34" customFormat="1" ht="15.95">
      <c r="A31" s="49"/>
      <c r="B31" s="230"/>
      <c r="C31" s="219"/>
      <c r="D31" s="219"/>
      <c r="E31" s="219"/>
    </row>
    <row r="32" spans="1:11" s="34" customFormat="1" ht="15.95">
      <c r="A32" s="49"/>
      <c r="B32" s="54" t="s">
        <v>225</v>
      </c>
      <c r="C32" s="219"/>
      <c r="D32" s="219"/>
      <c r="E32" s="219"/>
    </row>
    <row r="33" spans="1:5" s="34" customFormat="1" ht="15.95">
      <c r="A33" s="49"/>
      <c r="B33" s="219"/>
      <c r="C33" s="219"/>
      <c r="D33" s="219"/>
      <c r="E33" s="219"/>
    </row>
    <row r="34" spans="1:5" s="34" customFormat="1" ht="15.95">
      <c r="A34" s="49"/>
      <c r="B34" s="219"/>
      <c r="C34" s="219"/>
      <c r="D34" s="219"/>
      <c r="E34" s="219"/>
    </row>
    <row r="35" spans="1:5" s="34" customFormat="1" ht="15.95">
      <c r="A35" s="49"/>
      <c r="B35" s="219"/>
      <c r="C35" s="219"/>
      <c r="D35" s="219"/>
      <c r="E35" s="219"/>
    </row>
    <row r="36" spans="1:5" s="34" customFormat="1" ht="15.95">
      <c r="A36" s="49"/>
      <c r="B36" s="219" t="s">
        <v>240</v>
      </c>
      <c r="C36" s="219"/>
      <c r="D36" s="219"/>
      <c r="E36" s="219"/>
    </row>
    <row r="37" spans="1:5" s="34" customFormat="1" ht="15.95">
      <c r="A37" s="49"/>
      <c r="B37" s="219" t="s">
        <v>249</v>
      </c>
      <c r="C37" s="219"/>
      <c r="D37" s="219"/>
      <c r="E37" s="219"/>
    </row>
    <row r="38" spans="1:5" s="34" customFormat="1" ht="15.95">
      <c r="A38" s="49"/>
      <c r="B38" s="219" t="s">
        <v>227</v>
      </c>
      <c r="C38" s="219"/>
      <c r="D38" s="219"/>
      <c r="E38" s="219"/>
    </row>
    <row r="39" spans="1:5" s="34" customFormat="1" ht="15.95">
      <c r="A39" s="49"/>
      <c r="B39" s="219"/>
      <c r="C39" s="219"/>
      <c r="D39" s="219"/>
      <c r="E39" s="219"/>
    </row>
    <row r="40" spans="1:5" s="34" customFormat="1" ht="15.95">
      <c r="A40" s="219"/>
      <c r="B40" s="219"/>
      <c r="C40" s="219"/>
      <c r="D40" s="219"/>
      <c r="E40" s="219"/>
    </row>
    <row r="41" spans="1:5" s="34" customFormat="1" ht="15.95">
      <c r="A41" s="48"/>
      <c r="B41" s="55" t="s">
        <v>228</v>
      </c>
      <c r="C41" s="219"/>
      <c r="D41" s="219"/>
      <c r="E41" s="231"/>
    </row>
    <row r="42" spans="1:5" s="34" customFormat="1" ht="15.95">
      <c r="A42" s="219"/>
      <c r="B42" s="219"/>
      <c r="C42" s="219"/>
      <c r="D42" s="219"/>
      <c r="E42" s="219"/>
    </row>
    <row r="43" spans="1:5" s="34" customFormat="1" ht="15.95">
      <c r="A43" s="219"/>
      <c r="B43" s="219"/>
      <c r="C43" s="219"/>
      <c r="D43" s="219"/>
      <c r="E43" s="219"/>
    </row>
    <row r="44" spans="1:5" s="34" customFormat="1" ht="15.95">
      <c r="A44" s="219"/>
      <c r="B44" s="219"/>
      <c r="C44" s="219"/>
      <c r="D44" s="219"/>
      <c r="E44" s="219"/>
    </row>
    <row r="45" spans="1:5" s="34" customFormat="1" ht="15.95">
      <c r="A45" s="219"/>
      <c r="B45" s="219" t="s">
        <v>245</v>
      </c>
      <c r="C45" s="39"/>
      <c r="D45" s="39"/>
      <c r="E45" s="219"/>
    </row>
    <row r="46" spans="1:5" s="34" customFormat="1" ht="15.95">
      <c r="A46" s="219"/>
      <c r="B46" s="219" t="s">
        <v>246</v>
      </c>
      <c r="C46" s="39"/>
      <c r="D46" s="39"/>
      <c r="E46" s="219"/>
    </row>
    <row r="47" spans="1:5" s="34" customFormat="1" ht="15.95">
      <c r="A47" s="219"/>
      <c r="B47" s="219" t="s">
        <v>230</v>
      </c>
      <c r="C47" s="39"/>
      <c r="D47" s="39"/>
      <c r="E47" s="219"/>
    </row>
    <row r="48" spans="1:5" s="34" customFormat="1" ht="15.95">
      <c r="A48" s="219"/>
      <c r="B48" s="219"/>
      <c r="C48" s="39"/>
      <c r="D48" s="39"/>
      <c r="E48" s="219"/>
    </row>
    <row r="49" spans="1:5" s="34" customFormat="1" ht="15.95">
      <c r="A49" s="219"/>
      <c r="B49" s="219"/>
      <c r="C49" s="39"/>
      <c r="D49" s="39"/>
      <c r="E49" s="219"/>
    </row>
    <row r="50" spans="1:5" s="34" customFormat="1" ht="15.95">
      <c r="A50" s="219"/>
      <c r="B50" s="219"/>
      <c r="C50" s="39"/>
      <c r="D50" s="39"/>
      <c r="E50" s="219"/>
    </row>
    <row r="51" spans="1:5" s="34" customFormat="1" ht="15.95">
      <c r="A51" s="219"/>
      <c r="B51" s="219"/>
      <c r="C51" s="39"/>
      <c r="D51" s="39"/>
      <c r="E51" s="219"/>
    </row>
    <row r="52" spans="1:5" s="34" customFormat="1" ht="15.95">
      <c r="A52" s="219"/>
      <c r="B52" s="219"/>
      <c r="C52" s="39"/>
      <c r="D52" s="39"/>
      <c r="E52" s="219"/>
    </row>
    <row r="53" spans="1:5" s="34" customFormat="1" ht="15.95">
      <c r="A53" s="219"/>
      <c r="B53" s="219"/>
      <c r="C53" s="39"/>
      <c r="D53" s="39"/>
      <c r="E53" s="219"/>
    </row>
    <row r="54" spans="1:5" s="34" customFormat="1" ht="15.95">
      <c r="C54" s="56"/>
      <c r="D54" s="56"/>
    </row>
    <row r="55" spans="1:5">
      <c r="A55" s="57"/>
    </row>
    <row r="58" spans="1:5">
      <c r="B58" s="59"/>
    </row>
    <row r="59" spans="1:5">
      <c r="B59" s="60"/>
    </row>
    <row r="60" spans="1:5">
      <c r="B60" s="60"/>
    </row>
    <row r="61" spans="1:5">
      <c r="B61" s="60"/>
    </row>
  </sheetData>
  <mergeCells count="3">
    <mergeCell ref="A1:D1"/>
    <mergeCell ref="A2:D2"/>
    <mergeCell ref="A3:D3"/>
  </mergeCells>
  <printOptions horizontalCentered="1" verticalCentered="1"/>
  <pageMargins left="0.7" right="0.7" top="0.75" bottom="0.75" header="0.3" footer="0.3"/>
  <pageSetup scale="94" orientation="portrait" r:id="rId1"/>
  <rowBreaks count="1" manualBreakCount="1">
    <brk id="53" max="16383" man="1"/>
  </rowBreaks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2f3a428-6f88-4a3b-a56e-a51f3802cd3a" xsi:nil="true"/>
    <lcf76f155ced4ddcb4097134ff3c332f xmlns="36d0de0c-286c-42d2-88f9-9cfcebd81471">
      <Terms xmlns="http://schemas.microsoft.com/office/infopath/2007/PartnerControls"/>
    </lcf76f155ced4ddcb4097134ff3c332f>
    <PREBsWebpage xmlns="36d0de0c-286c-42d2-88f9-9cfcebd81471">
      <Url xsi:nil="true"/>
      <Description xsi:nil="true"/>
    </PREBsWebpage>
    <LastAction2_x002e_0 xmlns="36d0de0c-286c-42d2-88f9-9cfcebd81471">
      <Url xsi:nil="true"/>
      <Description xsi:nil="true"/>
    </LastAction2_x002e_0>
    <Input xmlns="36d0de0c-286c-42d2-88f9-9cfcebd81471" xsi:nil="true"/>
    <Status xmlns="36d0de0c-286c-42d2-88f9-9cfcebd81471" xsi:nil="true"/>
    <LastAction xmlns="36d0de0c-286c-42d2-88f9-9cfcebd81471" xsi:nil="true"/>
    <Comments xmlns="36d0de0c-286c-42d2-88f9-9cfcebd81471" xsi:nil="true"/>
    <_Flow_SignoffStatus xmlns="36d0de0c-286c-42d2-88f9-9cfcebd8147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7DE3FCD5909941A849D7A4651DDB81" ma:contentTypeVersion="20" ma:contentTypeDescription="Create a new document." ma:contentTypeScope="" ma:versionID="e4a20ade60d5914e57d712a76b347de4">
  <xsd:schema xmlns:xsd="http://www.w3.org/2001/XMLSchema" xmlns:xs="http://www.w3.org/2001/XMLSchema" xmlns:p="http://schemas.microsoft.com/office/2006/metadata/properties" xmlns:ns2="36d0de0c-286c-42d2-88f9-9cfcebd81471" xmlns:ns3="32f3a428-6f88-4a3b-a56e-a51f3802cd3a" targetNamespace="http://schemas.microsoft.com/office/2006/metadata/properties" ma:root="true" ma:fieldsID="f3859a1fb1ba3b01dd211fed281e2c23" ns2:_="" ns3:_="">
    <xsd:import namespace="36d0de0c-286c-42d2-88f9-9cfcebd81471"/>
    <xsd:import namespace="32f3a428-6f88-4a3b-a56e-a51f3802cd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_Flow_SignoffStatus" minOccurs="0"/>
                <xsd:element ref="ns2:Comments" minOccurs="0"/>
                <xsd:element ref="ns2:MediaServiceSearchProperties" minOccurs="0"/>
                <xsd:element ref="ns2:Status" minOccurs="0"/>
                <xsd:element ref="ns2:LastAction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astAction2_x002e_0" minOccurs="0"/>
                <xsd:element ref="ns2:PREBsWebpage" minOccurs="0"/>
                <xsd:element ref="ns2:Inpu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d0de0c-286c-42d2-88f9-9cfcebd814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Flow_SignoffStatus" ma:index="11" nillable="true" ma:displayName="Sign-off status" ma:internalName="Sign_x002d_off_x0020_status">
      <xsd:simpleType>
        <xsd:restriction base="dms:Text"/>
      </xsd:simpleType>
    </xsd:element>
    <xsd:element name="Comments" ma:index="12" nillable="true" ma:displayName="Comments" ma:format="Dropdown" ma:internalName="Comments">
      <xsd:simpleType>
        <xsd:restriction base="dms:Note">
          <xsd:maxLength value="255"/>
        </xsd:restriction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tatus" ma:index="14" nillable="true" ma:displayName="Status" ma:description="Open - docket with constant activity.&#10;&#10;Dormant - docket that have been closed or will no longer have activity. This status must be changed if PREB issues a R&amp;O requiring a report, update, or conference related to said docket.&#10;&#10;Closed - docket has been officially closed by the PREB through R&amp;O." ma:format="Dropdown" ma:internalName="Status">
      <xsd:simpleType>
        <xsd:restriction base="dms:Choice">
          <xsd:enumeration value="Open"/>
          <xsd:enumeration value="Dormant"/>
          <xsd:enumeration value="Closed"/>
          <xsd:enumeration value="Open"/>
          <xsd:enumeration value="Dormant"/>
          <xsd:enumeration value="Closed"/>
          <xsd:enumeration value="Pending"/>
        </xsd:restriction>
      </xsd:simpleType>
    </xsd:element>
    <xsd:element name="LastAction" ma:index="15" nillable="true" ma:displayName="Last Action" ma:description="The last action taken in the docket will be displayed in this column." ma:format="Dropdown" ma:internalName="LastAction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9950e38-0095-4bd7-ac52-55c480c4bc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LastAction2_x002e_0" ma:index="23" nillable="true" ma:displayName="Last Action Link" ma:format="Hyperlink" ma:internalName="LastAction2_x002e_0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REBsWebpage" ma:index="24" nillable="true" ma:displayName="PREB's Webpage" ma:description="Link to the docket on PREB's Webpage" ma:format="Hyperlink" ma:internalName="PREBsWebpag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nput" ma:index="25" nillable="true" ma:displayName="Input " ma:format="Dropdown" ma:internalName="Inpu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f3a428-6f88-4a3b-a56e-a51f3802cd3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652a190-c5de-468a-a212-3b3cca4a9d49}" ma:internalName="TaxCatchAll" ma:showField="CatchAllData" ma:web="5e1628cc-a815-47df-b5ad-ee310ca8d5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1A844E-67D8-445E-B61E-871769B89D07}"/>
</file>

<file path=customXml/itemProps2.xml><?xml version="1.0" encoding="utf-8"?>
<ds:datastoreItem xmlns:ds="http://schemas.openxmlformats.org/officeDocument/2006/customXml" ds:itemID="{1A95BC97-7B56-4492-9AF4-128F09214A69}"/>
</file>

<file path=customXml/itemProps3.xml><?xml version="1.0" encoding="utf-8"?>
<ds:datastoreItem xmlns:ds="http://schemas.openxmlformats.org/officeDocument/2006/customXml" ds:itemID="{062E372B-D8A6-46B6-B280-42000C329A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Wilmary N Bruno Colón</cp:lastModifiedBy>
  <cp:revision/>
  <dcterms:created xsi:type="dcterms:W3CDTF">2018-01-27T16:50:09Z</dcterms:created>
  <dcterms:modified xsi:type="dcterms:W3CDTF">2025-06-24T19:37:48Z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TC039869149991</vt:lpwstr>
  </property>
  <property fmtid="{D5CDD505-2E9C-101B-9397-08002B2CF9AE}" pid="3" name="ContentTypeId">
    <vt:lpwstr>0x0101002C7DE3FCD5909941A849D7A4651DDB81</vt:lpwstr>
  </property>
  <property fmtid="{D5CDD505-2E9C-101B-9397-08002B2CF9AE}" pid="4" name="MediaServiceImageTags">
    <vt:lpwstr/>
  </property>
</Properties>
</file>