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https://aeepr-my.sharepoint.com/personal/leira_noguesouffront_lumapr_com/Documents/Documents/2025/06-June/Files to be share June 18/"/>
    </mc:Choice>
  </mc:AlternateContent>
  <xr:revisionPtr revIDLastSave="57" documentId="8_{F1757C91-7441-4D6B-94BE-F3B5E82DFFC0}" xr6:coauthVersionLast="47" xr6:coauthVersionMax="47" xr10:uidLastSave="{A13B0E18-714F-4BBF-A902-CC925F1AB8E6}"/>
  <bookViews>
    <workbookView xWindow="28680" yWindow="-120" windowWidth="29040" windowHeight="15720" xr2:uid="{0B8EB2EC-4497-4D15-8A22-861570B184FC}"/>
  </bookViews>
  <sheets>
    <sheet name="DSO FYTD" sheetId="4" r:id="rId1"/>
    <sheet name="Data Source" sheetId="5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86" i="4" l="1"/>
  <c r="B14" i="4"/>
  <c r="C91" i="4"/>
  <c r="D91" i="4"/>
  <c r="E91" i="4"/>
  <c r="F91" i="4"/>
  <c r="G91" i="4"/>
  <c r="B91" i="4" l="1"/>
  <c r="B94" i="4" s="1"/>
  <c r="C94" i="4"/>
  <c r="G94" i="4"/>
  <c r="F94" i="4"/>
  <c r="E94" i="4"/>
  <c r="D94" i="4"/>
  <c r="G86" i="4"/>
  <c r="F86" i="4"/>
  <c r="E86" i="4"/>
  <c r="D86" i="4"/>
  <c r="C86" i="4"/>
  <c r="G78" i="4"/>
  <c r="G76" i="4"/>
  <c r="F76" i="4"/>
  <c r="F78" i="4" s="1"/>
  <c r="E76" i="4"/>
  <c r="E78" i="4" s="1"/>
  <c r="D76" i="4"/>
  <c r="D78" i="4" s="1"/>
  <c r="C76" i="4"/>
  <c r="C78" i="4" s="1"/>
  <c r="B76" i="4"/>
  <c r="B78" i="4" s="1"/>
  <c r="M67" i="4"/>
  <c r="M70" i="4" s="1"/>
  <c r="L67" i="4"/>
  <c r="L70" i="4" s="1"/>
  <c r="K67" i="4"/>
  <c r="K70" i="4" s="1"/>
  <c r="J67" i="4"/>
  <c r="J70" i="4" s="1"/>
  <c r="I67" i="4"/>
  <c r="H67" i="4"/>
  <c r="G67" i="4"/>
  <c r="F67" i="4"/>
  <c r="E67" i="4"/>
  <c r="E70" i="4" s="1"/>
  <c r="D67" i="4"/>
  <c r="D70" i="4" s="1"/>
  <c r="C67" i="4"/>
  <c r="C70" i="4" s="1"/>
  <c r="B67" i="4"/>
  <c r="B70" i="4" s="1"/>
  <c r="H62" i="4"/>
  <c r="M62" i="4"/>
  <c r="L62" i="4"/>
  <c r="K62" i="4"/>
  <c r="J62" i="4"/>
  <c r="I62" i="4"/>
  <c r="G62" i="4"/>
  <c r="F62" i="4"/>
  <c r="E62" i="4"/>
  <c r="D62" i="4"/>
  <c r="C62" i="4"/>
  <c r="B62" i="4"/>
  <c r="M52" i="4"/>
  <c r="M54" i="4" s="1"/>
  <c r="L52" i="4"/>
  <c r="L54" i="4" s="1"/>
  <c r="K52" i="4"/>
  <c r="K54" i="4" s="1"/>
  <c r="J52" i="4"/>
  <c r="J54" i="4" s="1"/>
  <c r="I52" i="4"/>
  <c r="I54" i="4" s="1"/>
  <c r="H52" i="4"/>
  <c r="H54" i="4" s="1"/>
  <c r="G52" i="4"/>
  <c r="G54" i="4" s="1"/>
  <c r="F52" i="4"/>
  <c r="F54" i="4" s="1"/>
  <c r="E52" i="4"/>
  <c r="E54" i="4" s="1"/>
  <c r="D52" i="4"/>
  <c r="D54" i="4" s="1"/>
  <c r="C52" i="4"/>
  <c r="C54" i="4" s="1"/>
  <c r="B52" i="4"/>
  <c r="B54" i="4" s="1"/>
  <c r="M43" i="4"/>
  <c r="L43" i="4"/>
  <c r="K43" i="4"/>
  <c r="J43" i="4"/>
  <c r="J46" i="4" s="1"/>
  <c r="I43" i="4"/>
  <c r="I46" i="4" s="1"/>
  <c r="H43" i="4"/>
  <c r="H46" i="4" s="1"/>
  <c r="G43" i="4"/>
  <c r="G46" i="4" s="1"/>
  <c r="F43" i="4"/>
  <c r="E43" i="4"/>
  <c r="D43" i="4"/>
  <c r="C43" i="4"/>
  <c r="B43" i="4"/>
  <c r="B46" i="4" s="1"/>
  <c r="M38" i="4"/>
  <c r="L38" i="4"/>
  <c r="E38" i="4"/>
  <c r="K38" i="4"/>
  <c r="J38" i="4"/>
  <c r="I38" i="4"/>
  <c r="H38" i="4"/>
  <c r="G38" i="4"/>
  <c r="F38" i="4"/>
  <c r="D38" i="4"/>
  <c r="C38" i="4"/>
  <c r="B38" i="4"/>
  <c r="M30" i="4"/>
  <c r="L30" i="4"/>
  <c r="M28" i="4"/>
  <c r="L28" i="4"/>
  <c r="K28" i="4"/>
  <c r="K30" i="4" s="1"/>
  <c r="J28" i="4"/>
  <c r="J30" i="4" s="1"/>
  <c r="I28" i="4"/>
  <c r="I30" i="4" s="1"/>
  <c r="H28" i="4"/>
  <c r="H30" i="4" s="1"/>
  <c r="G28" i="4"/>
  <c r="G30" i="4" s="1"/>
  <c r="F28" i="4"/>
  <c r="F30" i="4" s="1"/>
  <c r="E28" i="4"/>
  <c r="E30" i="4" s="1"/>
  <c r="D28" i="4"/>
  <c r="D30" i="4" s="1"/>
  <c r="C28" i="4"/>
  <c r="C30" i="4" s="1"/>
  <c r="B28" i="4"/>
  <c r="B30" i="4" s="1"/>
  <c r="M19" i="4"/>
  <c r="M22" i="4" s="1"/>
  <c r="L19" i="4"/>
  <c r="K19" i="4"/>
  <c r="K22" i="4" s="1"/>
  <c r="J19" i="4"/>
  <c r="J22" i="4" s="1"/>
  <c r="I19" i="4"/>
  <c r="I22" i="4" s="1"/>
  <c r="H19" i="4"/>
  <c r="H22" i="4" s="1"/>
  <c r="G19" i="4"/>
  <c r="F19" i="4"/>
  <c r="E19" i="4"/>
  <c r="D19" i="4"/>
  <c r="C19" i="4"/>
  <c r="C22" i="4" s="1"/>
  <c r="B19" i="4"/>
  <c r="B22" i="4" s="1"/>
  <c r="M14" i="4"/>
  <c r="F14" i="4"/>
  <c r="L14" i="4"/>
  <c r="K14" i="4"/>
  <c r="J14" i="4"/>
  <c r="I14" i="4"/>
  <c r="H14" i="4"/>
  <c r="G14" i="4"/>
  <c r="E14" i="4"/>
  <c r="D14" i="4"/>
  <c r="C14" i="4"/>
  <c r="M4" i="4"/>
  <c r="M6" i="4" s="1"/>
  <c r="L4" i="4"/>
  <c r="L6" i="4" s="1"/>
  <c r="K4" i="4"/>
  <c r="K6" i="4" s="1"/>
  <c r="J4" i="4"/>
  <c r="J6" i="4" s="1"/>
  <c r="I4" i="4"/>
  <c r="I6" i="4" s="1"/>
  <c r="H4" i="4"/>
  <c r="H6" i="4" s="1"/>
  <c r="G4" i="4"/>
  <c r="G6" i="4" s="1"/>
  <c r="F4" i="4"/>
  <c r="F6" i="4" s="1"/>
  <c r="E4" i="4"/>
  <c r="E6" i="4" s="1"/>
  <c r="D4" i="4"/>
  <c r="D6" i="4" s="1"/>
  <c r="C4" i="4"/>
  <c r="C6" i="4" s="1"/>
  <c r="B4" i="4"/>
  <c r="B6" i="4" s="1"/>
  <c r="C46" i="4" l="1"/>
  <c r="K46" i="4"/>
  <c r="F70" i="4"/>
  <c r="E22" i="4"/>
  <c r="D46" i="4"/>
  <c r="L46" i="4"/>
  <c r="G70" i="4"/>
  <c r="L22" i="4"/>
  <c r="M46" i="4"/>
  <c r="D22" i="4"/>
  <c r="F22" i="4"/>
  <c r="E46" i="4"/>
  <c r="H70" i="4"/>
  <c r="G22" i="4"/>
  <c r="F46" i="4"/>
  <c r="I70" i="4"/>
</calcChain>
</file>

<file path=xl/sharedStrings.xml><?xml version="1.0" encoding="utf-8"?>
<sst xmlns="http://schemas.openxmlformats.org/spreadsheetml/2006/main" count="72" uniqueCount="27">
  <si>
    <t>General A/R</t>
  </si>
  <si>
    <t>General Revenues</t>
  </si>
  <si>
    <t>Monthly Billing Cycle</t>
  </si>
  <si>
    <t>Total</t>
  </si>
  <si>
    <t>Government A/R</t>
  </si>
  <si>
    <t>Governement Revenues</t>
  </si>
  <si>
    <t>Total A/R</t>
  </si>
  <si>
    <t>Total Revenues</t>
  </si>
  <si>
    <t>FY2022 Days Sales Oustanding (DSO) Government</t>
  </si>
  <si>
    <t>FY2022 Days Sales Oustading (DSO) General</t>
  </si>
  <si>
    <t>FY2022 Days Sales Oustanding (DSO) Total</t>
  </si>
  <si>
    <t>FY2023 Days Sales Oustading (DSO) General</t>
  </si>
  <si>
    <t>FY2023 Days Sales Oustanding (DSO) Government</t>
  </si>
  <si>
    <t>FY2023 Days Sales Oustanding (DSO) Total</t>
  </si>
  <si>
    <t>FY2024 Days Sales Oustading (DSO) General</t>
  </si>
  <si>
    <t>FY2024 Days Sales Oustanding (DSO) Government</t>
  </si>
  <si>
    <t>FY2024 Days Sales Oustanding (DSO) Total</t>
  </si>
  <si>
    <t>FY2025 Days Sales Oustading (DSO) General</t>
  </si>
  <si>
    <t>FY2025 Days Sales Oustanding (DSO) Government</t>
  </si>
  <si>
    <t>FY2025 Days Sales Oustanding (DSO) Total</t>
  </si>
  <si>
    <t>Row Name</t>
  </si>
  <si>
    <t>Source</t>
  </si>
  <si>
    <t>Finance Report: Exhibit A</t>
  </si>
  <si>
    <t>Finance Report: Income Statement per GAAP and Finance Report: Billed Sales and Collections Report</t>
  </si>
  <si>
    <t>RCV0023 Report</t>
  </si>
  <si>
    <t>Calendar</t>
  </si>
  <si>
    <t>Finance Report: Billed Sales and Collections Report (FY2025 tab)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</si>
</sst>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1" x14ac:knownFonts="1">
    <font>
      <sz val="12"/>
      <color theme="1"/>
      <name val="Arial"/>
      <family val="2"/>
    </font>
    <font>
      <sz val="11"/>
      <color theme="1"/>
      <name val="Aptos Narrow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1"/>
      <color theme="1" tint="0.14996795556505021"/>
      <name val="Calibri"/>
      <family val="2"/>
    </font>
    <font>
      <sz val="12"/>
      <color theme="1"/>
      <name val="Arial"/>
      <family val="2"/>
    </font>
    <font>
      <b/>
      <sz val="12"/>
      <color rgb="FFFF0000"/>
      <name val="Arial"/>
      <family val="2"/>
    </font>
    <font>
      <b/>
      <sz val="11"/>
      <color rgb="FF000000"/>
      <name val="Calibri"/>
      <family val="2"/>
    </font>
    <font>
      <sz val="12"/>
      <name val="Calibri"/>
      <family val="2"/>
    </font>
    <font>
      <sz val="12"/>
      <color theme="1"/>
      <name val="Calibri"/>
      <family val="2"/>
    </font>
    <font>
      <sz val="11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8ED973"/>
        <bgColor rgb="FF000000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31">
    <xf numFmtId="0" fontId="0" fillId="0" borderId="0" xfId="0"/>
    <xf numFmtId="3" fontId="2" fillId="0" borderId="1" xfId="0" applyNumberFormat="1" applyFont="1" applyBorder="1" applyAlignment="1">
      <alignment horizontal="center"/>
    </xf>
    <xf numFmtId="0" fontId="3" fillId="0" borderId="2" xfId="0" applyFont="1" applyBorder="1" applyAlignment="1" applyProtection="1">
      <alignment horizontal="right"/>
      <protection locked="0"/>
    </xf>
    <xf numFmtId="3" fontId="3" fillId="0" borderId="1" xfId="0" applyNumberFormat="1" applyFont="1" applyBorder="1" applyAlignment="1">
      <alignment horizontal="center"/>
    </xf>
    <xf numFmtId="0" fontId="3" fillId="0" borderId="1" xfId="0" applyFont="1" applyBorder="1" applyProtection="1">
      <protection locked="0"/>
    </xf>
    <xf numFmtId="3" fontId="3" fillId="0" borderId="1" xfId="0" applyNumberFormat="1" applyFont="1" applyBorder="1" applyAlignment="1" applyProtection="1">
      <alignment horizontal="center"/>
      <protection locked="0"/>
    </xf>
    <xf numFmtId="17" fontId="3" fillId="2" borderId="1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Protection="1">
      <protection locked="0"/>
    </xf>
    <xf numFmtId="3" fontId="3" fillId="0" borderId="0" xfId="0" applyNumberFormat="1" applyFont="1" applyAlignment="1" applyProtection="1">
      <alignment horizontal="center"/>
      <protection locked="0"/>
    </xf>
    <xf numFmtId="0" fontId="4" fillId="0" borderId="0" xfId="0" applyFont="1" applyAlignment="1" applyProtection="1">
      <alignment horizontal="left" vertical="center" wrapText="1"/>
      <protection locked="0"/>
    </xf>
    <xf numFmtId="3" fontId="3" fillId="4" borderId="1" xfId="0" applyNumberFormat="1" applyFont="1" applyFill="1" applyBorder="1" applyAlignment="1">
      <alignment horizontal="center"/>
    </xf>
    <xf numFmtId="3" fontId="2" fillId="5" borderId="0" xfId="0" applyNumberFormat="1" applyFont="1" applyFill="1" applyAlignment="1">
      <alignment horizontal="center"/>
    </xf>
    <xf numFmtId="0" fontId="3" fillId="5" borderId="0" xfId="0" applyFont="1" applyFill="1" applyAlignment="1" applyProtection="1">
      <alignment horizontal="right"/>
      <protection locked="0"/>
    </xf>
    <xf numFmtId="3" fontId="0" fillId="0" borderId="0" xfId="0" applyNumberFormat="1"/>
    <xf numFmtId="44" fontId="0" fillId="0" borderId="0" xfId="1" applyFont="1"/>
    <xf numFmtId="0" fontId="6" fillId="0" borderId="0" xfId="0" applyFont="1"/>
    <xf numFmtId="38" fontId="3" fillId="0" borderId="1" xfId="0" applyNumberFormat="1" applyFont="1" applyBorder="1" applyAlignment="1" applyProtection="1">
      <alignment horizontal="center"/>
      <protection locked="0"/>
    </xf>
    <xf numFmtId="38" fontId="2" fillId="0" borderId="1" xfId="0" applyNumberFormat="1" applyFont="1" applyBorder="1" applyAlignment="1">
      <alignment horizontal="center"/>
    </xf>
    <xf numFmtId="0" fontId="2" fillId="0" borderId="0" xfId="0" applyFont="1" applyAlignment="1" applyProtection="1">
      <alignment horizontal="center"/>
      <protection locked="0"/>
    </xf>
    <xf numFmtId="0" fontId="8" fillId="0" borderId="0" xfId="0" applyFont="1" applyAlignment="1">
      <alignment horizontal="center" vertical="top"/>
    </xf>
    <xf numFmtId="0" fontId="8" fillId="0" borderId="0" xfId="0" applyFont="1" applyAlignment="1">
      <alignment horizontal="left" vertical="top"/>
    </xf>
    <xf numFmtId="0" fontId="9" fillId="0" borderId="0" xfId="0" applyFont="1" applyAlignment="1">
      <alignment horizontal="center" vertical="top"/>
    </xf>
    <xf numFmtId="0" fontId="9" fillId="0" borderId="0" xfId="0" applyFont="1" applyAlignment="1">
      <alignment horizontal="left" vertical="top"/>
    </xf>
    <xf numFmtId="0" fontId="1" fillId="0" borderId="0" xfId="0" applyFont="1" applyProtection="1">
      <protection locked="0"/>
    </xf>
    <xf numFmtId="0" fontId="10" fillId="5" borderId="0" xfId="0" applyFont="1" applyFill="1" applyAlignment="1">
      <alignment horizontal="left" vertical="center" wrapText="1"/>
    </xf>
    <xf numFmtId="0" fontId="7" fillId="6" borderId="4" xfId="0" applyFont="1" applyFill="1" applyBorder="1" applyAlignment="1" applyProtection="1">
      <alignment horizontal="center"/>
      <protection locked="0"/>
    </xf>
    <xf numFmtId="0" fontId="7" fillId="6" borderId="3" xfId="0" applyFont="1" applyFill="1" applyBorder="1" applyAlignment="1" applyProtection="1">
      <alignment horizontal="center"/>
      <protection locked="0"/>
    </xf>
    <xf numFmtId="0" fontId="7" fillId="6" borderId="5" xfId="0" applyFont="1" applyFill="1" applyBorder="1" applyAlignment="1" applyProtection="1">
      <alignment horizontal="center"/>
      <protection locked="0"/>
    </xf>
    <xf numFmtId="0" fontId="2" fillId="3" borderId="4" xfId="0" applyFont="1" applyFill="1" applyBorder="1" applyAlignment="1" applyProtection="1">
      <alignment horizontal="center"/>
      <protection locked="0"/>
    </xf>
    <xf numFmtId="0" fontId="2" fillId="3" borderId="3" xfId="0" applyFont="1" applyFill="1" applyBorder="1" applyAlignment="1" applyProtection="1">
      <alignment horizontal="center"/>
      <protection locked="0"/>
    </xf>
    <xf numFmtId="0" fontId="2" fillId="3" borderId="2" xfId="0" applyFont="1" applyFill="1" applyBorder="1" applyAlignment="1" applyProtection="1">
      <alignment horizontal="center"/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D13D61-B1F6-4B28-AA13-EEDC56188D52}">
  <sheetPr>
    <pageSetUpPr fitToPage="1"/>
  </sheetPr>
  <dimension ref="A1:N101"/>
  <sheetViews>
    <sheetView tabSelected="1" zoomScaleNormal="100" workbookViewId="0">
      <selection sqref="A1:M1"/>
    </sheetView>
  </sheetViews>
  <sheetFormatPr defaultRowHeight="15" x14ac:dyDescent="0.2"/>
  <cols>
    <col min="1" max="1" width="17.6640625" bestFit="1" customWidth="1"/>
    <col min="2" max="12" width="11.109375" bestFit="1" customWidth="1"/>
    <col min="13" max="13" width="11.109375" customWidth="1"/>
  </cols>
  <sheetData>
    <row r="1" spans="1:13" ht="15.75" x14ac:dyDescent="0.25">
      <c r="A1" s="28" t="s">
        <v>9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30"/>
    </row>
    <row r="2" spans="1:13" ht="15.75" x14ac:dyDescent="0.25">
      <c r="A2" s="7"/>
      <c r="B2" s="6">
        <v>44378</v>
      </c>
      <c r="C2" s="6">
        <v>44409</v>
      </c>
      <c r="D2" s="6">
        <v>44440</v>
      </c>
      <c r="E2" s="6">
        <v>44470</v>
      </c>
      <c r="F2" s="6">
        <v>44501</v>
      </c>
      <c r="G2" s="6">
        <v>44531</v>
      </c>
      <c r="H2" s="6">
        <v>44562</v>
      </c>
      <c r="I2" s="6">
        <v>44593</v>
      </c>
      <c r="J2" s="6">
        <v>44621</v>
      </c>
      <c r="K2" s="6">
        <v>44652</v>
      </c>
      <c r="L2" s="6">
        <v>44682</v>
      </c>
      <c r="M2" s="6">
        <v>44713</v>
      </c>
    </row>
    <row r="3" spans="1:13" ht="15.75" x14ac:dyDescent="0.25">
      <c r="A3" s="4" t="s">
        <v>0</v>
      </c>
      <c r="B3" s="5">
        <v>1027724023.78</v>
      </c>
      <c r="C3" s="5">
        <v>1037721886.97</v>
      </c>
      <c r="D3" s="5">
        <v>1061335337.15</v>
      </c>
      <c r="E3" s="5">
        <v>1058844742.27</v>
      </c>
      <c r="F3" s="5">
        <v>1050258665.98</v>
      </c>
      <c r="G3" s="5">
        <v>1058564987.72</v>
      </c>
      <c r="H3" s="5">
        <v>1024395979.26</v>
      </c>
      <c r="I3" s="5">
        <v>1173930759</v>
      </c>
      <c r="J3" s="5">
        <v>1097794482</v>
      </c>
      <c r="K3" s="5">
        <v>1133683508</v>
      </c>
      <c r="L3" s="5">
        <v>1193059837</v>
      </c>
      <c r="M3" s="5">
        <v>1224444692</v>
      </c>
    </row>
    <row r="4" spans="1:13" ht="15.75" x14ac:dyDescent="0.25">
      <c r="A4" s="4" t="s">
        <v>1</v>
      </c>
      <c r="B4" s="3">
        <f>B20-B12</f>
        <v>275936831.63</v>
      </c>
      <c r="C4" s="3">
        <f t="shared" ref="C4:M4" si="0">C20-C12</f>
        <v>556201732.12</v>
      </c>
      <c r="D4" s="3">
        <f t="shared" si="0"/>
        <v>875593403.79999995</v>
      </c>
      <c r="E4" s="3">
        <f t="shared" si="0"/>
        <v>1143462102.4000001</v>
      </c>
      <c r="F4" s="3">
        <f t="shared" si="0"/>
        <v>1410263795.5</v>
      </c>
      <c r="G4" s="3">
        <f t="shared" si="0"/>
        <v>1738838487.9000001</v>
      </c>
      <c r="H4" s="3">
        <f t="shared" si="0"/>
        <v>2008738961.3</v>
      </c>
      <c r="I4" s="3">
        <f t="shared" si="0"/>
        <v>2250077258.3000002</v>
      </c>
      <c r="J4" s="3">
        <f t="shared" si="0"/>
        <v>2482320822.3000002</v>
      </c>
      <c r="K4" s="3">
        <f t="shared" si="0"/>
        <v>2790826677.3000002</v>
      </c>
      <c r="L4" s="3">
        <f t="shared" si="0"/>
        <v>3114603675.3000002</v>
      </c>
      <c r="M4" s="3">
        <f t="shared" si="0"/>
        <v>3432178739.3000002</v>
      </c>
    </row>
    <row r="5" spans="1:13" ht="15.75" x14ac:dyDescent="0.25">
      <c r="A5" s="4" t="s">
        <v>2</v>
      </c>
      <c r="B5" s="5">
        <v>31</v>
      </c>
      <c r="C5" s="5">
        <v>62</v>
      </c>
      <c r="D5" s="5">
        <v>92</v>
      </c>
      <c r="E5" s="5">
        <v>123</v>
      </c>
      <c r="F5" s="5">
        <v>153</v>
      </c>
      <c r="G5" s="5">
        <v>184</v>
      </c>
      <c r="H5" s="5">
        <v>215</v>
      </c>
      <c r="I5" s="5">
        <v>243</v>
      </c>
      <c r="J5" s="5">
        <v>274</v>
      </c>
      <c r="K5" s="5">
        <v>304</v>
      </c>
      <c r="L5" s="5">
        <v>335</v>
      </c>
      <c r="M5" s="5">
        <v>365</v>
      </c>
    </row>
    <row r="6" spans="1:13" ht="15.75" x14ac:dyDescent="0.25">
      <c r="A6" s="2" t="s">
        <v>3</v>
      </c>
      <c r="B6" s="1">
        <f t="shared" ref="B6:M6" si="1">B3/B4*B5</f>
        <v>115.4591960376638</v>
      </c>
      <c r="C6" s="1">
        <f>C3/C4*C5</f>
        <v>115.67521867813777</v>
      </c>
      <c r="D6" s="1">
        <f t="shared" si="1"/>
        <v>111.51620214820994</v>
      </c>
      <c r="E6" s="1">
        <f t="shared" si="1"/>
        <v>113.89787473135759</v>
      </c>
      <c r="F6" s="1">
        <f t="shared" si="1"/>
        <v>113.94292075545238</v>
      </c>
      <c r="G6" s="1">
        <f t="shared" si="1"/>
        <v>112.01497959463242</v>
      </c>
      <c r="H6" s="1">
        <f t="shared" si="1"/>
        <v>109.64348269441814</v>
      </c>
      <c r="I6" s="1">
        <f t="shared" si="1"/>
        <v>126.78016871852937</v>
      </c>
      <c r="J6" s="1">
        <f t="shared" si="1"/>
        <v>121.17518628768423</v>
      </c>
      <c r="K6" s="1">
        <f t="shared" si="1"/>
        <v>123.49021500877423</v>
      </c>
      <c r="L6" s="1">
        <f t="shared" si="1"/>
        <v>128.32292229171119</v>
      </c>
      <c r="M6" s="1">
        <f t="shared" si="1"/>
        <v>130.21533740726764</v>
      </c>
    </row>
    <row r="7" spans="1:13" ht="15.75" x14ac:dyDescent="0.25">
      <c r="A7" s="23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</row>
    <row r="8" spans="1:13" ht="15.75" x14ac:dyDescent="0.25">
      <c r="A8" s="23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</row>
    <row r="9" spans="1:13" ht="15.75" x14ac:dyDescent="0.25">
      <c r="A9" s="28" t="s">
        <v>8</v>
      </c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30"/>
    </row>
    <row r="10" spans="1:13" ht="15.75" x14ac:dyDescent="0.25">
      <c r="A10" s="7"/>
      <c r="B10" s="6">
        <v>44378</v>
      </c>
      <c r="C10" s="6">
        <v>44409</v>
      </c>
      <c r="D10" s="6">
        <v>44440</v>
      </c>
      <c r="E10" s="6">
        <v>44470</v>
      </c>
      <c r="F10" s="6">
        <v>44501</v>
      </c>
      <c r="G10" s="6">
        <v>44531</v>
      </c>
      <c r="H10" s="6">
        <v>44562</v>
      </c>
      <c r="I10" s="6">
        <v>44593</v>
      </c>
      <c r="J10" s="6">
        <v>44621</v>
      </c>
      <c r="K10" s="6">
        <v>44652</v>
      </c>
      <c r="L10" s="6">
        <v>44682</v>
      </c>
      <c r="M10" s="6">
        <v>44713</v>
      </c>
    </row>
    <row r="11" spans="1:13" ht="15.75" x14ac:dyDescent="0.25">
      <c r="A11" s="4" t="s">
        <v>4</v>
      </c>
      <c r="B11" s="5">
        <v>265814446.02000001</v>
      </c>
      <c r="C11" s="5">
        <v>269385534.26999998</v>
      </c>
      <c r="D11" s="5">
        <v>299114876.13999999</v>
      </c>
      <c r="E11" s="5">
        <v>324428164.47000003</v>
      </c>
      <c r="F11" s="5">
        <v>321308767.75</v>
      </c>
      <c r="G11" s="5">
        <v>315880879.25</v>
      </c>
      <c r="H11" s="5">
        <v>321009535.13999999</v>
      </c>
      <c r="I11" s="5">
        <v>347267305.24000001</v>
      </c>
      <c r="J11" s="5">
        <v>315433296.72000003</v>
      </c>
      <c r="K11" s="5">
        <v>358237467.13999999</v>
      </c>
      <c r="L11" s="5">
        <v>364497946.88</v>
      </c>
      <c r="M11" s="5">
        <v>374866288.48000002</v>
      </c>
    </row>
    <row r="12" spans="1:13" ht="15.75" x14ac:dyDescent="0.25">
      <c r="A12" s="4" t="s">
        <v>5</v>
      </c>
      <c r="B12" s="5">
        <v>54441672.600000001</v>
      </c>
      <c r="C12" s="5">
        <v>109326087.88</v>
      </c>
      <c r="D12" s="5">
        <v>170995313.19999999</v>
      </c>
      <c r="E12" s="5">
        <v>223797902.59999999</v>
      </c>
      <c r="F12" s="5">
        <v>275385512.5</v>
      </c>
      <c r="G12" s="5">
        <v>333348718.10000002</v>
      </c>
      <c r="H12" s="5">
        <v>381531652.70000005</v>
      </c>
      <c r="I12" s="5">
        <v>447665372.70000005</v>
      </c>
      <c r="J12" s="5">
        <v>503727966.70000005</v>
      </c>
      <c r="K12" s="5">
        <v>601242630.70000005</v>
      </c>
      <c r="L12" s="5">
        <v>675339982.70000005</v>
      </c>
      <c r="M12" s="5">
        <v>744808825.70000005</v>
      </c>
    </row>
    <row r="13" spans="1:13" ht="15.75" x14ac:dyDescent="0.25">
      <c r="A13" s="4" t="s">
        <v>2</v>
      </c>
      <c r="B13" s="3">
        <v>31</v>
      </c>
      <c r="C13" s="3">
        <v>62</v>
      </c>
      <c r="D13" s="3">
        <v>92</v>
      </c>
      <c r="E13" s="3">
        <v>123</v>
      </c>
      <c r="F13" s="3">
        <v>153</v>
      </c>
      <c r="G13" s="3">
        <v>184</v>
      </c>
      <c r="H13" s="3">
        <v>215</v>
      </c>
      <c r="I13" s="3">
        <v>243</v>
      </c>
      <c r="J13" s="3">
        <v>274</v>
      </c>
      <c r="K13" s="3">
        <v>304</v>
      </c>
      <c r="L13" s="3">
        <v>335</v>
      </c>
      <c r="M13" s="3">
        <v>365</v>
      </c>
    </row>
    <row r="14" spans="1:13" ht="15.75" x14ac:dyDescent="0.25">
      <c r="A14" s="2" t="s">
        <v>3</v>
      </c>
      <c r="B14" s="1">
        <f>B11/B12*B13</f>
        <v>151.35919660594703</v>
      </c>
      <c r="C14" s="1">
        <f t="shared" ref="C14:M14" si="2">C11/C12*C13</f>
        <v>152.77143313746458</v>
      </c>
      <c r="D14" s="1">
        <f t="shared" si="2"/>
        <v>160.93171262941962</v>
      </c>
      <c r="E14" s="1">
        <f t="shared" si="2"/>
        <v>178.30669441586627</v>
      </c>
      <c r="F14" s="1">
        <f t="shared" si="2"/>
        <v>178.51426176876316</v>
      </c>
      <c r="G14" s="1">
        <f t="shared" si="2"/>
        <v>174.35819796542364</v>
      </c>
      <c r="H14" s="1">
        <f t="shared" si="2"/>
        <v>180.89469003864903</v>
      </c>
      <c r="I14" s="1">
        <f t="shared" si="2"/>
        <v>188.50230623012848</v>
      </c>
      <c r="J14" s="1">
        <f t="shared" si="2"/>
        <v>171.57817118530855</v>
      </c>
      <c r="K14" s="1">
        <f t="shared" si="2"/>
        <v>181.13185002162552</v>
      </c>
      <c r="L14" s="1">
        <f t="shared" si="2"/>
        <v>180.80791206322277</v>
      </c>
      <c r="M14" s="1">
        <f t="shared" si="2"/>
        <v>183.70646342248355</v>
      </c>
    </row>
    <row r="15" spans="1:13" ht="15.75" x14ac:dyDescent="0.25">
      <c r="A15" s="23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</row>
    <row r="16" spans="1:13" ht="15.75" x14ac:dyDescent="0.25">
      <c r="A16" s="23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</row>
    <row r="17" spans="1:13" ht="15.75" x14ac:dyDescent="0.25">
      <c r="A17" s="28" t="s">
        <v>10</v>
      </c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30"/>
    </row>
    <row r="18" spans="1:13" ht="15.75" x14ac:dyDescent="0.25">
      <c r="A18" s="7"/>
      <c r="B18" s="6">
        <v>44378</v>
      </c>
      <c r="C18" s="6">
        <v>44409</v>
      </c>
      <c r="D18" s="6">
        <v>44440</v>
      </c>
      <c r="E18" s="6">
        <v>44470</v>
      </c>
      <c r="F18" s="6">
        <v>44501</v>
      </c>
      <c r="G18" s="6">
        <v>44531</v>
      </c>
      <c r="H18" s="6">
        <v>44562</v>
      </c>
      <c r="I18" s="6">
        <v>44593</v>
      </c>
      <c r="J18" s="6">
        <v>44621</v>
      </c>
      <c r="K18" s="6">
        <v>44652</v>
      </c>
      <c r="L18" s="6">
        <v>44682</v>
      </c>
      <c r="M18" s="6">
        <v>44713</v>
      </c>
    </row>
    <row r="19" spans="1:13" ht="15.75" x14ac:dyDescent="0.25">
      <c r="A19" s="4" t="s">
        <v>6</v>
      </c>
      <c r="B19" s="3">
        <f t="shared" ref="B19:M19" si="3">B3+B11</f>
        <v>1293538469.8</v>
      </c>
      <c r="C19" s="3">
        <f t="shared" si="3"/>
        <v>1307107421.24</v>
      </c>
      <c r="D19" s="3">
        <f t="shared" si="3"/>
        <v>1360450213.29</v>
      </c>
      <c r="E19" s="3">
        <f t="shared" si="3"/>
        <v>1383272906.74</v>
      </c>
      <c r="F19" s="3">
        <f t="shared" si="3"/>
        <v>1371567433.73</v>
      </c>
      <c r="G19" s="3">
        <f t="shared" si="3"/>
        <v>1374445866.97</v>
      </c>
      <c r="H19" s="3">
        <f t="shared" si="3"/>
        <v>1345405514.4000001</v>
      </c>
      <c r="I19" s="3">
        <f t="shared" si="3"/>
        <v>1521198064.24</v>
      </c>
      <c r="J19" s="3">
        <f t="shared" si="3"/>
        <v>1413227778.72</v>
      </c>
      <c r="K19" s="3">
        <f t="shared" si="3"/>
        <v>1491920975.1399999</v>
      </c>
      <c r="L19" s="3">
        <f t="shared" si="3"/>
        <v>1557557783.8800001</v>
      </c>
      <c r="M19" s="3">
        <f t="shared" si="3"/>
        <v>1599310980.48</v>
      </c>
    </row>
    <row r="20" spans="1:13" ht="15.75" x14ac:dyDescent="0.25">
      <c r="A20" s="4" t="s">
        <v>7</v>
      </c>
      <c r="B20" s="5">
        <v>330378504.23000002</v>
      </c>
      <c r="C20" s="5">
        <v>665527820</v>
      </c>
      <c r="D20" s="5">
        <v>1046588717</v>
      </c>
      <c r="E20" s="5">
        <v>1367260005</v>
      </c>
      <c r="F20" s="5">
        <v>1685649308</v>
      </c>
      <c r="G20" s="5">
        <v>2072187206</v>
      </c>
      <c r="H20" s="5">
        <v>2390270614</v>
      </c>
      <c r="I20" s="5">
        <v>2697742631</v>
      </c>
      <c r="J20" s="5">
        <v>2986048789</v>
      </c>
      <c r="K20" s="5">
        <v>3392069308</v>
      </c>
      <c r="L20" s="5">
        <v>3789943658</v>
      </c>
      <c r="M20" s="5">
        <v>4176987565</v>
      </c>
    </row>
    <row r="21" spans="1:13" ht="15.75" x14ac:dyDescent="0.25">
      <c r="A21" s="4" t="s">
        <v>2</v>
      </c>
      <c r="B21" s="3">
        <v>31</v>
      </c>
      <c r="C21" s="3">
        <v>62</v>
      </c>
      <c r="D21" s="3">
        <v>92</v>
      </c>
      <c r="E21" s="3">
        <v>123</v>
      </c>
      <c r="F21" s="3">
        <v>153</v>
      </c>
      <c r="G21" s="3">
        <v>184</v>
      </c>
      <c r="H21" s="3">
        <v>215</v>
      </c>
      <c r="I21" s="3">
        <v>243</v>
      </c>
      <c r="J21" s="3">
        <v>274</v>
      </c>
      <c r="K21" s="3">
        <v>304</v>
      </c>
      <c r="L21" s="3">
        <v>335</v>
      </c>
      <c r="M21" s="3">
        <v>365</v>
      </c>
    </row>
    <row r="22" spans="1:13" ht="15.75" x14ac:dyDescent="0.25">
      <c r="A22" s="2" t="s">
        <v>3</v>
      </c>
      <c r="B22" s="1">
        <f>B19/B20*B21</f>
        <v>121.37500488192703</v>
      </c>
      <c r="C22" s="1">
        <f t="shared" ref="C22:M22" si="4">C19/C20*C21</f>
        <v>121.76900451265884</v>
      </c>
      <c r="D22" s="1">
        <f t="shared" si="4"/>
        <v>119.58988052293324</v>
      </c>
      <c r="E22" s="1">
        <f t="shared" si="4"/>
        <v>124.440535748005</v>
      </c>
      <c r="F22" s="1">
        <f t="shared" si="4"/>
        <v>124.49197847070218</v>
      </c>
      <c r="G22" s="1">
        <f t="shared" si="4"/>
        <v>122.04401165600093</v>
      </c>
      <c r="H22" s="1">
        <f t="shared" si="4"/>
        <v>121.01650076847743</v>
      </c>
      <c r="I22" s="1">
        <f t="shared" si="4"/>
        <v>137.0223850721066</v>
      </c>
      <c r="J22" s="1">
        <f t="shared" si="4"/>
        <v>129.6778581769114</v>
      </c>
      <c r="K22" s="1">
        <f t="shared" si="4"/>
        <v>133.70716670585199</v>
      </c>
      <c r="L22" s="1">
        <f t="shared" si="4"/>
        <v>137.67536002768725</v>
      </c>
      <c r="M22" s="1">
        <f t="shared" si="4"/>
        <v>139.75347036380273</v>
      </c>
    </row>
    <row r="23" spans="1:13" x14ac:dyDescent="0.2">
      <c r="A23" s="24"/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</row>
    <row r="24" spans="1:13" x14ac:dyDescent="0.2">
      <c r="A24" s="24"/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</row>
    <row r="25" spans="1:13" ht="15.75" x14ac:dyDescent="0.25">
      <c r="A25" s="25" t="s">
        <v>11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7"/>
    </row>
    <row r="26" spans="1:13" ht="15.75" x14ac:dyDescent="0.25">
      <c r="A26" s="7"/>
      <c r="B26" s="6">
        <v>44743</v>
      </c>
      <c r="C26" s="6">
        <v>44774</v>
      </c>
      <c r="D26" s="6">
        <v>44805</v>
      </c>
      <c r="E26" s="6">
        <v>44835</v>
      </c>
      <c r="F26" s="6">
        <v>44866</v>
      </c>
      <c r="G26" s="6">
        <v>44896</v>
      </c>
      <c r="H26" s="6">
        <v>44927</v>
      </c>
      <c r="I26" s="6">
        <v>44958</v>
      </c>
      <c r="J26" s="6">
        <v>44986</v>
      </c>
      <c r="K26" s="6">
        <v>45017</v>
      </c>
      <c r="L26" s="6">
        <v>45047</v>
      </c>
      <c r="M26" s="6">
        <v>45078</v>
      </c>
    </row>
    <row r="27" spans="1:13" ht="15.75" x14ac:dyDescent="0.25">
      <c r="A27" s="4" t="s">
        <v>0</v>
      </c>
      <c r="B27" s="5">
        <v>1308295318</v>
      </c>
      <c r="C27" s="5">
        <v>1270054253</v>
      </c>
      <c r="D27" s="5">
        <v>1389244977</v>
      </c>
      <c r="E27" s="5">
        <v>1068150368</v>
      </c>
      <c r="F27" s="5">
        <v>1095664495</v>
      </c>
      <c r="G27" s="5">
        <v>1066777887</v>
      </c>
      <c r="H27" s="5">
        <v>1075794223</v>
      </c>
      <c r="I27" s="5">
        <v>1053342111</v>
      </c>
      <c r="J27" s="5">
        <v>1020918443</v>
      </c>
      <c r="K27" s="5">
        <v>1043182073</v>
      </c>
      <c r="L27" s="5">
        <v>1085888069</v>
      </c>
      <c r="M27" s="5">
        <v>1045808507</v>
      </c>
    </row>
    <row r="28" spans="1:13" ht="15.75" x14ac:dyDescent="0.25">
      <c r="A28" s="4" t="s">
        <v>1</v>
      </c>
      <c r="B28" s="3">
        <f t="shared" ref="B28:K28" si="5">B44-B36</f>
        <v>469588262</v>
      </c>
      <c r="C28" s="3">
        <f t="shared" si="5"/>
        <v>837010563</v>
      </c>
      <c r="D28" s="3">
        <f t="shared" si="5"/>
        <v>1165291823</v>
      </c>
      <c r="E28" s="3">
        <f t="shared" si="5"/>
        <v>1465949795</v>
      </c>
      <c r="F28" s="3">
        <f t="shared" si="5"/>
        <v>1740976852</v>
      </c>
      <c r="G28" s="3">
        <f t="shared" si="5"/>
        <v>2015031855</v>
      </c>
      <c r="H28" s="3">
        <f t="shared" si="5"/>
        <v>2213237288</v>
      </c>
      <c r="I28" s="3">
        <f t="shared" si="5"/>
        <v>2428168234</v>
      </c>
      <c r="J28" s="3">
        <f t="shared" si="5"/>
        <v>2681394811</v>
      </c>
      <c r="K28" s="3">
        <f t="shared" si="5"/>
        <v>2984718451</v>
      </c>
      <c r="L28" s="3">
        <f>L44-L36</f>
        <v>3270614998</v>
      </c>
      <c r="M28" s="3">
        <f>M44-M36</f>
        <v>3514516745</v>
      </c>
    </row>
    <row r="29" spans="1:13" ht="15.75" x14ac:dyDescent="0.25">
      <c r="A29" s="4" t="s">
        <v>2</v>
      </c>
      <c r="B29" s="5">
        <v>31</v>
      </c>
      <c r="C29" s="5">
        <v>62</v>
      </c>
      <c r="D29" s="5">
        <v>92</v>
      </c>
      <c r="E29" s="5">
        <v>123</v>
      </c>
      <c r="F29" s="5">
        <v>153</v>
      </c>
      <c r="G29" s="5">
        <v>184</v>
      </c>
      <c r="H29" s="5">
        <v>215</v>
      </c>
      <c r="I29" s="5">
        <v>243</v>
      </c>
      <c r="J29" s="5">
        <v>274</v>
      </c>
      <c r="K29" s="5">
        <v>304</v>
      </c>
      <c r="L29" s="5">
        <v>335</v>
      </c>
      <c r="M29" s="5">
        <v>365</v>
      </c>
    </row>
    <row r="30" spans="1:13" ht="15.75" x14ac:dyDescent="0.25">
      <c r="A30" s="2" t="s">
        <v>3</v>
      </c>
      <c r="B30" s="1">
        <f t="shared" ref="B30:M30" si="6">B27/B28*B29</f>
        <v>86.36748006703796</v>
      </c>
      <c r="C30" s="1">
        <f t="shared" si="6"/>
        <v>94.076905557522821</v>
      </c>
      <c r="D30" s="1">
        <f t="shared" si="6"/>
        <v>109.6811419777722</v>
      </c>
      <c r="E30" s="1">
        <f t="shared" si="6"/>
        <v>89.622779519540089</v>
      </c>
      <c r="F30" s="1">
        <f t="shared" si="6"/>
        <v>96.288855042743563</v>
      </c>
      <c r="G30" s="1">
        <f t="shared" si="6"/>
        <v>97.411428370694409</v>
      </c>
      <c r="H30" s="1">
        <f t="shared" si="6"/>
        <v>104.50563037188446</v>
      </c>
      <c r="I30" s="1">
        <f t="shared" si="6"/>
        <v>105.41367331510853</v>
      </c>
      <c r="J30" s="1">
        <f t="shared" si="6"/>
        <v>104.32318740770472</v>
      </c>
      <c r="K30" s="1">
        <f t="shared" si="6"/>
        <v>106.25033998960595</v>
      </c>
      <c r="L30" s="1">
        <f t="shared" si="6"/>
        <v>111.22449549624429</v>
      </c>
      <c r="M30" s="1">
        <f t="shared" si="6"/>
        <v>108.61240186095627</v>
      </c>
    </row>
    <row r="31" spans="1:13" ht="15.75" x14ac:dyDescent="0.25">
      <c r="A31" s="23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</row>
    <row r="32" spans="1:13" ht="15.75" x14ac:dyDescent="0.25">
      <c r="A32" s="23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</row>
    <row r="33" spans="1:13" ht="15.75" x14ac:dyDescent="0.25">
      <c r="A33" s="25" t="s">
        <v>12</v>
      </c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7"/>
    </row>
    <row r="34" spans="1:13" ht="15.75" x14ac:dyDescent="0.25">
      <c r="A34" s="7"/>
      <c r="B34" s="6">
        <v>44743</v>
      </c>
      <c r="C34" s="6">
        <v>44774</v>
      </c>
      <c r="D34" s="6">
        <v>44805</v>
      </c>
      <c r="E34" s="6">
        <v>44835</v>
      </c>
      <c r="F34" s="6">
        <v>44866</v>
      </c>
      <c r="G34" s="6">
        <v>44896</v>
      </c>
      <c r="H34" s="6">
        <v>44927</v>
      </c>
      <c r="I34" s="6">
        <v>44958</v>
      </c>
      <c r="J34" s="6">
        <v>44986</v>
      </c>
      <c r="K34" s="6">
        <v>45017</v>
      </c>
      <c r="L34" s="6">
        <v>45047</v>
      </c>
      <c r="M34" s="6">
        <v>45078</v>
      </c>
    </row>
    <row r="35" spans="1:13" ht="15.75" x14ac:dyDescent="0.25">
      <c r="A35" s="4" t="s">
        <v>4</v>
      </c>
      <c r="B35" s="5">
        <v>362540524.26999998</v>
      </c>
      <c r="C35" s="5">
        <v>356802285.81999999</v>
      </c>
      <c r="D35" s="5">
        <v>364598532.70999998</v>
      </c>
      <c r="E35" s="5">
        <v>360165600.58999997</v>
      </c>
      <c r="F35" s="5">
        <v>354214838.55000001</v>
      </c>
      <c r="G35" s="5">
        <v>347816916.44</v>
      </c>
      <c r="H35" s="5">
        <v>313467035.02999997</v>
      </c>
      <c r="I35" s="5">
        <v>326974176.31</v>
      </c>
      <c r="J35" s="5">
        <v>284348398.82999998</v>
      </c>
      <c r="K35" s="5">
        <v>265924435.78</v>
      </c>
      <c r="L35" s="5">
        <v>259551222.66</v>
      </c>
      <c r="M35" s="5">
        <v>236186702.74000001</v>
      </c>
    </row>
    <row r="36" spans="1:13" ht="15.75" x14ac:dyDescent="0.25">
      <c r="A36" s="4" t="s">
        <v>5</v>
      </c>
      <c r="B36" s="5">
        <v>45135558</v>
      </c>
      <c r="C36" s="5">
        <v>112222068</v>
      </c>
      <c r="D36" s="5">
        <v>180723428</v>
      </c>
      <c r="E36" s="5">
        <v>240848544</v>
      </c>
      <c r="F36" s="5">
        <v>307110554</v>
      </c>
      <c r="G36" s="5">
        <v>364855786</v>
      </c>
      <c r="H36" s="5">
        <v>427818984</v>
      </c>
      <c r="I36" s="5">
        <v>485991376</v>
      </c>
      <c r="J36" s="5">
        <v>542940422</v>
      </c>
      <c r="K36" s="5">
        <v>582923599</v>
      </c>
      <c r="L36" s="5">
        <v>643650283</v>
      </c>
      <c r="M36" s="5">
        <v>675312658</v>
      </c>
    </row>
    <row r="37" spans="1:13" ht="15.75" x14ac:dyDescent="0.25">
      <c r="A37" s="4" t="s">
        <v>2</v>
      </c>
      <c r="B37" s="3">
        <v>31</v>
      </c>
      <c r="C37" s="3">
        <v>62</v>
      </c>
      <c r="D37" s="3">
        <v>92</v>
      </c>
      <c r="E37" s="3">
        <v>123</v>
      </c>
      <c r="F37" s="3">
        <v>153</v>
      </c>
      <c r="G37" s="3">
        <v>184</v>
      </c>
      <c r="H37" s="3">
        <v>215</v>
      </c>
      <c r="I37" s="3">
        <v>243</v>
      </c>
      <c r="J37" s="3">
        <v>274</v>
      </c>
      <c r="K37" s="3">
        <v>304</v>
      </c>
      <c r="L37" s="3">
        <v>335</v>
      </c>
      <c r="M37" s="3">
        <v>365</v>
      </c>
    </row>
    <row r="38" spans="1:13" ht="15.75" x14ac:dyDescent="0.25">
      <c r="A38" s="2" t="s">
        <v>3</v>
      </c>
      <c r="B38" s="1">
        <f t="shared" ref="B38:M38" si="7">B35/B36*B37</f>
        <v>249.00005118735874</v>
      </c>
      <c r="C38" s="1">
        <f t="shared" si="7"/>
        <v>197.12470207588763</v>
      </c>
      <c r="D38" s="1">
        <f t="shared" si="7"/>
        <v>185.60440879485753</v>
      </c>
      <c r="E38" s="1">
        <f t="shared" si="7"/>
        <v>183.93455130278886</v>
      </c>
      <c r="F38" s="1">
        <f t="shared" si="7"/>
        <v>176.46697448942115</v>
      </c>
      <c r="G38" s="1">
        <f t="shared" si="7"/>
        <v>175.40714737345567</v>
      </c>
      <c r="H38" s="1">
        <f t="shared" si="7"/>
        <v>157.53254308941558</v>
      </c>
      <c r="I38" s="1">
        <f t="shared" si="7"/>
        <v>163.48998926131148</v>
      </c>
      <c r="J38" s="1">
        <f t="shared" si="7"/>
        <v>143.49909883744115</v>
      </c>
      <c r="K38" s="1">
        <f t="shared" si="7"/>
        <v>138.68203074262567</v>
      </c>
      <c r="L38" s="1">
        <f t="shared" si="7"/>
        <v>135.08835758734529</v>
      </c>
      <c r="M38" s="1">
        <f t="shared" si="7"/>
        <v>127.65664241421638</v>
      </c>
    </row>
    <row r="39" spans="1:13" ht="15.75" x14ac:dyDescent="0.25">
      <c r="A39" s="23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</row>
    <row r="40" spans="1:13" ht="15.75" x14ac:dyDescent="0.25">
      <c r="A40" s="23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</row>
    <row r="41" spans="1:13" ht="15.75" x14ac:dyDescent="0.25">
      <c r="A41" s="25" t="s">
        <v>13</v>
      </c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7"/>
    </row>
    <row r="42" spans="1:13" ht="15.75" x14ac:dyDescent="0.25">
      <c r="A42" s="7"/>
      <c r="B42" s="6">
        <v>44743</v>
      </c>
      <c r="C42" s="6">
        <v>44774</v>
      </c>
      <c r="D42" s="6">
        <v>44805</v>
      </c>
      <c r="E42" s="6">
        <v>44835</v>
      </c>
      <c r="F42" s="6">
        <v>44866</v>
      </c>
      <c r="G42" s="6">
        <v>44896</v>
      </c>
      <c r="H42" s="6">
        <v>44927</v>
      </c>
      <c r="I42" s="6">
        <v>44958</v>
      </c>
      <c r="J42" s="6">
        <v>44986</v>
      </c>
      <c r="K42" s="6">
        <v>45017</v>
      </c>
      <c r="L42" s="6">
        <v>45047</v>
      </c>
      <c r="M42" s="6">
        <v>45078</v>
      </c>
    </row>
    <row r="43" spans="1:13" ht="15.75" x14ac:dyDescent="0.25">
      <c r="A43" s="4" t="s">
        <v>6</v>
      </c>
      <c r="B43" s="3">
        <f t="shared" ref="B43:M43" si="8">B27+B35</f>
        <v>1670835842.27</v>
      </c>
      <c r="C43" s="3">
        <f t="shared" si="8"/>
        <v>1626856538.8199999</v>
      </c>
      <c r="D43" s="3">
        <f t="shared" si="8"/>
        <v>1753843509.71</v>
      </c>
      <c r="E43" s="3">
        <f t="shared" si="8"/>
        <v>1428315968.5899999</v>
      </c>
      <c r="F43" s="3">
        <f t="shared" si="8"/>
        <v>1449879333.55</v>
      </c>
      <c r="G43" s="3">
        <f t="shared" si="8"/>
        <v>1414594803.4400001</v>
      </c>
      <c r="H43" s="3">
        <f t="shared" si="8"/>
        <v>1389261258.03</v>
      </c>
      <c r="I43" s="3">
        <f t="shared" si="8"/>
        <v>1380316287.3099999</v>
      </c>
      <c r="J43" s="3">
        <f t="shared" si="8"/>
        <v>1305266841.8299999</v>
      </c>
      <c r="K43" s="3">
        <f t="shared" si="8"/>
        <v>1309106508.78</v>
      </c>
      <c r="L43" s="3">
        <f t="shared" si="8"/>
        <v>1345439291.6600001</v>
      </c>
      <c r="M43" s="3">
        <f t="shared" si="8"/>
        <v>1281995209.74</v>
      </c>
    </row>
    <row r="44" spans="1:13" ht="15.75" x14ac:dyDescent="0.25">
      <c r="A44" s="4" t="s">
        <v>7</v>
      </c>
      <c r="B44" s="5">
        <v>514723820</v>
      </c>
      <c r="C44" s="5">
        <v>949232631</v>
      </c>
      <c r="D44" s="5">
        <v>1346015251</v>
      </c>
      <c r="E44" s="5">
        <v>1706798339</v>
      </c>
      <c r="F44" s="5">
        <v>2048087406</v>
      </c>
      <c r="G44" s="5">
        <v>2379887641</v>
      </c>
      <c r="H44" s="5">
        <v>2641056272</v>
      </c>
      <c r="I44" s="5">
        <v>2914159610</v>
      </c>
      <c r="J44" s="5">
        <v>3224335233</v>
      </c>
      <c r="K44" s="5">
        <v>3567642050</v>
      </c>
      <c r="L44" s="5">
        <v>3914265281</v>
      </c>
      <c r="M44" s="5">
        <v>4189829403</v>
      </c>
    </row>
    <row r="45" spans="1:13" ht="15.75" x14ac:dyDescent="0.25">
      <c r="A45" s="4" t="s">
        <v>2</v>
      </c>
      <c r="B45" s="3">
        <v>31</v>
      </c>
      <c r="C45" s="3">
        <v>62</v>
      </c>
      <c r="D45" s="3">
        <v>92</v>
      </c>
      <c r="E45" s="3">
        <v>123</v>
      </c>
      <c r="F45" s="3">
        <v>153</v>
      </c>
      <c r="G45" s="3">
        <v>184</v>
      </c>
      <c r="H45" s="3">
        <v>215</v>
      </c>
      <c r="I45" s="3">
        <v>243</v>
      </c>
      <c r="J45" s="3">
        <v>274</v>
      </c>
      <c r="K45" s="3">
        <v>304</v>
      </c>
      <c r="L45" s="3">
        <v>335</v>
      </c>
      <c r="M45" s="3">
        <v>365</v>
      </c>
    </row>
    <row r="46" spans="1:13" ht="15.75" x14ac:dyDescent="0.25">
      <c r="A46" s="2" t="s">
        <v>3</v>
      </c>
      <c r="B46" s="1">
        <f t="shared" ref="B46:M46" si="9">B43/B44*B45</f>
        <v>100.62854893789451</v>
      </c>
      <c r="C46" s="1">
        <f t="shared" si="9"/>
        <v>106.2596271059291</v>
      </c>
      <c r="D46" s="1">
        <f t="shared" si="9"/>
        <v>119.87501833537547</v>
      </c>
      <c r="E46" s="1">
        <f t="shared" si="9"/>
        <v>102.93123687916244</v>
      </c>
      <c r="F46" s="1">
        <f t="shared" si="9"/>
        <v>108.31155808257041</v>
      </c>
      <c r="G46" s="1">
        <f t="shared" si="9"/>
        <v>109.36879512664356</v>
      </c>
      <c r="H46" s="1">
        <f t="shared" si="9"/>
        <v>113.09534508716064</v>
      </c>
      <c r="I46" s="1">
        <f t="shared" si="9"/>
        <v>115.09900029680597</v>
      </c>
      <c r="J46" s="1">
        <f t="shared" si="9"/>
        <v>110.91995367015858</v>
      </c>
      <c r="K46" s="1">
        <f t="shared" si="9"/>
        <v>111.54941361595398</v>
      </c>
      <c r="L46" s="1">
        <f t="shared" si="9"/>
        <v>115.14859886833</v>
      </c>
      <c r="M46" s="1">
        <f t="shared" si="9"/>
        <v>111.6819341665926</v>
      </c>
    </row>
    <row r="47" spans="1:13" ht="15.75" x14ac:dyDescent="0.25">
      <c r="A47" s="12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</row>
    <row r="48" spans="1:13" x14ac:dyDescent="0.2">
      <c r="A48" s="24"/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</row>
    <row r="49" spans="1:13" ht="15.75" x14ac:dyDescent="0.25">
      <c r="A49" s="25" t="s">
        <v>14</v>
      </c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7"/>
    </row>
    <row r="50" spans="1:13" ht="15.75" x14ac:dyDescent="0.25">
      <c r="A50" s="7"/>
      <c r="B50" s="6">
        <v>45108</v>
      </c>
      <c r="C50" s="6">
        <v>45139</v>
      </c>
      <c r="D50" s="6">
        <v>45170</v>
      </c>
      <c r="E50" s="6">
        <v>45200</v>
      </c>
      <c r="F50" s="6">
        <v>45231</v>
      </c>
      <c r="G50" s="6">
        <v>45261</v>
      </c>
      <c r="H50" s="6">
        <v>45292</v>
      </c>
      <c r="I50" s="6">
        <v>45323</v>
      </c>
      <c r="J50" s="6">
        <v>45352</v>
      </c>
      <c r="K50" s="6">
        <v>45383</v>
      </c>
      <c r="L50" s="6">
        <v>45413</v>
      </c>
      <c r="M50" s="6">
        <v>45444</v>
      </c>
    </row>
    <row r="51" spans="1:13" ht="15.75" x14ac:dyDescent="0.25">
      <c r="A51" s="4" t="s">
        <v>0</v>
      </c>
      <c r="B51" s="10">
        <v>1135825883</v>
      </c>
      <c r="C51" s="3">
        <v>1137439145</v>
      </c>
      <c r="D51" s="3">
        <v>948159946</v>
      </c>
      <c r="E51" s="3">
        <v>1206325095</v>
      </c>
      <c r="F51" s="3">
        <v>1229578407</v>
      </c>
      <c r="G51" s="5">
        <v>1171735695</v>
      </c>
      <c r="H51" s="5">
        <v>1090971438</v>
      </c>
      <c r="I51" s="5">
        <v>1073162961</v>
      </c>
      <c r="J51" s="5">
        <v>1077065542</v>
      </c>
      <c r="K51" s="5">
        <v>1062890169</v>
      </c>
      <c r="L51" s="5">
        <v>1091263712</v>
      </c>
      <c r="M51" s="5">
        <v>1171266707</v>
      </c>
    </row>
    <row r="52" spans="1:13" ht="15.75" x14ac:dyDescent="0.25">
      <c r="A52" s="4" t="s">
        <v>1</v>
      </c>
      <c r="B52" s="10">
        <f t="shared" ref="B52:M52" si="10">B68-B60</f>
        <v>369014747</v>
      </c>
      <c r="C52" s="3">
        <f t="shared" si="10"/>
        <v>695677750</v>
      </c>
      <c r="D52" s="3">
        <f t="shared" si="10"/>
        <v>951178686</v>
      </c>
      <c r="E52" s="3">
        <f t="shared" si="10"/>
        <v>1276820518</v>
      </c>
      <c r="F52" s="3">
        <f t="shared" si="10"/>
        <v>1498583521</v>
      </c>
      <c r="G52" s="3">
        <f t="shared" si="10"/>
        <v>1697280987</v>
      </c>
      <c r="H52" s="3">
        <f t="shared" si="10"/>
        <v>1852999705</v>
      </c>
      <c r="I52" s="3">
        <f t="shared" si="10"/>
        <v>2064781349</v>
      </c>
      <c r="J52" s="3">
        <f t="shared" si="10"/>
        <v>2326442795</v>
      </c>
      <c r="K52" s="3">
        <f t="shared" si="10"/>
        <v>2591880993</v>
      </c>
      <c r="L52" s="3">
        <f t="shared" si="10"/>
        <v>2905538571</v>
      </c>
      <c r="M52" s="3">
        <f t="shared" si="10"/>
        <v>3244050252</v>
      </c>
    </row>
    <row r="53" spans="1:13" ht="15.75" x14ac:dyDescent="0.25">
      <c r="A53" s="4" t="s">
        <v>2</v>
      </c>
      <c r="B53" s="10">
        <v>31</v>
      </c>
      <c r="C53" s="3">
        <v>62</v>
      </c>
      <c r="D53" s="3">
        <v>92</v>
      </c>
      <c r="E53" s="3">
        <v>123</v>
      </c>
      <c r="F53" s="3">
        <v>153</v>
      </c>
      <c r="G53" s="5">
        <v>184</v>
      </c>
      <c r="H53" s="5">
        <v>215</v>
      </c>
      <c r="I53" s="5">
        <v>244</v>
      </c>
      <c r="J53" s="5">
        <v>275</v>
      </c>
      <c r="K53" s="5">
        <v>305</v>
      </c>
      <c r="L53" s="5">
        <v>336</v>
      </c>
      <c r="M53" s="5">
        <v>366</v>
      </c>
    </row>
    <row r="54" spans="1:13" ht="15.75" x14ac:dyDescent="0.25">
      <c r="A54" s="2" t="s">
        <v>3</v>
      </c>
      <c r="B54" s="1">
        <f t="shared" ref="B54:M54" si="11">B51/B52*B53</f>
        <v>95.417873294369983</v>
      </c>
      <c r="C54" s="1">
        <f t="shared" si="11"/>
        <v>101.37053684698124</v>
      </c>
      <c r="D54" s="1">
        <f t="shared" si="11"/>
        <v>91.708021127798901</v>
      </c>
      <c r="E54" s="1">
        <f t="shared" si="11"/>
        <v>116.20896170858683</v>
      </c>
      <c r="F54" s="1">
        <f t="shared" si="11"/>
        <v>125.53554315442123</v>
      </c>
      <c r="G54" s="1">
        <f t="shared" si="11"/>
        <v>127.02632594799697</v>
      </c>
      <c r="H54" s="1">
        <f t="shared" si="11"/>
        <v>126.58332245660019</v>
      </c>
      <c r="I54" s="1">
        <f t="shared" si="11"/>
        <v>126.81815564191248</v>
      </c>
      <c r="J54" s="1">
        <f t="shared" si="11"/>
        <v>127.31584231797112</v>
      </c>
      <c r="K54" s="1">
        <f t="shared" si="11"/>
        <v>125.07576637219469</v>
      </c>
      <c r="L54" s="1">
        <f t="shared" si="11"/>
        <v>126.1950575675218</v>
      </c>
      <c r="M54" s="1">
        <f t="shared" si="11"/>
        <v>132.14456665636141</v>
      </c>
    </row>
    <row r="55" spans="1:13" ht="15.75" x14ac:dyDescent="0.25">
      <c r="A55" s="23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</row>
    <row r="56" spans="1:13" ht="15.75" x14ac:dyDescent="0.25">
      <c r="A56" s="23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</row>
    <row r="57" spans="1:13" ht="15.75" x14ac:dyDescent="0.25">
      <c r="A57" s="25" t="s">
        <v>15</v>
      </c>
      <c r="B57" s="26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7"/>
    </row>
    <row r="58" spans="1:13" ht="15.75" x14ac:dyDescent="0.25">
      <c r="A58" s="7"/>
      <c r="B58" s="6">
        <v>45108</v>
      </c>
      <c r="C58" s="6">
        <v>45139</v>
      </c>
      <c r="D58" s="6">
        <v>45170</v>
      </c>
      <c r="E58" s="6">
        <v>45200</v>
      </c>
      <c r="F58" s="6">
        <v>45231</v>
      </c>
      <c r="G58" s="6">
        <v>45261</v>
      </c>
      <c r="H58" s="6">
        <v>45292</v>
      </c>
      <c r="I58" s="6">
        <v>45323</v>
      </c>
      <c r="J58" s="6">
        <v>45352</v>
      </c>
      <c r="K58" s="6">
        <v>45383</v>
      </c>
      <c r="L58" s="6">
        <v>45413</v>
      </c>
      <c r="M58" s="6">
        <v>45444</v>
      </c>
    </row>
    <row r="59" spans="1:13" ht="15.75" x14ac:dyDescent="0.25">
      <c r="A59" s="4" t="s">
        <v>4</v>
      </c>
      <c r="B59" s="3">
        <v>249626812.93000001</v>
      </c>
      <c r="C59" s="3">
        <v>215632382.88999999</v>
      </c>
      <c r="D59" s="3">
        <v>164521707.97999999</v>
      </c>
      <c r="E59" s="3">
        <v>173233622.11000001</v>
      </c>
      <c r="F59" s="3">
        <v>181879835.97</v>
      </c>
      <c r="G59" s="16">
        <v>176971702.66999999</v>
      </c>
      <c r="H59" s="16">
        <v>122831260.09999999</v>
      </c>
      <c r="I59" s="5">
        <v>131816388.12</v>
      </c>
      <c r="J59" s="16">
        <v>129833229.2</v>
      </c>
      <c r="K59" s="16">
        <v>124351506.23</v>
      </c>
      <c r="L59" s="5">
        <v>126590917.09999999</v>
      </c>
      <c r="M59" s="5">
        <v>75270282.540000007</v>
      </c>
    </row>
    <row r="60" spans="1:13" ht="15.75" x14ac:dyDescent="0.25">
      <c r="A60" s="4" t="s">
        <v>5</v>
      </c>
      <c r="B60" s="3">
        <v>51346591</v>
      </c>
      <c r="C60" s="3">
        <v>92975409</v>
      </c>
      <c r="D60" s="3">
        <v>145440373</v>
      </c>
      <c r="E60" s="3">
        <v>205686858</v>
      </c>
      <c r="F60" s="3">
        <v>264254214</v>
      </c>
      <c r="G60" s="5">
        <v>318476364</v>
      </c>
      <c r="H60" s="5">
        <v>371550959</v>
      </c>
      <c r="I60" s="5">
        <v>425557646</v>
      </c>
      <c r="J60" s="5">
        <v>475845420</v>
      </c>
      <c r="K60" s="5">
        <v>527915252</v>
      </c>
      <c r="L60" s="5">
        <v>586706210</v>
      </c>
      <c r="M60" s="5">
        <v>637151208</v>
      </c>
    </row>
    <row r="61" spans="1:13" ht="15.75" x14ac:dyDescent="0.25">
      <c r="A61" s="4" t="s">
        <v>2</v>
      </c>
      <c r="B61" s="3">
        <v>31</v>
      </c>
      <c r="C61" s="3">
        <v>62</v>
      </c>
      <c r="D61" s="3">
        <v>92</v>
      </c>
      <c r="E61" s="3">
        <v>123</v>
      </c>
      <c r="F61" s="3">
        <v>153</v>
      </c>
      <c r="G61" s="3">
        <v>184</v>
      </c>
      <c r="H61" s="3">
        <v>215</v>
      </c>
      <c r="I61" s="3">
        <v>244</v>
      </c>
      <c r="J61" s="3">
        <v>275</v>
      </c>
      <c r="K61" s="3">
        <v>305</v>
      </c>
      <c r="L61" s="3">
        <v>336</v>
      </c>
      <c r="M61" s="3">
        <v>366</v>
      </c>
    </row>
    <row r="62" spans="1:13" ht="15.75" x14ac:dyDescent="0.25">
      <c r="A62" s="2" t="s">
        <v>3</v>
      </c>
      <c r="B62" s="1">
        <f t="shared" ref="B62:M62" si="12">B59/B60*B61</f>
        <v>150.70973652038555</v>
      </c>
      <c r="C62" s="1">
        <f t="shared" si="12"/>
        <v>143.7929435640342</v>
      </c>
      <c r="D62" s="1">
        <f t="shared" si="12"/>
        <v>104.07012043457836</v>
      </c>
      <c r="E62" s="1">
        <f t="shared" si="12"/>
        <v>103.59308186588177</v>
      </c>
      <c r="F62" s="1">
        <f t="shared" si="12"/>
        <v>105.30622949085686</v>
      </c>
      <c r="G62" s="17">
        <f t="shared" si="12"/>
        <v>102.24555719707978</v>
      </c>
      <c r="H62" s="17">
        <f t="shared" si="12"/>
        <v>71.076982259921976</v>
      </c>
      <c r="I62" s="17">
        <f t="shared" si="12"/>
        <v>75.57894683269302</v>
      </c>
      <c r="J62" s="17">
        <f t="shared" si="12"/>
        <v>75.033060168993543</v>
      </c>
      <c r="K62" s="17">
        <f t="shared" si="12"/>
        <v>71.843367389866586</v>
      </c>
      <c r="L62" s="1">
        <f t="shared" si="12"/>
        <v>72.49718414536639</v>
      </c>
      <c r="M62" s="1">
        <f t="shared" si="12"/>
        <v>43.237653893987442</v>
      </c>
    </row>
    <row r="63" spans="1:13" ht="15.75" x14ac:dyDescent="0.25">
      <c r="A63" s="23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</row>
    <row r="64" spans="1:13" ht="15.75" x14ac:dyDescent="0.25">
      <c r="A64" s="23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</row>
    <row r="65" spans="1:14" ht="15.75" x14ac:dyDescent="0.25">
      <c r="A65" s="25" t="s">
        <v>16</v>
      </c>
      <c r="B65" s="26"/>
      <c r="C65" s="26"/>
      <c r="D65" s="26"/>
      <c r="E65" s="26"/>
      <c r="F65" s="26"/>
      <c r="G65" s="26"/>
      <c r="H65" s="26"/>
      <c r="I65" s="26"/>
      <c r="J65" s="26"/>
      <c r="K65" s="26"/>
      <c r="L65" s="26"/>
      <c r="M65" s="27"/>
    </row>
    <row r="66" spans="1:14" ht="15.75" x14ac:dyDescent="0.25">
      <c r="A66" s="7"/>
      <c r="B66" s="6">
        <v>45108</v>
      </c>
      <c r="C66" s="6">
        <v>45139</v>
      </c>
      <c r="D66" s="6">
        <v>45170</v>
      </c>
      <c r="E66" s="6">
        <v>45200</v>
      </c>
      <c r="F66" s="6">
        <v>45231</v>
      </c>
      <c r="G66" s="6">
        <v>45261</v>
      </c>
      <c r="H66" s="6">
        <v>45292</v>
      </c>
      <c r="I66" s="6">
        <v>45323</v>
      </c>
      <c r="J66" s="6">
        <v>45352</v>
      </c>
      <c r="K66" s="6">
        <v>45383</v>
      </c>
      <c r="L66" s="6">
        <v>45413</v>
      </c>
      <c r="M66" s="6">
        <v>45444</v>
      </c>
    </row>
    <row r="67" spans="1:14" ht="15.75" x14ac:dyDescent="0.25">
      <c r="A67" s="4" t="s">
        <v>6</v>
      </c>
      <c r="B67" s="3">
        <f t="shared" ref="B67:M67" si="13">B51+B59</f>
        <v>1385452695.9300001</v>
      </c>
      <c r="C67" s="3">
        <f t="shared" si="13"/>
        <v>1353071527.8899999</v>
      </c>
      <c r="D67" s="3">
        <f t="shared" si="13"/>
        <v>1112681653.98</v>
      </c>
      <c r="E67" s="3">
        <f t="shared" si="13"/>
        <v>1379558717.1100001</v>
      </c>
      <c r="F67" s="3">
        <f t="shared" si="13"/>
        <v>1411458242.97</v>
      </c>
      <c r="G67" s="3">
        <f t="shared" si="13"/>
        <v>1348707397.6700001</v>
      </c>
      <c r="H67" s="3">
        <f t="shared" si="13"/>
        <v>1213802698.0999999</v>
      </c>
      <c r="I67" s="3">
        <f t="shared" si="13"/>
        <v>1204979349.1199999</v>
      </c>
      <c r="J67" s="3">
        <f t="shared" si="13"/>
        <v>1206898771.2</v>
      </c>
      <c r="K67" s="3">
        <f t="shared" si="13"/>
        <v>1187241675.23</v>
      </c>
      <c r="L67" s="3">
        <f t="shared" si="13"/>
        <v>1217854629.0999999</v>
      </c>
      <c r="M67" s="3">
        <f t="shared" si="13"/>
        <v>1246536989.54</v>
      </c>
    </row>
    <row r="68" spans="1:14" ht="15.75" x14ac:dyDescent="0.25">
      <c r="A68" s="4" t="s">
        <v>7</v>
      </c>
      <c r="B68" s="10">
        <v>420361338</v>
      </c>
      <c r="C68" s="3">
        <v>788653159</v>
      </c>
      <c r="D68" s="3">
        <v>1096619059</v>
      </c>
      <c r="E68" s="3">
        <v>1482507376</v>
      </c>
      <c r="F68" s="3">
        <v>1762837735</v>
      </c>
      <c r="G68" s="5">
        <v>2015757351</v>
      </c>
      <c r="H68" s="5">
        <v>2224550664</v>
      </c>
      <c r="I68" s="5">
        <v>2490338995</v>
      </c>
      <c r="J68" s="5">
        <v>2802288215</v>
      </c>
      <c r="K68" s="5">
        <v>3119796245</v>
      </c>
      <c r="L68" s="5">
        <v>3492244781</v>
      </c>
      <c r="M68" s="5">
        <v>3881201460</v>
      </c>
    </row>
    <row r="69" spans="1:14" ht="15.75" x14ac:dyDescent="0.25">
      <c r="A69" s="4" t="s">
        <v>2</v>
      </c>
      <c r="B69" s="3">
        <v>31</v>
      </c>
      <c r="C69" s="3">
        <v>62</v>
      </c>
      <c r="D69" s="3">
        <v>92</v>
      </c>
      <c r="E69" s="3">
        <v>123</v>
      </c>
      <c r="F69" s="3">
        <v>153</v>
      </c>
      <c r="G69" s="3">
        <v>184</v>
      </c>
      <c r="H69" s="3">
        <v>215</v>
      </c>
      <c r="I69" s="3">
        <v>244</v>
      </c>
      <c r="J69" s="3">
        <v>275</v>
      </c>
      <c r="K69" s="3">
        <v>305</v>
      </c>
      <c r="L69" s="3">
        <v>336</v>
      </c>
      <c r="M69" s="3">
        <v>366</v>
      </c>
    </row>
    <row r="70" spans="1:14" ht="15.75" x14ac:dyDescent="0.25">
      <c r="A70" s="2" t="s">
        <v>3</v>
      </c>
      <c r="B70" s="1">
        <f t="shared" ref="B70:M70" si="14">B67/B68*B69</f>
        <v>102.17170251235142</v>
      </c>
      <c r="C70" s="1">
        <f t="shared" si="14"/>
        <v>106.3717729040124</v>
      </c>
      <c r="D70" s="1">
        <f t="shared" si="14"/>
        <v>93.347558868352664</v>
      </c>
      <c r="E70" s="1">
        <f t="shared" si="14"/>
        <v>114.45860233246491</v>
      </c>
      <c r="F70" s="1">
        <f t="shared" si="14"/>
        <v>122.50311352361084</v>
      </c>
      <c r="G70" s="1">
        <f t="shared" si="14"/>
        <v>123.11112795801979</v>
      </c>
      <c r="H70" s="1">
        <f t="shared" si="14"/>
        <v>117.31249115371911</v>
      </c>
      <c r="I70" s="1">
        <f t="shared" si="14"/>
        <v>118.06222437009222</v>
      </c>
      <c r="J70" s="1">
        <f t="shared" si="14"/>
        <v>118.4379109555653</v>
      </c>
      <c r="K70" s="1">
        <f t="shared" si="14"/>
        <v>116.06806422871055</v>
      </c>
      <c r="L70" s="1">
        <f t="shared" si="14"/>
        <v>117.1736751111777</v>
      </c>
      <c r="M70" s="1">
        <f t="shared" si="14"/>
        <v>117.5493060263973</v>
      </c>
    </row>
    <row r="71" spans="1:14" ht="15.75" x14ac:dyDescent="0.25">
      <c r="A71" s="12"/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</row>
    <row r="72" spans="1:14" x14ac:dyDescent="0.2">
      <c r="A72" s="24"/>
      <c r="B72" s="24"/>
      <c r="C72" s="24"/>
      <c r="D72" s="24"/>
      <c r="E72" s="24"/>
      <c r="F72" s="24"/>
      <c r="G72" s="24"/>
      <c r="H72" s="24"/>
      <c r="I72" s="24"/>
      <c r="J72" s="24"/>
      <c r="K72" s="24"/>
      <c r="L72" s="24"/>
      <c r="M72" s="24"/>
    </row>
    <row r="73" spans="1:14" ht="15.75" x14ac:dyDescent="0.25">
      <c r="A73" s="25" t="s">
        <v>17</v>
      </c>
      <c r="B73" s="26"/>
      <c r="C73" s="26"/>
      <c r="D73" s="26"/>
      <c r="E73" s="26"/>
      <c r="F73" s="26"/>
      <c r="G73" s="26"/>
      <c r="H73" s="26"/>
      <c r="I73" s="26"/>
      <c r="J73" s="26"/>
      <c r="K73" s="26"/>
      <c r="L73" s="26"/>
      <c r="M73" s="27"/>
    </row>
    <row r="74" spans="1:14" ht="15.75" x14ac:dyDescent="0.25">
      <c r="A74" s="7"/>
      <c r="B74" s="6">
        <v>45474</v>
      </c>
      <c r="C74" s="6">
        <v>45505</v>
      </c>
      <c r="D74" s="6">
        <v>45536</v>
      </c>
      <c r="E74" s="6">
        <v>45566</v>
      </c>
      <c r="F74" s="6">
        <v>45597</v>
      </c>
      <c r="G74" s="6">
        <v>45627</v>
      </c>
      <c r="H74" s="6">
        <v>45658</v>
      </c>
      <c r="I74" s="6">
        <v>45689</v>
      </c>
      <c r="J74" s="6">
        <v>45717</v>
      </c>
      <c r="K74" s="6">
        <v>45748</v>
      </c>
      <c r="L74" s="6">
        <v>45778</v>
      </c>
      <c r="M74" s="6">
        <v>45809</v>
      </c>
    </row>
    <row r="75" spans="1:14" ht="15.75" x14ac:dyDescent="0.25">
      <c r="A75" s="4" t="s">
        <v>0</v>
      </c>
      <c r="B75" s="5">
        <v>1171665606</v>
      </c>
      <c r="C75" s="3">
        <v>1171426503</v>
      </c>
      <c r="D75" s="3">
        <v>1133524125</v>
      </c>
      <c r="E75" s="3">
        <v>1127491419</v>
      </c>
      <c r="F75" s="3">
        <v>1160710301</v>
      </c>
      <c r="G75" s="5">
        <v>1144402014</v>
      </c>
      <c r="H75" s="5"/>
      <c r="I75" s="5"/>
      <c r="J75" s="5"/>
      <c r="K75" s="5"/>
      <c r="L75" s="5"/>
      <c r="M75" s="5"/>
      <c r="N75" s="15"/>
    </row>
    <row r="76" spans="1:14" ht="15.75" x14ac:dyDescent="0.25">
      <c r="A76" s="4" t="s">
        <v>1</v>
      </c>
      <c r="B76" s="10">
        <f t="shared" ref="B76:G76" si="15">B92-B84</f>
        <v>401552023</v>
      </c>
      <c r="C76" s="3">
        <f t="shared" si="15"/>
        <v>694037473</v>
      </c>
      <c r="D76" s="3">
        <f t="shared" si="15"/>
        <v>1054126917</v>
      </c>
      <c r="E76" s="3">
        <f t="shared" si="15"/>
        <v>1360386388.0899999</v>
      </c>
      <c r="F76" s="3">
        <f t="shared" si="15"/>
        <v>1573114781.0900002</v>
      </c>
      <c r="G76" s="3">
        <f t="shared" si="15"/>
        <v>1829433513.0900002</v>
      </c>
      <c r="H76" s="3"/>
      <c r="I76" s="3"/>
      <c r="J76" s="3"/>
      <c r="K76" s="3"/>
      <c r="L76" s="3"/>
      <c r="M76" s="3"/>
      <c r="N76" s="15"/>
    </row>
    <row r="77" spans="1:14" ht="15.75" x14ac:dyDescent="0.25">
      <c r="A77" s="4" t="s">
        <v>2</v>
      </c>
      <c r="B77" s="10">
        <v>31</v>
      </c>
      <c r="C77" s="3">
        <v>62</v>
      </c>
      <c r="D77" s="3">
        <v>92</v>
      </c>
      <c r="E77" s="3">
        <v>123</v>
      </c>
      <c r="F77" s="3">
        <v>153</v>
      </c>
      <c r="G77" s="5">
        <v>184</v>
      </c>
      <c r="H77" s="5"/>
      <c r="I77" s="3"/>
      <c r="J77" s="3"/>
      <c r="K77" s="3"/>
      <c r="L77" s="3"/>
      <c r="M77" s="3"/>
      <c r="N77" s="15"/>
    </row>
    <row r="78" spans="1:14" ht="15.75" x14ac:dyDescent="0.25">
      <c r="A78" s="2" t="s">
        <v>3</v>
      </c>
      <c r="B78" s="1">
        <f t="shared" ref="B78:G78" si="16">B75/B76*B77</f>
        <v>90.453121153868523</v>
      </c>
      <c r="C78" s="1">
        <f t="shared" si="16"/>
        <v>104.64628497948554</v>
      </c>
      <c r="D78" s="1">
        <f t="shared" si="16"/>
        <v>98.929472170949225</v>
      </c>
      <c r="E78" s="1">
        <f t="shared" si="16"/>
        <v>101.94268757107349</v>
      </c>
      <c r="F78" s="1">
        <f t="shared" si="16"/>
        <v>112.88984007254071</v>
      </c>
      <c r="G78" s="1">
        <f t="shared" si="16"/>
        <v>115.10118791927961</v>
      </c>
      <c r="H78" s="1"/>
      <c r="I78" s="1"/>
      <c r="J78" s="1"/>
      <c r="K78" s="1"/>
      <c r="L78" s="1"/>
      <c r="M78" s="1"/>
    </row>
    <row r="79" spans="1:14" ht="15.75" x14ac:dyDescent="0.25">
      <c r="A79" s="23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</row>
    <row r="80" spans="1:14" ht="15.75" x14ac:dyDescent="0.25">
      <c r="A80" s="23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</row>
    <row r="81" spans="1:14" ht="15.75" x14ac:dyDescent="0.25">
      <c r="A81" s="25" t="s">
        <v>18</v>
      </c>
      <c r="B81" s="26"/>
      <c r="C81" s="26"/>
      <c r="D81" s="26"/>
      <c r="E81" s="26"/>
      <c r="F81" s="26"/>
      <c r="G81" s="26"/>
      <c r="H81" s="26"/>
      <c r="I81" s="26"/>
      <c r="J81" s="26"/>
      <c r="K81" s="26"/>
      <c r="L81" s="26"/>
      <c r="M81" s="27"/>
    </row>
    <row r="82" spans="1:14" ht="15.75" x14ac:dyDescent="0.25">
      <c r="A82" s="7"/>
      <c r="B82" s="6">
        <v>45474</v>
      </c>
      <c r="C82" s="6">
        <v>45505</v>
      </c>
      <c r="D82" s="6">
        <v>45536</v>
      </c>
      <c r="E82" s="6">
        <v>45566</v>
      </c>
      <c r="F82" s="6">
        <v>45597</v>
      </c>
      <c r="G82" s="6">
        <v>45627</v>
      </c>
      <c r="H82" s="6">
        <v>45658</v>
      </c>
      <c r="I82" s="6">
        <v>45689</v>
      </c>
      <c r="J82" s="6">
        <v>45717</v>
      </c>
      <c r="K82" s="6">
        <v>45748</v>
      </c>
      <c r="L82" s="6">
        <v>45778</v>
      </c>
      <c r="M82" s="6">
        <v>45809</v>
      </c>
    </row>
    <row r="83" spans="1:14" ht="15.75" x14ac:dyDescent="0.25">
      <c r="A83" s="4" t="s">
        <v>4</v>
      </c>
      <c r="B83" s="5">
        <v>133208439.14</v>
      </c>
      <c r="C83" s="3">
        <v>139027062.38</v>
      </c>
      <c r="D83" s="3">
        <v>139529081.41999999</v>
      </c>
      <c r="E83" s="3">
        <v>147705884.93000001</v>
      </c>
      <c r="F83" s="3">
        <v>148284935.88</v>
      </c>
      <c r="G83" s="5">
        <v>145887686.40000001</v>
      </c>
      <c r="H83" s="5"/>
      <c r="I83" s="5"/>
      <c r="J83" s="5"/>
      <c r="K83" s="5"/>
      <c r="L83" s="5"/>
      <c r="M83" s="5"/>
      <c r="N83" s="15"/>
    </row>
    <row r="84" spans="1:14" ht="15.75" x14ac:dyDescent="0.25">
      <c r="A84" s="4" t="s">
        <v>5</v>
      </c>
      <c r="B84" s="5">
        <v>56292737</v>
      </c>
      <c r="C84" s="3">
        <v>114208172</v>
      </c>
      <c r="D84" s="3">
        <v>169885380</v>
      </c>
      <c r="E84" s="3">
        <v>227995967.91</v>
      </c>
      <c r="F84" s="3">
        <v>285690317.90999997</v>
      </c>
      <c r="G84" s="5">
        <v>345398631.90999997</v>
      </c>
      <c r="H84" s="5"/>
      <c r="I84" s="5"/>
      <c r="J84" s="5"/>
      <c r="K84" s="5"/>
      <c r="L84" s="5"/>
      <c r="M84" s="5"/>
      <c r="N84" s="15"/>
    </row>
    <row r="85" spans="1:14" ht="15.75" x14ac:dyDescent="0.25">
      <c r="A85" s="4" t="s">
        <v>2</v>
      </c>
      <c r="B85" s="3">
        <v>31</v>
      </c>
      <c r="C85" s="3">
        <v>62</v>
      </c>
      <c r="D85" s="3">
        <v>92</v>
      </c>
      <c r="E85" s="3">
        <v>123</v>
      </c>
      <c r="F85" s="3">
        <v>153</v>
      </c>
      <c r="G85" s="5">
        <v>184</v>
      </c>
      <c r="H85" s="5"/>
      <c r="I85" s="3"/>
      <c r="J85" s="3"/>
      <c r="K85" s="3"/>
      <c r="L85" s="3"/>
      <c r="M85" s="3"/>
      <c r="N85" s="15"/>
    </row>
    <row r="86" spans="1:14" ht="15.75" x14ac:dyDescent="0.25">
      <c r="A86" s="2" t="s">
        <v>3</v>
      </c>
      <c r="B86" s="1">
        <f t="shared" ref="B86:G86" si="17">B83/B84*B85</f>
        <v>73.356916600804112</v>
      </c>
      <c r="C86" s="1">
        <f t="shared" si="17"/>
        <v>75.473389658666463</v>
      </c>
      <c r="D86" s="1">
        <f t="shared" si="17"/>
        <v>75.560801586575607</v>
      </c>
      <c r="E86" s="1">
        <f t="shared" si="17"/>
        <v>79.684847117829904</v>
      </c>
      <c r="F86" s="1">
        <f t="shared" si="17"/>
        <v>79.413244927632434</v>
      </c>
      <c r="G86" s="1">
        <f t="shared" si="17"/>
        <v>77.716967635802717</v>
      </c>
      <c r="H86" s="1"/>
      <c r="I86" s="1"/>
      <c r="J86" s="1"/>
      <c r="K86" s="1"/>
      <c r="L86" s="1"/>
      <c r="M86" s="1"/>
    </row>
    <row r="87" spans="1:14" ht="15.75" x14ac:dyDescent="0.25">
      <c r="A87" s="23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</row>
    <row r="88" spans="1:14" ht="15.75" x14ac:dyDescent="0.25">
      <c r="A88" s="23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</row>
    <row r="89" spans="1:14" ht="15.75" x14ac:dyDescent="0.25">
      <c r="A89" s="25" t="s">
        <v>19</v>
      </c>
      <c r="B89" s="26"/>
      <c r="C89" s="26"/>
      <c r="D89" s="26"/>
      <c r="E89" s="26"/>
      <c r="F89" s="26"/>
      <c r="G89" s="26"/>
      <c r="H89" s="26"/>
      <c r="I89" s="26"/>
      <c r="J89" s="26"/>
      <c r="K89" s="26"/>
      <c r="L89" s="26"/>
      <c r="M89" s="27"/>
    </row>
    <row r="90" spans="1:14" ht="15.75" x14ac:dyDescent="0.25">
      <c r="A90" s="7"/>
      <c r="B90" s="6">
        <v>45474</v>
      </c>
      <c r="C90" s="6">
        <v>45505</v>
      </c>
      <c r="D90" s="6">
        <v>45536</v>
      </c>
      <c r="E90" s="6">
        <v>45566</v>
      </c>
      <c r="F90" s="6">
        <v>45597</v>
      </c>
      <c r="G90" s="6">
        <v>45627</v>
      </c>
      <c r="H90" s="6">
        <v>45658</v>
      </c>
      <c r="I90" s="6">
        <v>45689</v>
      </c>
      <c r="J90" s="6">
        <v>45717</v>
      </c>
      <c r="K90" s="6">
        <v>45748</v>
      </c>
      <c r="L90" s="6">
        <v>45778</v>
      </c>
      <c r="M90" s="6">
        <v>45809</v>
      </c>
    </row>
    <row r="91" spans="1:14" ht="15.75" x14ac:dyDescent="0.25">
      <c r="A91" s="4" t="s">
        <v>6</v>
      </c>
      <c r="B91" s="3">
        <f>B75+B83</f>
        <v>1304874045.1400001</v>
      </c>
      <c r="C91" s="3">
        <f t="shared" ref="C91:G91" si="18">C75+C83</f>
        <v>1310453565.3800001</v>
      </c>
      <c r="D91" s="3">
        <f t="shared" si="18"/>
        <v>1273053206.4200001</v>
      </c>
      <c r="E91" s="3">
        <f t="shared" si="18"/>
        <v>1275197303.9300001</v>
      </c>
      <c r="F91" s="3">
        <f t="shared" si="18"/>
        <v>1308995236.8800001</v>
      </c>
      <c r="G91" s="3">
        <f t="shared" si="18"/>
        <v>1290289700.4000001</v>
      </c>
      <c r="H91" s="3"/>
      <c r="I91" s="3"/>
      <c r="J91" s="3"/>
      <c r="K91" s="3"/>
      <c r="L91" s="3"/>
      <c r="M91" s="3"/>
    </row>
    <row r="92" spans="1:14" ht="15.75" x14ac:dyDescent="0.25">
      <c r="A92" s="4" t="s">
        <v>7</v>
      </c>
      <c r="B92" s="5">
        <v>457844760</v>
      </c>
      <c r="C92" s="3">
        <v>808245645</v>
      </c>
      <c r="D92" s="3">
        <v>1224012297</v>
      </c>
      <c r="E92" s="3">
        <v>1588382356</v>
      </c>
      <c r="F92" s="3">
        <v>1858805099</v>
      </c>
      <c r="G92" s="5">
        <v>2174832145</v>
      </c>
      <c r="H92" s="5"/>
      <c r="I92" s="5"/>
      <c r="J92" s="5"/>
      <c r="K92" s="5"/>
      <c r="L92" s="5"/>
      <c r="M92" s="5"/>
    </row>
    <row r="93" spans="1:14" ht="15.75" x14ac:dyDescent="0.25">
      <c r="A93" s="4" t="s">
        <v>2</v>
      </c>
      <c r="B93" s="10">
        <v>31</v>
      </c>
      <c r="C93" s="3">
        <v>62</v>
      </c>
      <c r="D93" s="3">
        <v>92</v>
      </c>
      <c r="E93" s="3">
        <v>123</v>
      </c>
      <c r="F93" s="3">
        <v>153</v>
      </c>
      <c r="G93" s="5">
        <v>184</v>
      </c>
      <c r="H93" s="5"/>
      <c r="I93" s="5"/>
      <c r="J93" s="5"/>
      <c r="K93" s="5"/>
      <c r="L93" s="5"/>
      <c r="M93" s="5"/>
    </row>
    <row r="94" spans="1:14" ht="15.75" x14ac:dyDescent="0.25">
      <c r="A94" s="2" t="s">
        <v>3</v>
      </c>
      <c r="B94" s="1">
        <f t="shared" ref="B94:G94" si="19">B91/B92*B93</f>
        <v>88.351115778500997</v>
      </c>
      <c r="C94" s="1">
        <f t="shared" si="19"/>
        <v>100.52404433748605</v>
      </c>
      <c r="D94" s="1">
        <f t="shared" si="19"/>
        <v>95.68604439489549</v>
      </c>
      <c r="E94" s="1">
        <f t="shared" si="19"/>
        <v>98.747803254615107</v>
      </c>
      <c r="F94" s="1">
        <f t="shared" si="19"/>
        <v>107.74463194144704</v>
      </c>
      <c r="G94" s="1">
        <f t="shared" si="19"/>
        <v>109.16396716841795</v>
      </c>
      <c r="H94" s="1"/>
      <c r="I94" s="1"/>
      <c r="J94" s="1"/>
      <c r="K94" s="1"/>
      <c r="L94" s="1"/>
      <c r="M94" s="1"/>
    </row>
    <row r="95" spans="1:14" x14ac:dyDescent="0.2">
      <c r="C95" s="13"/>
      <c r="D95" s="13"/>
      <c r="E95" s="13"/>
      <c r="F95" s="13"/>
      <c r="G95" s="13"/>
    </row>
    <row r="101" spans="8:8" x14ac:dyDescent="0.2">
      <c r="H101" s="14"/>
    </row>
  </sheetData>
  <mergeCells count="12">
    <mergeCell ref="A65:M65"/>
    <mergeCell ref="A73:M73"/>
    <mergeCell ref="A81:M81"/>
    <mergeCell ref="A89:M89"/>
    <mergeCell ref="A57:M57"/>
    <mergeCell ref="A41:M41"/>
    <mergeCell ref="A49:M49"/>
    <mergeCell ref="A9:M9"/>
    <mergeCell ref="A1:M1"/>
    <mergeCell ref="A17:M17"/>
    <mergeCell ref="A25:M25"/>
    <mergeCell ref="A33:M33"/>
  </mergeCells>
  <dataValidations count="3">
    <dataValidation allowBlank="1" showErrorMessage="1" sqref="B75 B92 B83:B84" xr:uid="{CA61E232-10D9-43BF-AF28-7774CFBCF8DB}"/>
    <dataValidation allowBlank="1" showInputMessage="1" showErrorMessage="1" prompt="Q3 Data submitted to the PREB. Any necessary changes please contact Carlos Soler (carlos.solersuarez@lumapr.com) or Christian Molina (christian.molina@lumapr.com)." sqref="B51:D54 B67:D70 B59:D62 E76:G76 B76 B77:D78 B91:I91 B85:D86 C75:D76 C83:D84 B93:D94 C92:D92" xr:uid="{3618C207-E721-46BF-AEA2-D7A8DE7B760E}"/>
    <dataValidation allowBlank="1" showInputMessage="1" showErrorMessage="1" prompt="Q4 Data submitted to the PREB. Any necessary changes please contact Carlos Soler (carlos.solersuarez@lumapr.com) or Christian Molina (christian.molina@lumapr.com)." sqref="E51:F54 E59:F62 E67:F70 E83:F86 E77:F78 E75:F75 E92:F94" xr:uid="{8FBE6A11-78B5-4367-A30A-B060B48E1D52}"/>
  </dataValidations>
  <printOptions horizontalCentered="1"/>
  <pageMargins left="0.25" right="0.25" top="0.75" bottom="0.75" header="0.3" footer="0.3"/>
  <pageSetup paperSize="5" scale="4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09BD9F-8B4C-4296-8B48-8B8693E2C721}">
  <dimension ref="A1:B6"/>
  <sheetViews>
    <sheetView workbookViewId="0"/>
  </sheetViews>
  <sheetFormatPr defaultColWidth="8.77734375" defaultRowHeight="15" x14ac:dyDescent="0.2"/>
  <cols>
    <col min="1" max="1" width="19.6640625" bestFit="1" customWidth="1"/>
    <col min="2" max="2" width="81.77734375" bestFit="1" customWidth="1"/>
  </cols>
  <sheetData>
    <row r="1" spans="1:2" ht="15.75" x14ac:dyDescent="0.25">
      <c r="A1" s="18" t="s">
        <v>20</v>
      </c>
      <c r="B1" s="18" t="s">
        <v>21</v>
      </c>
    </row>
    <row r="2" spans="1:2" ht="15.75" x14ac:dyDescent="0.2">
      <c r="A2" s="19" t="s">
        <v>0</v>
      </c>
      <c r="B2" s="20" t="s">
        <v>22</v>
      </c>
    </row>
    <row r="3" spans="1:2" ht="15.75" x14ac:dyDescent="0.2">
      <c r="A3" s="21" t="s">
        <v>1</v>
      </c>
      <c r="B3" s="22" t="s">
        <v>23</v>
      </c>
    </row>
    <row r="4" spans="1:2" ht="15.75" x14ac:dyDescent="0.2">
      <c r="A4" s="19" t="s">
        <v>4</v>
      </c>
      <c r="B4" s="20" t="s">
        <v>24</v>
      </c>
    </row>
    <row r="5" spans="1:2" ht="15.75" x14ac:dyDescent="0.2">
      <c r="A5" s="21" t="s">
        <v>5</v>
      </c>
      <c r="B5" s="20" t="s">
        <v>26</v>
      </c>
    </row>
    <row r="6" spans="1:2" ht="15.75" x14ac:dyDescent="0.2">
      <c r="A6" s="21" t="s">
        <v>2</v>
      </c>
      <c r="B6" s="22" t="s">
        <v>25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882436E77E5C847919F8E25187301CD" ma:contentTypeVersion="23" ma:contentTypeDescription="Create a new document." ma:contentTypeScope="" ma:versionID="b30de00e55d1faa9c2fbed42bb20d055">
  <xsd:schema xmlns:xsd="http://www.w3.org/2001/XMLSchema" xmlns:xs="http://www.w3.org/2001/XMLSchema" xmlns:p="http://schemas.microsoft.com/office/2006/metadata/properties" xmlns:ns2="28375a83-e4e7-4dde-b821-59258c3d7488" xmlns:ns3="5e1628cc-a815-47df-b5ad-ee310ca8d5b1" xmlns:ns4="32f3a428-6f88-4a3b-a56e-a51f3802cd3a" targetNamespace="http://schemas.microsoft.com/office/2006/metadata/properties" ma:root="true" ma:fieldsID="3fef28600604639d4fd61a67d08aa5f8" ns2:_="" ns3:_="" ns4:_="">
    <xsd:import namespace="28375a83-e4e7-4dde-b821-59258c3d7488"/>
    <xsd:import namespace="5e1628cc-a815-47df-b5ad-ee310ca8d5b1"/>
    <xsd:import namespace="32f3a428-6f88-4a3b-a56e-a51f3802cd3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CR" minOccurs="0"/>
                <xsd:element ref="ns2:lcf76f155ced4ddcb4097134ff3c332f" minOccurs="0"/>
                <xsd:element ref="ns4:TaxCatchAll" minOccurs="0"/>
                <xsd:element ref="ns2:MediaLengthInSeconds" minOccurs="0"/>
                <xsd:element ref="ns2:FilingStatus" minOccurs="0"/>
                <xsd:element ref="ns2:Category" minOccurs="0"/>
                <xsd:element ref="ns2:Priority" minOccurs="0"/>
                <xsd:element ref="ns2:Prueba" minOccurs="0"/>
                <xsd:element ref="ns2:Calendar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375a83-e4e7-4dde-b821-59258c3d748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f9950e38-0095-4bd7-ac52-55c480c4bc0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FilingStatus" ma:index="23" nillable="true" ma:displayName="Filing Status" ma:description="Filing Status" ma:format="Dropdown" ma:internalName="FilingStatus">
      <xsd:simpleType>
        <xsd:restriction base="dms:Choice">
          <xsd:enumeration value="Completed"/>
          <xsd:enumeration value="In Process"/>
          <xsd:enumeration value="Pending"/>
          <xsd:enumeration value="Internal File"/>
          <xsd:enumeration value="Cancelled"/>
          <xsd:enumeration value="Submitted for Review"/>
          <xsd:enumeration value="Paused"/>
          <xsd:enumeration value="External File"/>
          <xsd:enumeration value="Awaiting Approval"/>
          <xsd:enumeration value="Archive"/>
        </xsd:restriction>
      </xsd:simpleType>
    </xsd:element>
    <xsd:element name="Category" ma:index="24" nillable="true" ma:displayName="Category" ma:description="Category" ma:format="Dropdown" ma:internalName="Category">
      <xsd:simpleType>
        <xsd:restriction base="dms:Choice">
          <xsd:enumeration value="Federal Funding Quarterly Report"/>
          <xsd:enumeration value="Initial SOW"/>
          <xsd:enumeration value="FEMA Project Cost Approvals"/>
          <xsd:enumeration value="Construction Contracted Costs"/>
          <xsd:enumeration value="90-Day Update Plan"/>
          <xsd:enumeration value="Energized Projects"/>
          <xsd:enumeration value="Resolution and Order"/>
          <xsd:enumeration value="Motion"/>
          <xsd:enumeration value="RFI - Request for Information"/>
          <xsd:enumeration value="Other"/>
          <xsd:enumeration value="Proposals"/>
          <xsd:enumeration value="Internal Document"/>
        </xsd:restriction>
      </xsd:simpleType>
    </xsd:element>
    <xsd:element name="Priority" ma:index="25" nillable="true" ma:displayName="Priority" ma:default="None" ma:format="Dropdown" ma:internalName="Priority">
      <xsd:simpleType>
        <xsd:restriction base="dms:Choice">
          <xsd:enumeration value="High Priority"/>
          <xsd:enumeration value="Low Priority"/>
          <xsd:enumeration value="Medium Priority"/>
          <xsd:enumeration value="None"/>
        </xsd:restriction>
      </xsd:simpleType>
    </xsd:element>
    <xsd:element name="Prueba" ma:index="26" nillable="true" ma:displayName="Prueba" ma:format="Dropdown" ma:list="28375a83-e4e7-4dde-b821-59258c3d7488" ma:internalName="Prueba" ma:showField="_ColorTag">
      <xsd:simpleType>
        <xsd:restriction base="dms:Lookup"/>
      </xsd:simpleType>
    </xsd:element>
    <xsd:element name="Calendar" ma:index="27" nillable="true" ma:displayName="Templates" ma:format="Dropdown" ma:list="c234c20f-288c-49d2-9651-9fc96bfecf53" ma:internalName="Calendar" ma:showField="Title">
      <xsd:simpleType>
        <xsd:restriction base="dms:Lookup"/>
      </xsd:simpleType>
    </xsd:element>
    <xsd:element name="MediaServiceObjectDetectorVersions" ma:index="2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1628cc-a815-47df-b5ad-ee310ca8d5b1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f3a428-6f88-4a3b-a56e-a51f3802cd3a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9652a190-c5de-468a-a212-3b3cca4a9d49}" ma:internalName="TaxCatchAll" ma:showField="CatchAllData" ma:web="5e1628cc-a815-47df-b5ad-ee310ca8d5b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iority xmlns="28375a83-e4e7-4dde-b821-59258c3d7488">None</Priority>
    <Category xmlns="28375a83-e4e7-4dde-b821-59258c3d7488" xsi:nil="true"/>
    <Calendar xmlns="28375a83-e4e7-4dde-b821-59258c3d7488" xsi:nil="true"/>
    <TaxCatchAll xmlns="32f3a428-6f88-4a3b-a56e-a51f3802cd3a" xsi:nil="true"/>
    <lcf76f155ced4ddcb4097134ff3c332f xmlns="28375a83-e4e7-4dde-b821-59258c3d7488">
      <Terms xmlns="http://schemas.microsoft.com/office/infopath/2007/PartnerControls"/>
    </lcf76f155ced4ddcb4097134ff3c332f>
    <FilingStatus xmlns="28375a83-e4e7-4dde-b821-59258c3d7488" xsi:nil="true"/>
    <Prueba xmlns="28375a83-e4e7-4dde-b821-59258c3d7488" xsi:nil="true"/>
  </documentManagement>
</p:properties>
</file>

<file path=customXml/itemProps1.xml><?xml version="1.0" encoding="utf-8"?>
<ds:datastoreItem xmlns:ds="http://schemas.openxmlformats.org/officeDocument/2006/customXml" ds:itemID="{23932974-57F1-419A-831C-AF348A8584B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0F955EE-48B4-4450-8065-C1227D17DE2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8375a83-e4e7-4dde-b821-59258c3d7488"/>
    <ds:schemaRef ds:uri="5e1628cc-a815-47df-b5ad-ee310ca8d5b1"/>
    <ds:schemaRef ds:uri="32f3a428-6f88-4a3b-a56e-a51f3802cd3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4263489-B808-4DB9-9227-74A28DAB5DB9}">
  <ds:schemaRefs>
    <ds:schemaRef ds:uri="http://schemas.microsoft.com/office/2006/metadata/properties"/>
    <ds:schemaRef ds:uri="http://purl.org/dc/terms/"/>
    <ds:schemaRef ds:uri="http://purl.org/dc/dcmitype/"/>
    <ds:schemaRef ds:uri="28375a83-e4e7-4dde-b821-59258c3d7488"/>
    <ds:schemaRef ds:uri="http://schemas.openxmlformats.org/package/2006/metadata/core-properties"/>
    <ds:schemaRef ds:uri="http://schemas.microsoft.com/office/infopath/2007/PartnerControls"/>
    <ds:schemaRef ds:uri="http://www.w3.org/XML/1998/namespace"/>
    <ds:schemaRef ds:uri="5e1628cc-a815-47df-b5ad-ee310ca8d5b1"/>
    <ds:schemaRef ds:uri="http://schemas.microsoft.com/office/2006/documentManagement/types"/>
    <ds:schemaRef ds:uri="32f3a428-6f88-4a3b-a56e-a51f3802cd3a"/>
    <ds:schemaRef ds:uri="http://purl.org/dc/elements/1.1/"/>
  </ds:schemaRefs>
</ds:datastoreItem>
</file>

<file path=docMetadata/LabelInfo.xml><?xml version="1.0" encoding="utf-8"?>
<clbl:labelList xmlns:clbl="http://schemas.microsoft.com/office/2020/mipLabelMetadata">
  <clbl:label id="{b0a9b38e-5be3-4a10-8fdc-cef4306b5139}" enabled="0" method="" siteId="{b0a9b38e-5be3-4a10-8fdc-cef4306b5139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DSO FYTD</vt:lpstr>
      <vt:lpstr>Data Source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Edwin F Colon Mendez</dc:creator>
  <cp:keywords/>
  <dc:description/>
  <cp:lastModifiedBy>Leira Nogue Souffront</cp:lastModifiedBy>
  <cp:revision/>
  <dcterms:created xsi:type="dcterms:W3CDTF">2025-02-10T13:10:45Z</dcterms:created>
  <dcterms:modified xsi:type="dcterms:W3CDTF">2025-06-30T21:02:17Z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0x010100D882436E77E5C847919F8E25187301CD</vt:lpwstr>
  </property>
  <property fmtid="{D5CDD505-2E9C-101B-9397-08002B2CF9AE}" pid="3" name="MediaServiceImageTags">
    <vt:lpwstr/>
  </property>
</Properties>
</file>