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556" documentId="13_ncr:1_{EA088587-D6D3-45C0-86E0-10F04FB8AB8F}" xr6:coauthVersionLast="47" xr6:coauthVersionMax="47" xr10:uidLastSave="{799F1877-6143-4006-832E-02867763668F}"/>
  <bookViews>
    <workbookView xWindow="-28920" yWindow="-120" windowWidth="29040" windowHeight="15720" xr2:uid="{00000000-000D-0000-FFFF-FFFF00000000}"/>
  </bookViews>
  <sheets>
    <sheet name="Actual-Proj-Cash Flow-FY 26" sheetId="15" r:id="rId1"/>
  </sheets>
  <definedNames>
    <definedName name="CTA_11_13">#REF!</definedName>
    <definedName name="CTA_11_131">#REF!</definedName>
    <definedName name="CTA_11_132">#REF!</definedName>
    <definedName name="_xlnm.Print_Area" localSheetId="0">'Actual-Proj-Cash Flow-FY 26'!$B$2:$AG$44</definedName>
    <definedName name="_xlnm.Print_Titles" localSheetId="0">'Actual-Proj-Cash Flow-FY 26'!$D:$D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0" i="15" l="1"/>
  <c r="AD39" i="15"/>
  <c r="AD34" i="15"/>
  <c r="AD33" i="15"/>
  <c r="AD32" i="15"/>
  <c r="AD31" i="15"/>
  <c r="AD25" i="15"/>
  <c r="E35" i="15"/>
  <c r="G30" i="15"/>
  <c r="G35" i="15" s="1"/>
  <c r="AA20" i="15"/>
  <c r="AA22" i="15" s="1"/>
  <c r="AA27" i="15" s="1"/>
  <c r="Y20" i="15"/>
  <c r="Y22" i="15" s="1"/>
  <c r="Y27" i="15" s="1"/>
  <c r="W20" i="15"/>
  <c r="W22" i="15" s="1"/>
  <c r="W27" i="15" s="1"/>
  <c r="U20" i="15"/>
  <c r="U22" i="15" s="1"/>
  <c r="U27" i="15" s="1"/>
  <c r="S20" i="15"/>
  <c r="S22" i="15" s="1"/>
  <c r="S27" i="15" s="1"/>
  <c r="Q20" i="15"/>
  <c r="Q22" i="15" s="1"/>
  <c r="Q27" i="15" s="1"/>
  <c r="O20" i="15"/>
  <c r="O22" i="15" s="1"/>
  <c r="O27" i="15" s="1"/>
  <c r="M20" i="15"/>
  <c r="M22" i="15" s="1"/>
  <c r="M27" i="15" s="1"/>
  <c r="K20" i="15"/>
  <c r="K22" i="15" s="1"/>
  <c r="K27" i="15" s="1"/>
  <c r="I20" i="15"/>
  <c r="I22" i="15" s="1"/>
  <c r="I27" i="15" s="1"/>
  <c r="G20" i="15"/>
  <c r="G22" i="15" s="1"/>
  <c r="G27" i="15" s="1"/>
  <c r="E20" i="15"/>
  <c r="E22" i="15" s="1"/>
  <c r="AD19" i="15"/>
  <c r="AD18" i="15"/>
  <c r="AD17" i="15"/>
  <c r="AD16" i="15"/>
  <c r="AD15" i="15"/>
  <c r="AA12" i="15"/>
  <c r="Y12" i="15"/>
  <c r="W12" i="15"/>
  <c r="U12" i="15"/>
  <c r="S12" i="15"/>
  <c r="Q12" i="15"/>
  <c r="O12" i="15"/>
  <c r="M12" i="15"/>
  <c r="K12" i="15"/>
  <c r="I12" i="15"/>
  <c r="G12" i="15"/>
  <c r="E12" i="15"/>
  <c r="AD11" i="15"/>
  <c r="AD10" i="15"/>
  <c r="G8" i="15"/>
  <c r="I8" i="15" s="1"/>
  <c r="K8" i="15" s="1"/>
  <c r="M8" i="15" s="1"/>
  <c r="O8" i="15" s="1"/>
  <c r="Q8" i="15" s="1"/>
  <c r="S8" i="15" s="1"/>
  <c r="U8" i="15" s="1"/>
  <c r="W8" i="15" s="1"/>
  <c r="Y8" i="15" s="1"/>
  <c r="AA8" i="15" s="1"/>
  <c r="AD12" i="15" l="1"/>
  <c r="G37" i="15"/>
  <c r="G42" i="15" s="1"/>
  <c r="AD20" i="15"/>
  <c r="E27" i="15"/>
  <c r="E37" i="15" s="1"/>
  <c r="E42" i="15" s="1"/>
  <c r="AD22" i="15"/>
  <c r="AD27" i="15" s="1"/>
  <c r="I30" i="15"/>
  <c r="I35" i="15" l="1"/>
  <c r="I37" i="15" s="1"/>
  <c r="I42" i="15" s="1"/>
  <c r="K30" i="15"/>
  <c r="M30" i="15" l="1"/>
  <c r="K35" i="15"/>
  <c r="K37" i="15" s="1"/>
  <c r="K42" i="15" s="1"/>
  <c r="M35" i="15" l="1"/>
  <c r="M37" i="15" s="1"/>
  <c r="M42" i="15" s="1"/>
  <c r="O30" i="15"/>
  <c r="O35" i="15" l="1"/>
  <c r="O37" i="15" s="1"/>
  <c r="O42" i="15" s="1"/>
  <c r="Q30" i="15"/>
  <c r="Q35" i="15" l="1"/>
  <c r="Q37" i="15" s="1"/>
  <c r="Q42" i="15" s="1"/>
  <c r="S30" i="15"/>
  <c r="S35" i="15" l="1"/>
  <c r="S37" i="15" s="1"/>
  <c r="S42" i="15" s="1"/>
  <c r="U30" i="15"/>
  <c r="U35" i="15" l="1"/>
  <c r="U37" i="15" s="1"/>
  <c r="U42" i="15" s="1"/>
  <c r="W30" i="15"/>
  <c r="W35" i="15" l="1"/>
  <c r="W37" i="15" s="1"/>
  <c r="W42" i="15" s="1"/>
  <c r="Y30" i="15"/>
  <c r="Y35" i="15" l="1"/>
  <c r="Y37" i="15" s="1"/>
  <c r="Y42" i="15" s="1"/>
  <c r="AA30" i="15"/>
  <c r="AD30" i="15" s="1"/>
  <c r="AA35" i="15" l="1"/>
  <c r="AA37" i="15" s="1"/>
  <c r="AA42" i="15" s="1"/>
  <c r="AD35" i="15"/>
  <c r="AD37" i="15" s="1"/>
  <c r="AD42" i="15" s="1"/>
</calcChain>
</file>

<file path=xl/sharedStrings.xml><?xml version="1.0" encoding="utf-8"?>
<sst xmlns="http://schemas.openxmlformats.org/spreadsheetml/2006/main" count="30" uniqueCount="30">
  <si>
    <t>Member Contributions (including from mobilized employees)</t>
  </si>
  <si>
    <t>Personal Loan Payments</t>
  </si>
  <si>
    <t>Mortgage Payments</t>
  </si>
  <si>
    <t>Christmas Bonus</t>
  </si>
  <si>
    <t>Summer Bonus</t>
  </si>
  <si>
    <t>Employer (Mobilized) Contributions</t>
  </si>
  <si>
    <t>Other Cash Receipts</t>
  </si>
  <si>
    <t>Cash in Bank</t>
  </si>
  <si>
    <t>Short-term Gov't Bond</t>
  </si>
  <si>
    <t>Checking Account</t>
  </si>
  <si>
    <t>Cash Inflows</t>
  </si>
  <si>
    <t>Total Cash Inflows</t>
  </si>
  <si>
    <t>Retiree and Surviving Spouse Benefit Payroll Disbursements</t>
  </si>
  <si>
    <t>Retiree and Surviving Spouse Benefit Payroll</t>
  </si>
  <si>
    <t>Other Retirement Benefits and Payments</t>
  </si>
  <si>
    <t>Total Other Retirement Benefits and Payments</t>
  </si>
  <si>
    <t>Refund/Rollover Member Contributions</t>
  </si>
  <si>
    <t>Cash Reserve for Contingencies and Estimate/Actual Variance</t>
  </si>
  <si>
    <t>Proposed Cash Transfer</t>
  </si>
  <si>
    <t>Total Forecasted Cash Availability after Retiree and Surviving Spouse Benefit Payroll</t>
  </si>
  <si>
    <t>Total Forecasted Cash Availability after Retiree and Surviving Spouse Benefit Payroll and Other Retirement Benefits and Payments</t>
  </si>
  <si>
    <t>EMPLOYEES' RETIREMENT SYSTEM OF THE PUERTO RICO ELECTRIC POWER AUTHORITY</t>
  </si>
  <si>
    <t>Forecasted Cash Availability</t>
  </si>
  <si>
    <t>Forecast of Proposed Cash Transfers</t>
  </si>
  <si>
    <t>Other Benefits and Payments</t>
  </si>
  <si>
    <t>July 31, 2025 through June 30, 2026</t>
  </si>
  <si>
    <t>Annual Salary Benefit (Retired or Death Benefit)</t>
  </si>
  <si>
    <t>Employer (PREPA) Contribution to be Transferred</t>
  </si>
  <si>
    <t>Total Cash in Bank</t>
  </si>
  <si>
    <t>FY26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</si>
</sst>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[$$-409]* #,##0_);_([$$-409]* \(#,##0\);_([$$-409]* &quot;-&quot;_);_(@_)"/>
    <numFmt numFmtId="166" formatCode="_(* #,##0_);_(* \(#,##0\);_(* &quot;-&quot;??_);_(@_)"/>
    <numFmt numFmtId="167" formatCode="_(&quot;$&quot;* #,##0_);_(&quot;$&quot;* \(#,##0\);_(&quot;$&quot;* &quot;-&quot;??_);_(@_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indexed="57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0" fontId="8" fillId="0" borderId="0" xfId="0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6" fontId="5" fillId="2" borderId="0" xfId="1" applyNumberFormat="1" applyFont="1" applyFill="1" applyBorder="1" applyAlignment="1">
      <alignment horizontal="left" vertical="center" wrapText="1"/>
    </xf>
    <xf numFmtId="166" fontId="5" fillId="0" borderId="0" xfId="1" applyNumberFormat="1" applyFont="1" applyFill="1" applyBorder="1" applyAlignment="1">
      <alignment horizontal="left" vertical="center"/>
    </xf>
    <xf numFmtId="166" fontId="6" fillId="2" borderId="0" xfId="1" applyNumberFormat="1" applyFont="1" applyFill="1" applyBorder="1" applyAlignment="1">
      <alignment horizontal="left" vertical="center" wrapText="1"/>
    </xf>
    <xf numFmtId="0" fontId="5" fillId="0" borderId="0" xfId="0" applyFont="1"/>
    <xf numFmtId="0" fontId="6" fillId="0" borderId="0" xfId="0" applyFont="1" applyAlignment="1">
      <alignment horizontal="left"/>
    </xf>
    <xf numFmtId="165" fontId="5" fillId="2" borderId="0" xfId="6" applyNumberFormat="1" applyFont="1" applyFill="1" applyBorder="1" applyAlignment="1">
      <alignment horizontal="right" vertical="center" wrapText="1"/>
    </xf>
    <xf numFmtId="167" fontId="6" fillId="2" borderId="0" xfId="12" applyNumberFormat="1" applyFont="1" applyFill="1" applyBorder="1" applyAlignment="1">
      <alignment horizontal="left" vertical="center" wrapText="1"/>
    </xf>
    <xf numFmtId="167" fontId="6" fillId="2" borderId="0" xfId="1" applyNumberFormat="1" applyFont="1" applyFill="1" applyBorder="1" applyAlignment="1">
      <alignment horizontal="left" vertical="center" wrapText="1"/>
    </xf>
    <xf numFmtId="5" fontId="5" fillId="0" borderId="0" xfId="0" applyNumberFormat="1" applyFont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8" fillId="0" borderId="5" xfId="0" applyFont="1" applyBorder="1"/>
    <xf numFmtId="0" fontId="8" fillId="0" borderId="6" xfId="0" applyFont="1" applyBorder="1"/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7" xfId="0" applyFont="1" applyBorder="1"/>
    <xf numFmtId="0" fontId="5" fillId="0" borderId="9" xfId="0" applyFont="1" applyBorder="1"/>
    <xf numFmtId="0" fontId="5" fillId="0" borderId="0" xfId="0" applyFont="1" applyAlignment="1">
      <alignment vertical="center"/>
    </xf>
    <xf numFmtId="5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2"/>
    </xf>
    <xf numFmtId="166" fontId="5" fillId="0" borderId="0" xfId="1" applyNumberFormat="1" applyFont="1" applyBorder="1" applyAlignment="1">
      <alignment horizontal="left" vertical="center"/>
    </xf>
    <xf numFmtId="166" fontId="6" fillId="0" borderId="0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indent="3"/>
    </xf>
    <xf numFmtId="166" fontId="6" fillId="0" borderId="0" xfId="1" applyNumberFormat="1" applyFont="1" applyBorder="1" applyAlignment="1">
      <alignment horizontal="left"/>
    </xf>
    <xf numFmtId="167" fontId="5" fillId="0" borderId="0" xfId="1" applyNumberFormat="1" applyFont="1" applyBorder="1" applyAlignment="1">
      <alignment horizontal="left" vertical="center"/>
    </xf>
    <xf numFmtId="167" fontId="6" fillId="0" borderId="0" xfId="1" applyNumberFormat="1" applyFont="1" applyBorder="1" applyAlignment="1">
      <alignment horizontal="left" vertical="center"/>
    </xf>
    <xf numFmtId="167" fontId="6" fillId="0" borderId="0" xfId="1" applyNumberFormat="1" applyFont="1" applyBorder="1" applyAlignment="1">
      <alignment horizontal="left"/>
    </xf>
    <xf numFmtId="0" fontId="6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2"/>
    </xf>
    <xf numFmtId="167" fontId="5" fillId="2" borderId="1" xfId="1" applyNumberFormat="1" applyFont="1" applyFill="1" applyBorder="1" applyAlignment="1">
      <alignment horizontal="left" vertical="center" wrapText="1"/>
    </xf>
    <xf numFmtId="167" fontId="5" fillId="0" borderId="1" xfId="1" applyNumberFormat="1" applyFont="1" applyFill="1" applyBorder="1" applyAlignment="1">
      <alignment horizontal="left" vertical="center"/>
    </xf>
    <xf numFmtId="5" fontId="5" fillId="0" borderId="10" xfId="0" applyNumberFormat="1" applyFont="1" applyBorder="1" applyAlignment="1">
      <alignment horizontal="left" vertical="center"/>
    </xf>
    <xf numFmtId="167" fontId="5" fillId="0" borderId="1" xfId="1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 indent="3"/>
    </xf>
    <xf numFmtId="167" fontId="5" fillId="0" borderId="8" xfId="1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167" fontId="5" fillId="2" borderId="8" xfId="1" applyNumberFormat="1" applyFont="1" applyFill="1" applyBorder="1" applyAlignment="1">
      <alignment horizontal="left" vertical="center" wrapText="1"/>
    </xf>
    <xf numFmtId="167" fontId="5" fillId="0" borderId="8" xfId="1" applyNumberFormat="1" applyFont="1" applyBorder="1" applyAlignment="1">
      <alignment horizontal="left" vertical="center"/>
    </xf>
    <xf numFmtId="167" fontId="6" fillId="0" borderId="8" xfId="1" applyNumberFormat="1" applyFont="1" applyBorder="1" applyAlignment="1">
      <alignment horizontal="left"/>
    </xf>
    <xf numFmtId="0" fontId="5" fillId="0" borderId="8" xfId="0" applyFont="1" applyBorder="1" applyAlignment="1">
      <alignment vertical="center"/>
    </xf>
    <xf numFmtId="167" fontId="9" fillId="0" borderId="11" xfId="1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167" fontId="5" fillId="0" borderId="11" xfId="1" applyNumberFormat="1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/>
  </cellXfs>
  <cellStyles count="15">
    <cellStyle name="Comma" xfId="1" builtinId="3"/>
    <cellStyle name="Comma 2" xfId="5" xr:uid="{00000000-0005-0000-0000-000001000000}"/>
    <cellStyle name="Comma 3" xfId="6" xr:uid="{00000000-0005-0000-0000-000002000000}"/>
    <cellStyle name="Comma 4" xfId="14" xr:uid="{8FCD0C1C-8BBB-494C-AEA0-1774DFCFA2C9}"/>
    <cellStyle name="Currency" xfId="12" builtinId="4"/>
    <cellStyle name="Currency 2" xfId="4" xr:uid="{00000000-0005-0000-0000-000004000000}"/>
    <cellStyle name="Currency 3" xfId="7" xr:uid="{00000000-0005-0000-0000-000005000000}"/>
    <cellStyle name="Normal" xfId="0" builtinId="0"/>
    <cellStyle name="Normal 2" xfId="3" xr:uid="{00000000-0005-0000-0000-000007000000}"/>
    <cellStyle name="Normal 3" xfId="8" xr:uid="{00000000-0005-0000-0000-000008000000}"/>
    <cellStyle name="Normal 3 2" xfId="10" xr:uid="{00000000-0005-0000-0000-000009000000}"/>
    <cellStyle name="Normal 4" xfId="2" xr:uid="{00000000-0005-0000-0000-00000A000000}"/>
    <cellStyle name="Normal 5" xfId="13" xr:uid="{A2D01A89-0114-44ED-BB92-6E0A564EAEBC}"/>
    <cellStyle name="Percent 2" xfId="9" xr:uid="{00000000-0005-0000-0000-00000B000000}"/>
    <cellStyle name="Percent 3" xfId="11" xr:uid="{00000000-0005-0000-0000-00000C000000}"/>
  </cellStyles>
  <dxfs count="0"/>
  <tableStyles count="0" defaultTableStyle="TableStyleMedium9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DA864-34A8-4E11-9593-70FED58A8A8D}">
  <dimension ref="C3:AF43"/>
  <sheetViews>
    <sheetView showGridLines="0" tabSelected="1" view="pageBreakPreview" zoomScale="60" zoomScaleNormal="6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9.08984375" defaultRowHeight="16.5" customHeight="1" x14ac:dyDescent="0.3"/>
  <cols>
    <col min="1" max="1" width="9.08984375" style="3"/>
    <col min="2" max="3" width="0.90625" style="3" customWidth="1"/>
    <col min="4" max="4" width="82.90625" style="3" customWidth="1"/>
    <col min="5" max="5" width="18.6328125" style="3" customWidth="1"/>
    <col min="6" max="6" width="1.453125" style="3" customWidth="1"/>
    <col min="7" max="7" width="18.36328125" style="3" customWidth="1"/>
    <col min="8" max="8" width="1.453125" style="3" customWidth="1"/>
    <col min="9" max="9" width="18.36328125" style="3" customWidth="1"/>
    <col min="10" max="10" width="1.453125" style="3" customWidth="1"/>
    <col min="11" max="11" width="18.36328125" style="3" customWidth="1"/>
    <col min="12" max="12" width="1.453125" style="16" customWidth="1"/>
    <col min="13" max="13" width="18.36328125" style="3" customWidth="1"/>
    <col min="14" max="14" width="1.453125" style="3" customWidth="1"/>
    <col min="15" max="15" width="18.36328125" style="3" customWidth="1"/>
    <col min="16" max="16" width="1.453125" style="16" customWidth="1"/>
    <col min="17" max="17" width="18.36328125" style="3" customWidth="1"/>
    <col min="18" max="18" width="1.453125" style="16" customWidth="1"/>
    <col min="19" max="19" width="18.36328125" style="3" customWidth="1"/>
    <col min="20" max="20" width="1.453125" style="16" customWidth="1"/>
    <col min="21" max="21" width="18.36328125" style="3" customWidth="1"/>
    <col min="22" max="22" width="1.453125" style="3" customWidth="1"/>
    <col min="23" max="23" width="18.36328125" style="3" customWidth="1"/>
    <col min="24" max="24" width="1.453125" style="3" customWidth="1"/>
    <col min="25" max="25" width="18.36328125" style="3" customWidth="1"/>
    <col min="26" max="26" width="1.6328125" style="17" customWidth="1"/>
    <col min="27" max="27" width="18.36328125" style="17" customWidth="1"/>
    <col min="28" max="29" width="0.90625" style="3" customWidth="1"/>
    <col min="30" max="30" width="18.36328125" style="17" customWidth="1"/>
    <col min="31" max="33" width="0.90625" style="3" customWidth="1"/>
    <col min="34" max="16384" width="9.08984375" style="3"/>
  </cols>
  <sheetData>
    <row r="3" spans="3:32" ht="18" customHeight="1" x14ac:dyDescent="0.3">
      <c r="C3" s="1" t="s">
        <v>21</v>
      </c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2"/>
    </row>
    <row r="4" spans="3:32" ht="18" customHeight="1" x14ac:dyDescent="0.3">
      <c r="C4" s="1" t="s">
        <v>23</v>
      </c>
      <c r="D4" s="1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D4" s="4"/>
    </row>
    <row r="5" spans="3:32" ht="18" customHeight="1" thickBot="1" x14ac:dyDescent="0.35">
      <c r="C5" s="62" t="s">
        <v>25</v>
      </c>
      <c r="D5" s="62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4"/>
      <c r="AC5" s="64"/>
      <c r="AD5" s="63"/>
      <c r="AE5" s="64"/>
      <c r="AF5" s="64"/>
    </row>
    <row r="6" spans="3:32" ht="14.5" thickBot="1" x14ac:dyDescent="0.3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6"/>
      <c r="V6" s="5"/>
      <c r="X6" s="5"/>
      <c r="Y6" s="5"/>
      <c r="Z6" s="5"/>
      <c r="AA6" s="5"/>
      <c r="AB6" s="5"/>
      <c r="AC6" s="5"/>
      <c r="AD6" s="5"/>
      <c r="AE6" s="5"/>
      <c r="AF6" s="5"/>
    </row>
    <row r="7" spans="3:32" ht="5.15" customHeight="1" x14ac:dyDescent="0.3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6"/>
      <c r="V7" s="5"/>
      <c r="X7" s="5"/>
      <c r="Y7" s="5"/>
      <c r="Z7" s="5"/>
      <c r="AA7" s="5"/>
      <c r="AB7" s="5"/>
      <c r="AC7" s="22"/>
      <c r="AD7" s="53"/>
      <c r="AE7" s="23"/>
    </row>
    <row r="8" spans="3:32" ht="18" customHeight="1" x14ac:dyDescent="0.3">
      <c r="D8" s="7"/>
      <c r="E8" s="8">
        <v>45869</v>
      </c>
      <c r="F8" s="8"/>
      <c r="G8" s="8">
        <f>DATE(YEAR(E8),MONTH(E8)+1,1)</f>
        <v>45870</v>
      </c>
      <c r="H8" s="8"/>
      <c r="I8" s="8">
        <f>DATE(YEAR(G8),MONTH(G8)+1,1)</f>
        <v>45901</v>
      </c>
      <c r="J8" s="8"/>
      <c r="K8" s="8">
        <f t="shared" ref="K8" si="0">DATE(YEAR(I8),MONTH(I8)+1,1)</f>
        <v>45931</v>
      </c>
      <c r="L8" s="8"/>
      <c r="M8" s="8">
        <f t="shared" ref="M8" si="1">DATE(YEAR(K8),MONTH(K8)+1,1)</f>
        <v>45962</v>
      </c>
      <c r="N8" s="8"/>
      <c r="O8" s="8">
        <f t="shared" ref="O8" si="2">DATE(YEAR(M8),MONTH(M8)+1,1)</f>
        <v>45992</v>
      </c>
      <c r="P8" s="8"/>
      <c r="Q8" s="8">
        <f t="shared" ref="Q8" si="3">DATE(YEAR(O8),MONTH(O8)+1,1)</f>
        <v>46023</v>
      </c>
      <c r="R8" s="8"/>
      <c r="S8" s="8">
        <f t="shared" ref="S8" si="4">DATE(YEAR(Q8),MONTH(Q8)+1,1)</f>
        <v>46054</v>
      </c>
      <c r="T8" s="8"/>
      <c r="U8" s="8">
        <f t="shared" ref="U8" si="5">DATE(YEAR(S8),MONTH(S8)+1,1)</f>
        <v>46082</v>
      </c>
      <c r="V8" s="8"/>
      <c r="W8" s="8">
        <f t="shared" ref="W8" si="6">DATE(YEAR(U8),MONTH(U8)+1,1)</f>
        <v>46113</v>
      </c>
      <c r="X8" s="8"/>
      <c r="Y8" s="8">
        <f t="shared" ref="Y8:AA8" si="7">DATE(YEAR(W8),MONTH(W8)+1,1)</f>
        <v>46143</v>
      </c>
      <c r="Z8" s="8"/>
      <c r="AA8" s="8">
        <f t="shared" si="7"/>
        <v>46174</v>
      </c>
      <c r="AC8" s="24"/>
      <c r="AD8" s="9" t="s">
        <v>29</v>
      </c>
      <c r="AE8" s="25"/>
    </row>
    <row r="9" spans="3:32" ht="23.15" customHeight="1" x14ac:dyDescent="0.3">
      <c r="D9" s="1" t="s">
        <v>7</v>
      </c>
      <c r="E9" s="18"/>
      <c r="F9" s="36"/>
      <c r="G9" s="18"/>
      <c r="H9" s="36"/>
      <c r="I9" s="18"/>
      <c r="J9" s="36"/>
      <c r="K9" s="18"/>
      <c r="L9" s="36"/>
      <c r="M9" s="18"/>
      <c r="N9" s="36"/>
      <c r="O9" s="18"/>
      <c r="P9" s="36"/>
      <c r="Q9" s="18"/>
      <c r="R9" s="36"/>
      <c r="S9" s="18"/>
      <c r="T9" s="36"/>
      <c r="U9" s="18"/>
      <c r="V9" s="36"/>
      <c r="W9" s="18"/>
      <c r="X9" s="36"/>
      <c r="Y9" s="18"/>
      <c r="Z9" s="36"/>
      <c r="AA9" s="18"/>
      <c r="AC9" s="24"/>
      <c r="AD9" s="18"/>
      <c r="AE9" s="25"/>
    </row>
    <row r="10" spans="3:32" ht="23.15" customHeight="1" x14ac:dyDescent="0.3">
      <c r="D10" s="51" t="s">
        <v>9</v>
      </c>
      <c r="E10" s="19">
        <v>5170902</v>
      </c>
      <c r="F10" s="19"/>
      <c r="G10" s="19">
        <v>5170902</v>
      </c>
      <c r="H10" s="19"/>
      <c r="I10" s="19">
        <v>5170902</v>
      </c>
      <c r="J10" s="19"/>
      <c r="K10" s="19">
        <v>5170902</v>
      </c>
      <c r="L10" s="19"/>
      <c r="M10" s="19">
        <v>5170902</v>
      </c>
      <c r="N10" s="19"/>
      <c r="O10" s="19">
        <v>5170902</v>
      </c>
      <c r="P10" s="19"/>
      <c r="Q10" s="19">
        <v>5170902</v>
      </c>
      <c r="R10" s="19"/>
      <c r="S10" s="19">
        <v>5170902</v>
      </c>
      <c r="T10" s="19"/>
      <c r="U10" s="19">
        <v>5170902</v>
      </c>
      <c r="V10" s="19"/>
      <c r="W10" s="19">
        <v>5170902</v>
      </c>
      <c r="X10" s="19"/>
      <c r="Y10" s="19">
        <v>5170902</v>
      </c>
      <c r="Z10" s="19"/>
      <c r="AA10" s="19">
        <v>5170902</v>
      </c>
      <c r="AC10" s="24"/>
      <c r="AD10" s="19">
        <f>SUM(E10:AA10)</f>
        <v>62050824</v>
      </c>
      <c r="AE10" s="25"/>
    </row>
    <row r="11" spans="3:32" ht="23.15" customHeight="1" x14ac:dyDescent="0.3">
      <c r="D11" s="51" t="s">
        <v>8</v>
      </c>
      <c r="E11" s="15">
        <v>4471600</v>
      </c>
      <c r="F11" s="38"/>
      <c r="G11" s="15">
        <v>4471600</v>
      </c>
      <c r="H11" s="39"/>
      <c r="I11" s="15">
        <v>4471460</v>
      </c>
      <c r="J11" s="39"/>
      <c r="K11" s="15">
        <v>4471600</v>
      </c>
      <c r="L11" s="39"/>
      <c r="M11" s="15">
        <v>4471600</v>
      </c>
      <c r="N11" s="39"/>
      <c r="O11" s="15">
        <v>4471600</v>
      </c>
      <c r="P11" s="39"/>
      <c r="Q11" s="15">
        <v>4471600</v>
      </c>
      <c r="R11" s="39"/>
      <c r="S11" s="15">
        <v>4471600</v>
      </c>
      <c r="T11" s="39"/>
      <c r="U11" s="15">
        <v>4471600</v>
      </c>
      <c r="V11" s="39"/>
      <c r="W11" s="15">
        <v>4471600</v>
      </c>
      <c r="X11" s="39"/>
      <c r="Y11" s="15">
        <v>4471600</v>
      </c>
      <c r="Z11" s="39"/>
      <c r="AA11" s="15">
        <v>4471600</v>
      </c>
      <c r="AC11" s="24"/>
      <c r="AD11" s="15">
        <f>SUM(E11:AA11)</f>
        <v>53659060</v>
      </c>
      <c r="AE11" s="25"/>
    </row>
    <row r="12" spans="3:32" s="10" customFormat="1" ht="23.15" customHeight="1" x14ac:dyDescent="0.3">
      <c r="D12" s="46" t="s">
        <v>28</v>
      </c>
      <c r="E12" s="47">
        <f>SUM(E10:E11)</f>
        <v>9642502</v>
      </c>
      <c r="F12" s="48"/>
      <c r="G12" s="47">
        <f>SUM(G10:G11)</f>
        <v>9642502</v>
      </c>
      <c r="H12" s="48"/>
      <c r="I12" s="47">
        <f>SUM(I10:I11)</f>
        <v>9642362</v>
      </c>
      <c r="J12" s="48"/>
      <c r="K12" s="47">
        <f>SUM(K10:K11)</f>
        <v>9642502</v>
      </c>
      <c r="L12" s="48"/>
      <c r="M12" s="47">
        <f>SUM(M10:M11)</f>
        <v>9642502</v>
      </c>
      <c r="N12" s="48"/>
      <c r="O12" s="47">
        <f>SUM(O10:O11)</f>
        <v>9642502</v>
      </c>
      <c r="P12" s="48"/>
      <c r="Q12" s="47">
        <f>SUM(Q10:Q11)</f>
        <v>9642502</v>
      </c>
      <c r="R12" s="48"/>
      <c r="S12" s="47">
        <f>SUM(S10:S11)</f>
        <v>9642502</v>
      </c>
      <c r="T12" s="48"/>
      <c r="U12" s="47">
        <f>SUM(U10:U11)</f>
        <v>9642502</v>
      </c>
      <c r="V12" s="48"/>
      <c r="W12" s="47">
        <f>SUM(W10:W11)</f>
        <v>9642502</v>
      </c>
      <c r="X12" s="48"/>
      <c r="Y12" s="47">
        <f>SUM(Y10:Y11)</f>
        <v>9642502</v>
      </c>
      <c r="Z12" s="48"/>
      <c r="AA12" s="47">
        <f>SUM(AA10:AA11)</f>
        <v>9642502</v>
      </c>
      <c r="AC12" s="26"/>
      <c r="AD12" s="47">
        <f>SUM(AD10:AD11)</f>
        <v>115709884</v>
      </c>
      <c r="AE12" s="27"/>
    </row>
    <row r="13" spans="3:32" ht="5.15" customHeight="1" x14ac:dyDescent="0.3">
      <c r="D13" s="40"/>
      <c r="E13" s="13"/>
      <c r="F13" s="38"/>
      <c r="G13" s="13"/>
      <c r="H13" s="38"/>
      <c r="I13" s="13"/>
      <c r="J13" s="38"/>
      <c r="K13" s="13"/>
      <c r="L13" s="38"/>
      <c r="M13" s="13"/>
      <c r="N13" s="38"/>
      <c r="O13" s="13"/>
      <c r="P13" s="38"/>
      <c r="Q13" s="13"/>
      <c r="R13" s="38"/>
      <c r="S13" s="13"/>
      <c r="T13" s="41"/>
      <c r="U13" s="13"/>
      <c r="V13" s="41"/>
      <c r="W13" s="13"/>
      <c r="X13" s="41"/>
      <c r="Y13" s="13"/>
      <c r="Z13" s="41"/>
      <c r="AA13" s="13"/>
      <c r="AC13" s="24"/>
      <c r="AD13" s="13"/>
      <c r="AE13" s="25"/>
    </row>
    <row r="14" spans="3:32" ht="23.15" customHeight="1" x14ac:dyDescent="0.3">
      <c r="D14" s="1" t="s">
        <v>10</v>
      </c>
      <c r="E14" s="13"/>
      <c r="F14" s="38"/>
      <c r="G14" s="13"/>
      <c r="H14" s="38"/>
      <c r="I14" s="13"/>
      <c r="J14" s="38"/>
      <c r="K14" s="13"/>
      <c r="L14" s="38"/>
      <c r="M14" s="13"/>
      <c r="N14" s="38"/>
      <c r="O14" s="13"/>
      <c r="P14" s="38"/>
      <c r="Q14" s="13"/>
      <c r="R14" s="38"/>
      <c r="S14" s="13"/>
      <c r="T14" s="38"/>
      <c r="U14" s="13"/>
      <c r="V14" s="38"/>
      <c r="W14" s="13"/>
      <c r="X14" s="38"/>
      <c r="Y14" s="13"/>
      <c r="Z14" s="38"/>
      <c r="AA14" s="13"/>
      <c r="AC14" s="24"/>
      <c r="AD14" s="13"/>
      <c r="AE14" s="25"/>
    </row>
    <row r="15" spans="3:32" ht="23.15" customHeight="1" x14ac:dyDescent="0.3">
      <c r="D15" s="51" t="s">
        <v>5</v>
      </c>
      <c r="E15" s="20">
        <v>369995</v>
      </c>
      <c r="F15" s="42"/>
      <c r="G15" s="20">
        <v>373144</v>
      </c>
      <c r="H15" s="43"/>
      <c r="I15" s="20">
        <v>389932</v>
      </c>
      <c r="J15" s="43"/>
      <c r="K15" s="20">
        <v>383629</v>
      </c>
      <c r="L15" s="43"/>
      <c r="M15" s="20">
        <v>377238</v>
      </c>
      <c r="N15" s="43"/>
      <c r="O15" s="20">
        <v>381577</v>
      </c>
      <c r="P15" s="43"/>
      <c r="Q15" s="20">
        <v>378629</v>
      </c>
      <c r="R15" s="43"/>
      <c r="S15" s="20">
        <v>375629</v>
      </c>
      <c r="T15" s="43"/>
      <c r="U15" s="20">
        <v>376144</v>
      </c>
      <c r="V15" s="43"/>
      <c r="W15" s="20">
        <v>373322</v>
      </c>
      <c r="X15" s="43"/>
      <c r="Y15" s="20">
        <v>369995</v>
      </c>
      <c r="Z15" s="43"/>
      <c r="AA15" s="20">
        <v>369995</v>
      </c>
      <c r="AC15" s="24"/>
      <c r="AD15" s="20">
        <f t="shared" ref="AD15:AD19" si="8">SUM(E15:AA15)</f>
        <v>4519229</v>
      </c>
      <c r="AE15" s="25"/>
    </row>
    <row r="16" spans="3:32" s="11" customFormat="1" ht="23.15" customHeight="1" x14ac:dyDescent="0.25">
      <c r="D16" s="51" t="s">
        <v>0</v>
      </c>
      <c r="E16" s="15">
        <v>877448</v>
      </c>
      <c r="F16" s="38"/>
      <c r="G16" s="15">
        <v>877448</v>
      </c>
      <c r="H16" s="39"/>
      <c r="I16" s="15">
        <v>877448</v>
      </c>
      <c r="J16" s="39"/>
      <c r="K16" s="15">
        <v>877448</v>
      </c>
      <c r="L16" s="39"/>
      <c r="M16" s="15">
        <v>877448</v>
      </c>
      <c r="N16" s="39"/>
      <c r="O16" s="15">
        <v>877448</v>
      </c>
      <c r="P16" s="39"/>
      <c r="Q16" s="15">
        <v>877448</v>
      </c>
      <c r="R16" s="39"/>
      <c r="S16" s="15">
        <v>877448</v>
      </c>
      <c r="T16" s="39"/>
      <c r="U16" s="15">
        <v>877448</v>
      </c>
      <c r="V16" s="39"/>
      <c r="W16" s="15">
        <v>877448</v>
      </c>
      <c r="X16" s="39"/>
      <c r="Y16" s="15">
        <v>877448</v>
      </c>
      <c r="Z16" s="39"/>
      <c r="AA16" s="15">
        <v>877448</v>
      </c>
      <c r="AC16" s="28"/>
      <c r="AD16" s="15">
        <f t="shared" si="8"/>
        <v>10529376</v>
      </c>
      <c r="AE16" s="29"/>
    </row>
    <row r="17" spans="4:31" s="12" customFormat="1" ht="23.15" customHeight="1" x14ac:dyDescent="0.25">
      <c r="D17" s="51" t="s">
        <v>1</v>
      </c>
      <c r="E17" s="15">
        <v>349999</v>
      </c>
      <c r="F17" s="38"/>
      <c r="G17" s="15">
        <v>349999</v>
      </c>
      <c r="H17" s="39"/>
      <c r="I17" s="15">
        <v>349999</v>
      </c>
      <c r="J17" s="39"/>
      <c r="K17" s="15">
        <v>349999</v>
      </c>
      <c r="L17" s="39"/>
      <c r="M17" s="15">
        <v>349999</v>
      </c>
      <c r="N17" s="39"/>
      <c r="O17" s="15">
        <v>349999</v>
      </c>
      <c r="P17" s="39"/>
      <c r="Q17" s="15">
        <v>349999</v>
      </c>
      <c r="R17" s="39"/>
      <c r="S17" s="15">
        <v>349999</v>
      </c>
      <c r="T17" s="39"/>
      <c r="U17" s="15">
        <v>349999</v>
      </c>
      <c r="V17" s="39"/>
      <c r="W17" s="15">
        <v>349999</v>
      </c>
      <c r="X17" s="39"/>
      <c r="Y17" s="15">
        <v>349999</v>
      </c>
      <c r="Z17" s="39"/>
      <c r="AA17" s="15">
        <v>349999</v>
      </c>
      <c r="AC17" s="30"/>
      <c r="AD17" s="15">
        <f t="shared" si="8"/>
        <v>4199988</v>
      </c>
      <c r="AE17" s="31"/>
    </row>
    <row r="18" spans="4:31" s="10" customFormat="1" ht="23.15" customHeight="1" x14ac:dyDescent="0.3">
      <c r="D18" s="51" t="s">
        <v>2</v>
      </c>
      <c r="E18" s="15">
        <v>500500</v>
      </c>
      <c r="F18" s="38"/>
      <c r="G18" s="15">
        <v>500500</v>
      </c>
      <c r="H18" s="39"/>
      <c r="I18" s="15">
        <v>500500</v>
      </c>
      <c r="J18" s="39"/>
      <c r="K18" s="15">
        <v>500500</v>
      </c>
      <c r="L18" s="39"/>
      <c r="M18" s="15">
        <v>500500</v>
      </c>
      <c r="N18" s="39"/>
      <c r="O18" s="15">
        <v>500500</v>
      </c>
      <c r="P18" s="39"/>
      <c r="Q18" s="15">
        <v>500500</v>
      </c>
      <c r="R18" s="39"/>
      <c r="S18" s="15">
        <v>500500</v>
      </c>
      <c r="T18" s="39"/>
      <c r="U18" s="15">
        <v>500500</v>
      </c>
      <c r="V18" s="39"/>
      <c r="W18" s="15">
        <v>500500</v>
      </c>
      <c r="X18" s="39"/>
      <c r="Y18" s="15">
        <v>500500</v>
      </c>
      <c r="Z18" s="39"/>
      <c r="AA18" s="15">
        <v>500500</v>
      </c>
      <c r="AC18" s="26"/>
      <c r="AD18" s="15">
        <f t="shared" si="8"/>
        <v>6006000</v>
      </c>
      <c r="AE18" s="27"/>
    </row>
    <row r="19" spans="4:31" ht="23.15" customHeight="1" x14ac:dyDescent="0.3">
      <c r="D19" s="51" t="s">
        <v>6</v>
      </c>
      <c r="E19" s="15">
        <v>215000</v>
      </c>
      <c r="F19" s="38"/>
      <c r="G19" s="15">
        <v>215000</v>
      </c>
      <c r="H19" s="39"/>
      <c r="I19" s="15">
        <v>215000</v>
      </c>
      <c r="J19" s="39"/>
      <c r="K19" s="15">
        <v>215000</v>
      </c>
      <c r="L19" s="39"/>
      <c r="M19" s="15">
        <v>215000</v>
      </c>
      <c r="N19" s="39"/>
      <c r="O19" s="15">
        <v>215000</v>
      </c>
      <c r="P19" s="39"/>
      <c r="Q19" s="15">
        <v>215000</v>
      </c>
      <c r="R19" s="39"/>
      <c r="S19" s="15">
        <v>215000</v>
      </c>
      <c r="T19" s="39"/>
      <c r="U19" s="15">
        <v>215000</v>
      </c>
      <c r="V19" s="39"/>
      <c r="W19" s="15">
        <v>215000</v>
      </c>
      <c r="X19" s="39"/>
      <c r="Y19" s="15">
        <v>215000</v>
      </c>
      <c r="Z19" s="39"/>
      <c r="AA19" s="15">
        <v>215000</v>
      </c>
      <c r="AC19" s="24"/>
      <c r="AD19" s="15">
        <f t="shared" si="8"/>
        <v>2580000</v>
      </c>
      <c r="AE19" s="25"/>
    </row>
    <row r="20" spans="4:31" s="10" customFormat="1" ht="23.15" customHeight="1" x14ac:dyDescent="0.3">
      <c r="D20" s="46" t="s">
        <v>11</v>
      </c>
      <c r="E20" s="47">
        <f>SUM(E15:E19)</f>
        <v>2312942</v>
      </c>
      <c r="F20" s="48"/>
      <c r="G20" s="47">
        <f>SUM(G15:G19)</f>
        <v>2316091</v>
      </c>
      <c r="H20" s="48"/>
      <c r="I20" s="47">
        <f>SUM(I15:I19)</f>
        <v>2332879</v>
      </c>
      <c r="J20" s="48"/>
      <c r="K20" s="47">
        <f>SUM(K15:K19)</f>
        <v>2326576</v>
      </c>
      <c r="L20" s="48"/>
      <c r="M20" s="47">
        <f>SUM(M15:M19)</f>
        <v>2320185</v>
      </c>
      <c r="N20" s="48"/>
      <c r="O20" s="47">
        <f>SUM(O15:O19)</f>
        <v>2324524</v>
      </c>
      <c r="P20" s="48"/>
      <c r="Q20" s="47">
        <f>SUM(Q15:Q19)</f>
        <v>2321576</v>
      </c>
      <c r="R20" s="48"/>
      <c r="S20" s="47">
        <f>SUM(S15:S19)</f>
        <v>2318576</v>
      </c>
      <c r="T20" s="48"/>
      <c r="U20" s="47">
        <f>SUM(U15:U19)</f>
        <v>2319091</v>
      </c>
      <c r="V20" s="48"/>
      <c r="W20" s="47">
        <f>SUM(W15:W19)</f>
        <v>2316269</v>
      </c>
      <c r="X20" s="48"/>
      <c r="Y20" s="47">
        <f>SUM(Y15:Y19)</f>
        <v>2312942</v>
      </c>
      <c r="Z20" s="48"/>
      <c r="AA20" s="47">
        <f>SUM(AA15:AA19)</f>
        <v>2312942</v>
      </c>
      <c r="AC20" s="26"/>
      <c r="AD20" s="47">
        <f>SUM(AD15:AD19)</f>
        <v>27834593</v>
      </c>
      <c r="AE20" s="27"/>
    </row>
    <row r="21" spans="4:31" s="10" customFormat="1" ht="5.15" customHeight="1" x14ac:dyDescent="0.3">
      <c r="D21" s="40"/>
      <c r="E21" s="13"/>
      <c r="F21" s="14"/>
      <c r="G21" s="13"/>
      <c r="H21" s="14"/>
      <c r="I21" s="13"/>
      <c r="J21" s="14"/>
      <c r="K21" s="13"/>
      <c r="L21" s="14"/>
      <c r="M21" s="13"/>
      <c r="N21" s="14"/>
      <c r="O21" s="13"/>
      <c r="P21" s="14"/>
      <c r="Q21" s="13"/>
      <c r="R21" s="14"/>
      <c r="S21" s="13"/>
      <c r="T21" s="14"/>
      <c r="U21" s="13"/>
      <c r="V21" s="14"/>
      <c r="W21" s="13"/>
      <c r="X21" s="14"/>
      <c r="Y21" s="13"/>
      <c r="Z21" s="14"/>
      <c r="AA21" s="13"/>
      <c r="AC21" s="26"/>
      <c r="AD21" s="13"/>
      <c r="AE21" s="27"/>
    </row>
    <row r="22" spans="4:31" s="10" customFormat="1" ht="23.15" customHeight="1" thickBot="1" x14ac:dyDescent="0.35">
      <c r="D22" s="58" t="s">
        <v>22</v>
      </c>
      <c r="E22" s="55">
        <f>E20</f>
        <v>2312942</v>
      </c>
      <c r="F22" s="52"/>
      <c r="G22" s="55">
        <f t="shared" ref="G22:AA22" si="9">G20</f>
        <v>2316091</v>
      </c>
      <c r="H22" s="55"/>
      <c r="I22" s="55">
        <f t="shared" si="9"/>
        <v>2332879</v>
      </c>
      <c r="J22" s="55"/>
      <c r="K22" s="55">
        <f t="shared" si="9"/>
        <v>2326576</v>
      </c>
      <c r="L22" s="55"/>
      <c r="M22" s="55">
        <f t="shared" si="9"/>
        <v>2320185</v>
      </c>
      <c r="N22" s="55"/>
      <c r="O22" s="55">
        <f t="shared" si="9"/>
        <v>2324524</v>
      </c>
      <c r="P22" s="55"/>
      <c r="Q22" s="55">
        <f t="shared" si="9"/>
        <v>2321576</v>
      </c>
      <c r="R22" s="55"/>
      <c r="S22" s="55">
        <f t="shared" si="9"/>
        <v>2318576</v>
      </c>
      <c r="T22" s="55"/>
      <c r="U22" s="55">
        <f t="shared" si="9"/>
        <v>2319091</v>
      </c>
      <c r="V22" s="55"/>
      <c r="W22" s="55">
        <f t="shared" si="9"/>
        <v>2316269</v>
      </c>
      <c r="X22" s="55"/>
      <c r="Y22" s="55">
        <f t="shared" si="9"/>
        <v>2312942</v>
      </c>
      <c r="Z22" s="55"/>
      <c r="AA22" s="55">
        <f t="shared" si="9"/>
        <v>2312942</v>
      </c>
      <c r="AC22" s="26"/>
      <c r="AD22" s="55">
        <f>SUM(E22:AA22)</f>
        <v>27834593</v>
      </c>
      <c r="AE22" s="27"/>
    </row>
    <row r="23" spans="4:31" s="10" customFormat="1" ht="5.15" customHeight="1" x14ac:dyDescent="0.3">
      <c r="D23" s="1"/>
      <c r="E23" s="13"/>
      <c r="F23" s="14"/>
      <c r="G23" s="13"/>
      <c r="H23" s="14"/>
      <c r="I23" s="13"/>
      <c r="J23" s="14"/>
      <c r="K23" s="13"/>
      <c r="L23" s="14"/>
      <c r="M23" s="13"/>
      <c r="N23" s="14"/>
      <c r="O23" s="13"/>
      <c r="P23" s="14"/>
      <c r="Q23" s="13"/>
      <c r="R23" s="14"/>
      <c r="S23" s="13"/>
      <c r="T23" s="14"/>
      <c r="U23" s="13"/>
      <c r="V23" s="14"/>
      <c r="W23" s="13"/>
      <c r="X23" s="14"/>
      <c r="Y23" s="13"/>
      <c r="Z23" s="14"/>
      <c r="AA23" s="13"/>
      <c r="AC23" s="26"/>
      <c r="AD23" s="13"/>
      <c r="AE23" s="27"/>
    </row>
    <row r="24" spans="4:31" ht="23.15" customHeight="1" x14ac:dyDescent="0.3">
      <c r="D24" s="1" t="s">
        <v>12</v>
      </c>
      <c r="E24" s="13"/>
      <c r="F24" s="38"/>
      <c r="G24" s="13"/>
      <c r="H24" s="38"/>
      <c r="I24" s="13"/>
      <c r="J24" s="38"/>
      <c r="K24" s="13"/>
      <c r="L24" s="38"/>
      <c r="M24" s="13"/>
      <c r="N24" s="38"/>
      <c r="O24" s="13"/>
      <c r="P24" s="38"/>
      <c r="Q24" s="13"/>
      <c r="R24" s="38"/>
      <c r="S24" s="13"/>
      <c r="T24" s="38"/>
      <c r="U24" s="13"/>
      <c r="V24" s="38"/>
      <c r="W24" s="13"/>
      <c r="X24" s="38"/>
      <c r="Y24" s="13"/>
      <c r="Z24" s="38"/>
      <c r="AA24" s="13"/>
      <c r="AC24" s="24"/>
      <c r="AD24" s="13"/>
      <c r="AE24" s="25"/>
    </row>
    <row r="25" spans="4:31" ht="23.15" customHeight="1" x14ac:dyDescent="0.3">
      <c r="D25" s="37" t="s">
        <v>13</v>
      </c>
      <c r="E25" s="20">
        <v>-23500578</v>
      </c>
      <c r="F25" s="42"/>
      <c r="G25" s="20">
        <v>-23503780</v>
      </c>
      <c r="H25" s="43"/>
      <c r="I25" s="20">
        <v>-23503780</v>
      </c>
      <c r="J25" s="43"/>
      <c r="K25" s="20">
        <v>-23507905</v>
      </c>
      <c r="L25" s="43"/>
      <c r="M25" s="20">
        <v>-23511030</v>
      </c>
      <c r="N25" s="43"/>
      <c r="O25" s="20">
        <v>-23517280</v>
      </c>
      <c r="P25" s="43"/>
      <c r="Q25" s="20">
        <v>-23520450</v>
      </c>
      <c r="R25" s="43"/>
      <c r="S25" s="20">
        <v>-23523530</v>
      </c>
      <c r="T25" s="44"/>
      <c r="U25" s="20">
        <v>-23530655</v>
      </c>
      <c r="V25" s="44"/>
      <c r="W25" s="20">
        <v>-23536905</v>
      </c>
      <c r="X25" s="44"/>
      <c r="Y25" s="20">
        <v>-23540030</v>
      </c>
      <c r="Z25" s="44"/>
      <c r="AA25" s="20">
        <v>-23546280</v>
      </c>
      <c r="AC25" s="24"/>
      <c r="AD25" s="20">
        <f>SUM(E25:AA25)</f>
        <v>-282242203</v>
      </c>
      <c r="AE25" s="25"/>
    </row>
    <row r="26" spans="4:31" ht="5.15" customHeight="1" x14ac:dyDescent="0.3">
      <c r="D26" s="45"/>
      <c r="E26" s="13"/>
      <c r="F26" s="38"/>
      <c r="G26" s="13"/>
      <c r="H26" s="38"/>
      <c r="I26" s="13"/>
      <c r="J26" s="38"/>
      <c r="K26" s="13"/>
      <c r="L26" s="38"/>
      <c r="M26" s="13"/>
      <c r="N26" s="38"/>
      <c r="O26" s="13"/>
      <c r="P26" s="38"/>
      <c r="Q26" s="13"/>
      <c r="R26" s="38"/>
      <c r="S26" s="13"/>
      <c r="T26" s="41"/>
      <c r="U26" s="13"/>
      <c r="V26" s="41"/>
      <c r="W26" s="13"/>
      <c r="X26" s="41"/>
      <c r="Y26" s="13"/>
      <c r="Z26" s="41"/>
      <c r="AA26" s="13"/>
      <c r="AC26" s="24"/>
      <c r="AD26" s="13"/>
      <c r="AE26" s="25"/>
    </row>
    <row r="27" spans="4:31" ht="33" customHeight="1" thickBot="1" x14ac:dyDescent="0.35">
      <c r="D27" s="54" t="s">
        <v>19</v>
      </c>
      <c r="E27" s="55">
        <f>E22+E25</f>
        <v>-21187636</v>
      </c>
      <c r="F27" s="56"/>
      <c r="G27" s="55">
        <f>G22+G25</f>
        <v>-21187689</v>
      </c>
      <c r="H27" s="56"/>
      <c r="I27" s="55">
        <f>I22+I25</f>
        <v>-21170901</v>
      </c>
      <c r="J27" s="56"/>
      <c r="K27" s="55">
        <f>K22+K25</f>
        <v>-21181329</v>
      </c>
      <c r="L27" s="56"/>
      <c r="M27" s="55">
        <f>M22+M25</f>
        <v>-21190845</v>
      </c>
      <c r="N27" s="56"/>
      <c r="O27" s="55">
        <f>O22+O25</f>
        <v>-21192756</v>
      </c>
      <c r="P27" s="56"/>
      <c r="Q27" s="55">
        <f>Q22+Q25</f>
        <v>-21198874</v>
      </c>
      <c r="R27" s="56"/>
      <c r="S27" s="55">
        <f>S22+S25</f>
        <v>-21204954</v>
      </c>
      <c r="T27" s="57"/>
      <c r="U27" s="55">
        <f>U22+U25</f>
        <v>-21211564</v>
      </c>
      <c r="V27" s="57"/>
      <c r="W27" s="55">
        <f>W22+W25</f>
        <v>-21220636</v>
      </c>
      <c r="X27" s="57"/>
      <c r="Y27" s="55">
        <f>Y22+Y25</f>
        <v>-21227088</v>
      </c>
      <c r="Z27" s="57"/>
      <c r="AA27" s="55">
        <f>AA22+AA25</f>
        <v>-21233338</v>
      </c>
      <c r="AC27" s="24"/>
      <c r="AD27" s="55">
        <f>AD22+AD25</f>
        <v>-254407610</v>
      </c>
      <c r="AE27" s="25"/>
    </row>
    <row r="28" spans="4:31" ht="5.15" customHeight="1" x14ac:dyDescent="0.3">
      <c r="D28" s="45"/>
      <c r="E28" s="13"/>
      <c r="F28" s="38"/>
      <c r="G28" s="13"/>
      <c r="H28" s="38"/>
      <c r="I28" s="13"/>
      <c r="J28" s="38"/>
      <c r="K28" s="13"/>
      <c r="L28" s="38"/>
      <c r="M28" s="13"/>
      <c r="N28" s="38"/>
      <c r="O28" s="13"/>
      <c r="P28" s="38"/>
      <c r="Q28" s="13"/>
      <c r="R28" s="38"/>
      <c r="S28" s="13"/>
      <c r="T28" s="41"/>
      <c r="U28" s="13"/>
      <c r="V28" s="41"/>
      <c r="W28" s="13"/>
      <c r="X28" s="41"/>
      <c r="Y28" s="13"/>
      <c r="Z28" s="41"/>
      <c r="AA28" s="13"/>
      <c r="AC28" s="24"/>
      <c r="AD28" s="13"/>
      <c r="AE28" s="25"/>
    </row>
    <row r="29" spans="4:31" ht="23.15" customHeight="1" x14ac:dyDescent="0.3">
      <c r="D29" s="34" t="s">
        <v>14</v>
      </c>
      <c r="E29" s="13"/>
      <c r="F29" s="38"/>
      <c r="G29" s="13"/>
      <c r="H29" s="38"/>
      <c r="I29" s="13"/>
      <c r="J29" s="38"/>
      <c r="K29" s="13"/>
      <c r="L29" s="38"/>
      <c r="M29" s="13"/>
      <c r="N29" s="38"/>
      <c r="O29" s="13"/>
      <c r="P29" s="38"/>
      <c r="Q29" s="13"/>
      <c r="R29" s="38"/>
      <c r="S29" s="13"/>
      <c r="T29" s="41"/>
      <c r="U29" s="13"/>
      <c r="V29" s="41"/>
      <c r="W29" s="13"/>
      <c r="X29" s="41"/>
      <c r="Y29" s="13"/>
      <c r="Z29" s="41"/>
      <c r="AA29" s="13"/>
      <c r="AC29" s="24"/>
      <c r="AD29" s="13"/>
      <c r="AE29" s="25"/>
    </row>
    <row r="30" spans="4:31" ht="23.15" customHeight="1" x14ac:dyDescent="0.3">
      <c r="D30" s="51" t="s">
        <v>26</v>
      </c>
      <c r="E30" s="20">
        <v>-1100000</v>
      </c>
      <c r="F30" s="42"/>
      <c r="G30" s="20">
        <f>E30</f>
        <v>-1100000</v>
      </c>
      <c r="H30" s="20"/>
      <c r="I30" s="20">
        <f t="shared" ref="I30" si="10">G30</f>
        <v>-1100000</v>
      </c>
      <c r="J30" s="20"/>
      <c r="K30" s="20">
        <f t="shared" ref="K30" si="11">I30</f>
        <v>-1100000</v>
      </c>
      <c r="L30" s="20"/>
      <c r="M30" s="20">
        <f t="shared" ref="M30" si="12">K30</f>
        <v>-1100000</v>
      </c>
      <c r="N30" s="20"/>
      <c r="O30" s="20">
        <f>M30</f>
        <v>-1100000</v>
      </c>
      <c r="P30" s="20"/>
      <c r="Q30" s="20">
        <f t="shared" ref="Q30:AA30" si="13">O30</f>
        <v>-1100000</v>
      </c>
      <c r="R30" s="20"/>
      <c r="S30" s="20">
        <f t="shared" si="13"/>
        <v>-1100000</v>
      </c>
      <c r="T30" s="20"/>
      <c r="U30" s="20">
        <f t="shared" si="13"/>
        <v>-1100000</v>
      </c>
      <c r="V30" s="20"/>
      <c r="W30" s="20">
        <f t="shared" si="13"/>
        <v>-1100000</v>
      </c>
      <c r="X30" s="20"/>
      <c r="Y30" s="20">
        <f t="shared" si="13"/>
        <v>-1100000</v>
      </c>
      <c r="Z30" s="20"/>
      <c r="AA30" s="20">
        <f t="shared" si="13"/>
        <v>-1100000</v>
      </c>
      <c r="AC30" s="24"/>
      <c r="AD30" s="20">
        <f t="shared" ref="AD30:AD34" si="14">SUM(E30:AA30)</f>
        <v>-13200000</v>
      </c>
      <c r="AE30" s="25"/>
    </row>
    <row r="31" spans="4:31" ht="23.15" customHeight="1" x14ac:dyDescent="0.3">
      <c r="D31" s="51" t="s">
        <v>16</v>
      </c>
      <c r="E31" s="15">
        <v>-1000000</v>
      </c>
      <c r="F31" s="38"/>
      <c r="G31" s="15">
        <v>-1000000</v>
      </c>
      <c r="H31" s="39"/>
      <c r="I31" s="15">
        <v>-1000000</v>
      </c>
      <c r="J31" s="39"/>
      <c r="K31" s="15">
        <v>-1000000</v>
      </c>
      <c r="L31" s="15"/>
      <c r="M31" s="15">
        <v>-1000000</v>
      </c>
      <c r="N31" s="15"/>
      <c r="O31" s="15">
        <v>-1000000</v>
      </c>
      <c r="P31" s="39"/>
      <c r="Q31" s="15">
        <v>-1000000</v>
      </c>
      <c r="R31" s="15"/>
      <c r="S31" s="15">
        <v>-1000000</v>
      </c>
      <c r="T31" s="15"/>
      <c r="U31" s="15">
        <v>-1000000</v>
      </c>
      <c r="V31" s="15"/>
      <c r="W31" s="15">
        <v>-1000000</v>
      </c>
      <c r="X31" s="15"/>
      <c r="Y31" s="15">
        <v>-1000000</v>
      </c>
      <c r="Z31" s="15"/>
      <c r="AA31" s="15">
        <v>-1000000</v>
      </c>
      <c r="AC31" s="24"/>
      <c r="AD31" s="15">
        <f t="shared" si="14"/>
        <v>-12000000</v>
      </c>
      <c r="AE31" s="25"/>
    </row>
    <row r="32" spans="4:31" ht="23.15" customHeight="1" x14ac:dyDescent="0.3">
      <c r="D32" s="51" t="s">
        <v>4</v>
      </c>
      <c r="E32" s="15">
        <v>0</v>
      </c>
      <c r="F32" s="38"/>
      <c r="G32" s="15">
        <v>0</v>
      </c>
      <c r="H32" s="39"/>
      <c r="I32" s="15">
        <v>0</v>
      </c>
      <c r="J32" s="39"/>
      <c r="K32" s="15">
        <v>0</v>
      </c>
      <c r="L32" s="39"/>
      <c r="M32" s="15">
        <v>0</v>
      </c>
      <c r="N32" s="39"/>
      <c r="O32" s="15">
        <v>0</v>
      </c>
      <c r="P32" s="39"/>
      <c r="Q32" s="15">
        <v>0</v>
      </c>
      <c r="R32" s="39"/>
      <c r="S32" s="15">
        <v>0</v>
      </c>
      <c r="T32" s="39"/>
      <c r="U32" s="15">
        <v>0</v>
      </c>
      <c r="V32" s="39"/>
      <c r="W32" s="15">
        <v>0</v>
      </c>
      <c r="X32" s="39"/>
      <c r="Y32" s="15">
        <v>0</v>
      </c>
      <c r="Z32" s="39"/>
      <c r="AA32" s="15">
        <v>-1035400</v>
      </c>
      <c r="AC32" s="24"/>
      <c r="AD32" s="15">
        <f t="shared" si="14"/>
        <v>-1035400</v>
      </c>
      <c r="AE32" s="25"/>
    </row>
    <row r="33" spans="4:31" ht="23.15" customHeight="1" x14ac:dyDescent="0.3">
      <c r="D33" s="51" t="s">
        <v>3</v>
      </c>
      <c r="E33" s="15">
        <v>0</v>
      </c>
      <c r="F33" s="38"/>
      <c r="G33" s="15">
        <v>0</v>
      </c>
      <c r="H33" s="39"/>
      <c r="I33" s="15">
        <v>0</v>
      </c>
      <c r="J33" s="39"/>
      <c r="K33" s="15">
        <v>0</v>
      </c>
      <c r="L33" s="39"/>
      <c r="M33" s="15">
        <v>-4102000</v>
      </c>
      <c r="N33" s="39"/>
      <c r="O33" s="15">
        <v>0</v>
      </c>
      <c r="P33" s="39"/>
      <c r="Q33" s="15">
        <v>0</v>
      </c>
      <c r="R33" s="39"/>
      <c r="S33" s="15">
        <v>0</v>
      </c>
      <c r="T33" s="39"/>
      <c r="U33" s="15">
        <v>0</v>
      </c>
      <c r="V33" s="39"/>
      <c r="W33" s="15">
        <v>0</v>
      </c>
      <c r="X33" s="39"/>
      <c r="Y33" s="15">
        <v>0</v>
      </c>
      <c r="Z33" s="39"/>
      <c r="AA33" s="15">
        <v>0</v>
      </c>
      <c r="AC33" s="24"/>
      <c r="AD33" s="15">
        <f t="shared" si="14"/>
        <v>-4102000</v>
      </c>
      <c r="AE33" s="25"/>
    </row>
    <row r="34" spans="4:31" ht="23.15" customHeight="1" x14ac:dyDescent="0.3">
      <c r="D34" s="51" t="s">
        <v>24</v>
      </c>
      <c r="E34" s="15">
        <v>-1500000</v>
      </c>
      <c r="F34" s="38"/>
      <c r="G34" s="15">
        <v>-1500000</v>
      </c>
      <c r="H34" s="39"/>
      <c r="I34" s="15">
        <v>-1500000</v>
      </c>
      <c r="J34" s="39"/>
      <c r="K34" s="15">
        <v>-1500000</v>
      </c>
      <c r="L34" s="39"/>
      <c r="M34" s="15">
        <v>-1500000</v>
      </c>
      <c r="N34" s="39"/>
      <c r="O34" s="15">
        <v>-1500000</v>
      </c>
      <c r="P34" s="39"/>
      <c r="Q34" s="15">
        <v>-1500000</v>
      </c>
      <c r="R34" s="39"/>
      <c r="S34" s="15">
        <v>-1500000</v>
      </c>
      <c r="T34" s="39"/>
      <c r="U34" s="15">
        <v>-1500000</v>
      </c>
      <c r="V34" s="39"/>
      <c r="W34" s="15">
        <v>-1500000</v>
      </c>
      <c r="X34" s="39"/>
      <c r="Y34" s="15">
        <v>-1500000</v>
      </c>
      <c r="Z34" s="39"/>
      <c r="AA34" s="15">
        <v>-1500000</v>
      </c>
      <c r="AC34" s="24"/>
      <c r="AD34" s="15">
        <f t="shared" si="14"/>
        <v>-18000000</v>
      </c>
      <c r="AE34" s="25"/>
    </row>
    <row r="35" spans="4:31" ht="23.15" customHeight="1" x14ac:dyDescent="0.3">
      <c r="D35" s="46" t="s">
        <v>15</v>
      </c>
      <c r="E35" s="47">
        <f>SUM(E30:E34)</f>
        <v>-3600000</v>
      </c>
      <c r="F35" s="50"/>
      <c r="G35" s="47">
        <f>SUM(G30:G34)</f>
        <v>-3600000</v>
      </c>
      <c r="H35" s="50"/>
      <c r="I35" s="47">
        <f>SUM(I30:I34)</f>
        <v>-3600000</v>
      </c>
      <c r="J35" s="50"/>
      <c r="K35" s="47">
        <f>SUM(K30:K34)</f>
        <v>-3600000</v>
      </c>
      <c r="L35" s="50"/>
      <c r="M35" s="47">
        <f>SUM(M30:M34)</f>
        <v>-7702000</v>
      </c>
      <c r="N35" s="50"/>
      <c r="O35" s="47">
        <f>SUM(O30:O34)</f>
        <v>-3600000</v>
      </c>
      <c r="P35" s="50"/>
      <c r="Q35" s="47">
        <f>SUM(Q30:Q34)</f>
        <v>-3600000</v>
      </c>
      <c r="R35" s="50"/>
      <c r="S35" s="47">
        <f>SUM(S30:S34)</f>
        <v>-3600000</v>
      </c>
      <c r="T35" s="50"/>
      <c r="U35" s="47">
        <f>SUM(U30:U34)</f>
        <v>-3600000</v>
      </c>
      <c r="V35" s="50"/>
      <c r="W35" s="47">
        <f>SUM(W30:W34)</f>
        <v>-3600000</v>
      </c>
      <c r="X35" s="50"/>
      <c r="Y35" s="47">
        <f>SUM(Y30:Y34)</f>
        <v>-3600000</v>
      </c>
      <c r="Z35" s="50"/>
      <c r="AA35" s="47">
        <f>SUM(AA30:AA34)</f>
        <v>-4635400</v>
      </c>
      <c r="AC35" s="24"/>
      <c r="AD35" s="47">
        <f>SUM(AD30:AD34)</f>
        <v>-48337400</v>
      </c>
      <c r="AE35" s="25"/>
    </row>
    <row r="36" spans="4:31" ht="5.15" customHeight="1" x14ac:dyDescent="0.3">
      <c r="D36" s="46"/>
      <c r="E36" s="13"/>
      <c r="F36" s="38"/>
      <c r="G36" s="13"/>
      <c r="H36" s="38"/>
      <c r="I36" s="13"/>
      <c r="J36" s="38"/>
      <c r="K36" s="13"/>
      <c r="L36" s="38"/>
      <c r="M36" s="13"/>
      <c r="N36" s="38"/>
      <c r="O36" s="13"/>
      <c r="P36" s="38"/>
      <c r="Q36" s="13"/>
      <c r="R36" s="38"/>
      <c r="S36" s="13"/>
      <c r="T36" s="38"/>
      <c r="U36" s="13"/>
      <c r="V36" s="38"/>
      <c r="W36" s="13"/>
      <c r="X36" s="38"/>
      <c r="Y36" s="13"/>
      <c r="Z36" s="38"/>
      <c r="AA36" s="13"/>
      <c r="AC36" s="24"/>
      <c r="AD36" s="13"/>
      <c r="AE36" s="25"/>
    </row>
    <row r="37" spans="4:31" ht="33" customHeight="1" thickBot="1" x14ac:dyDescent="0.35">
      <c r="D37" s="54" t="s">
        <v>20</v>
      </c>
      <c r="E37" s="55">
        <f>E27+E35</f>
        <v>-24787636</v>
      </c>
      <c r="F37" s="56"/>
      <c r="G37" s="55">
        <f>G27+G35</f>
        <v>-24787689</v>
      </c>
      <c r="H37" s="56"/>
      <c r="I37" s="55">
        <f>I27+I35</f>
        <v>-24770901</v>
      </c>
      <c r="J37" s="56"/>
      <c r="K37" s="55">
        <f>K27+K35</f>
        <v>-24781329</v>
      </c>
      <c r="L37" s="56"/>
      <c r="M37" s="55">
        <f>M27+M35</f>
        <v>-28892845</v>
      </c>
      <c r="N37" s="56"/>
      <c r="O37" s="55">
        <f>O27+O35</f>
        <v>-24792756</v>
      </c>
      <c r="P37" s="56"/>
      <c r="Q37" s="55">
        <f>Q27+Q35</f>
        <v>-24798874</v>
      </c>
      <c r="R37" s="56"/>
      <c r="S37" s="55">
        <f>S27+S35</f>
        <v>-24804954</v>
      </c>
      <c r="T37" s="56"/>
      <c r="U37" s="55">
        <f>U27+U35</f>
        <v>-24811564</v>
      </c>
      <c r="V37" s="56"/>
      <c r="W37" s="55">
        <f>W27+W35</f>
        <v>-24820636</v>
      </c>
      <c r="X37" s="56"/>
      <c r="Y37" s="55">
        <f>Y27+Y35</f>
        <v>-24827088</v>
      </c>
      <c r="Z37" s="56"/>
      <c r="AA37" s="55">
        <f>AA27+AA35</f>
        <v>-25868738</v>
      </c>
      <c r="AC37" s="24"/>
      <c r="AD37" s="55">
        <f>AD27+AD35</f>
        <v>-302745010</v>
      </c>
      <c r="AE37" s="25"/>
    </row>
    <row r="38" spans="4:31" ht="5.15" customHeight="1" x14ac:dyDescent="0.3">
      <c r="D38" s="1"/>
      <c r="E38" s="13"/>
      <c r="F38" s="38"/>
      <c r="G38" s="13"/>
      <c r="H38" s="38"/>
      <c r="I38" s="13"/>
      <c r="J38" s="38"/>
      <c r="K38" s="13"/>
      <c r="L38" s="38"/>
      <c r="M38" s="13"/>
      <c r="N38" s="38"/>
      <c r="O38" s="13"/>
      <c r="P38" s="38"/>
      <c r="Q38" s="13"/>
      <c r="R38" s="38"/>
      <c r="S38" s="13"/>
      <c r="T38" s="38"/>
      <c r="U38" s="13"/>
      <c r="V38" s="38"/>
      <c r="W38" s="13"/>
      <c r="X38" s="38"/>
      <c r="Y38" s="13"/>
      <c r="Z38" s="38"/>
      <c r="AA38" s="13"/>
      <c r="AC38" s="24"/>
      <c r="AD38" s="13"/>
      <c r="AE38" s="25"/>
    </row>
    <row r="39" spans="4:31" ht="23.15" customHeight="1" x14ac:dyDescent="0.3">
      <c r="D39" s="45" t="s">
        <v>17</v>
      </c>
      <c r="E39" s="20">
        <v>0</v>
      </c>
      <c r="F39" s="42"/>
      <c r="G39" s="20">
        <v>0</v>
      </c>
      <c r="H39" s="43"/>
      <c r="I39" s="20">
        <v>0</v>
      </c>
      <c r="J39" s="43"/>
      <c r="K39" s="20">
        <v>0</v>
      </c>
      <c r="L39" s="43"/>
      <c r="M39" s="20">
        <v>0</v>
      </c>
      <c r="N39" s="43"/>
      <c r="O39" s="20">
        <v>0</v>
      </c>
      <c r="P39" s="43"/>
      <c r="Q39" s="20">
        <v>0</v>
      </c>
      <c r="R39" s="43"/>
      <c r="S39" s="20">
        <v>0</v>
      </c>
      <c r="T39" s="43"/>
      <c r="U39" s="20">
        <v>0</v>
      </c>
      <c r="V39" s="43"/>
      <c r="W39" s="20">
        <v>0</v>
      </c>
      <c r="X39" s="43"/>
      <c r="Y39" s="20">
        <v>0</v>
      </c>
      <c r="Z39" s="43"/>
      <c r="AA39" s="20">
        <v>0</v>
      </c>
      <c r="AC39" s="24"/>
      <c r="AD39" s="20">
        <f t="shared" ref="AD39:AD40" si="15">SUM(E39:AA39)</f>
        <v>0</v>
      </c>
      <c r="AE39" s="25"/>
    </row>
    <row r="40" spans="4:31" ht="23.15" customHeight="1" x14ac:dyDescent="0.3">
      <c r="D40" s="45" t="s">
        <v>27</v>
      </c>
      <c r="E40" s="20">
        <v>-394201</v>
      </c>
      <c r="F40" s="42"/>
      <c r="G40" s="20">
        <v>-394201</v>
      </c>
      <c r="H40" s="43"/>
      <c r="I40" s="20">
        <v>-394201</v>
      </c>
      <c r="J40" s="43"/>
      <c r="K40" s="20">
        <v>-394201</v>
      </c>
      <c r="L40" s="43"/>
      <c r="M40" s="20">
        <v>-394201</v>
      </c>
      <c r="N40" s="43"/>
      <c r="O40" s="20">
        <v>-394201</v>
      </c>
      <c r="P40" s="43"/>
      <c r="Q40" s="20">
        <v>-394201</v>
      </c>
      <c r="R40" s="43"/>
      <c r="S40" s="20">
        <v>-394201</v>
      </c>
      <c r="T40" s="43"/>
      <c r="U40" s="20">
        <v>-394201</v>
      </c>
      <c r="V40" s="43"/>
      <c r="W40" s="20">
        <v>-394201</v>
      </c>
      <c r="X40" s="43"/>
      <c r="Y40" s="20">
        <v>-394201</v>
      </c>
      <c r="Z40" s="43"/>
      <c r="AA40" s="20">
        <v>-394201</v>
      </c>
      <c r="AC40" s="24"/>
      <c r="AD40" s="20">
        <f t="shared" si="15"/>
        <v>-4730412</v>
      </c>
      <c r="AE40" s="25"/>
    </row>
    <row r="41" spans="4:31" ht="5.15" customHeight="1" x14ac:dyDescent="0.3">
      <c r="D41" s="45"/>
      <c r="E41" s="13"/>
      <c r="F41" s="38"/>
      <c r="G41" s="13"/>
      <c r="H41" s="38"/>
      <c r="I41" s="13"/>
      <c r="J41" s="38"/>
      <c r="K41" s="13"/>
      <c r="L41" s="38"/>
      <c r="M41" s="13"/>
      <c r="N41" s="38"/>
      <c r="O41" s="13"/>
      <c r="P41" s="38"/>
      <c r="Q41" s="13"/>
      <c r="R41" s="38"/>
      <c r="S41" s="13"/>
      <c r="T41" s="38"/>
      <c r="U41" s="13"/>
      <c r="V41" s="38"/>
      <c r="W41" s="13"/>
      <c r="X41" s="38"/>
      <c r="Y41" s="13"/>
      <c r="Z41" s="38"/>
      <c r="AA41" s="13"/>
      <c r="AC41" s="24"/>
      <c r="AD41" s="13"/>
      <c r="AE41" s="25"/>
    </row>
    <row r="42" spans="4:31" ht="23.15" customHeight="1" thickBot="1" x14ac:dyDescent="0.35">
      <c r="D42" s="60" t="s">
        <v>18</v>
      </c>
      <c r="E42" s="59">
        <f>E37+E39+E40</f>
        <v>-25181837</v>
      </c>
      <c r="F42" s="61"/>
      <c r="G42" s="59">
        <f>G37+G39+G40</f>
        <v>-25181890</v>
      </c>
      <c r="H42" s="61"/>
      <c r="I42" s="59">
        <f>I37+I39+I40</f>
        <v>-25165102</v>
      </c>
      <c r="J42" s="61"/>
      <c r="K42" s="59">
        <f>K37+K39+K40</f>
        <v>-25175530</v>
      </c>
      <c r="L42" s="61"/>
      <c r="M42" s="59">
        <f>M37+M39+M40</f>
        <v>-29287046</v>
      </c>
      <c r="N42" s="61"/>
      <c r="O42" s="59">
        <f>O37+O39+O40</f>
        <v>-25186957</v>
      </c>
      <c r="P42" s="61"/>
      <c r="Q42" s="59">
        <f>Q37+Q39+Q40</f>
        <v>-25193075</v>
      </c>
      <c r="R42" s="61"/>
      <c r="S42" s="59">
        <f>S37+S39+S40</f>
        <v>-25199155</v>
      </c>
      <c r="T42" s="61"/>
      <c r="U42" s="59">
        <f>U37+U39+U40</f>
        <v>-25205765</v>
      </c>
      <c r="V42" s="61"/>
      <c r="W42" s="59">
        <f>W37+W39+W40</f>
        <v>-25214837</v>
      </c>
      <c r="X42" s="61"/>
      <c r="Y42" s="59">
        <f>Y37+Y39+Y40</f>
        <v>-25221289</v>
      </c>
      <c r="Z42" s="61"/>
      <c r="AA42" s="59">
        <f>AA37+AA39+AA40</f>
        <v>-26262939</v>
      </c>
      <c r="AC42" s="24"/>
      <c r="AD42" s="59">
        <f>AD37+AD39+AD40</f>
        <v>-307475422</v>
      </c>
      <c r="AE42" s="25"/>
    </row>
    <row r="43" spans="4:31" s="16" customFormat="1" ht="5.15" customHeight="1" thickTop="1" thickBot="1" x14ac:dyDescent="0.35"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21"/>
      <c r="AA43" s="21"/>
      <c r="AC43" s="32"/>
      <c r="AD43" s="49"/>
      <c r="AE43" s="33"/>
    </row>
  </sheetData>
  <pageMargins left="0.4" right="0" top="0.45" bottom="0" header="0.5" footer="0.25"/>
  <pageSetup scale="30" orientation="landscape" r:id="rId1"/>
  <headerFooter alignWithMargins="0">
    <oddHeader>&amp;R&amp;"Verdana,Regular"Page 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266C279209D4495E257FC85CFFF80" ma:contentTypeVersion="17" ma:contentTypeDescription="Create a new document." ma:contentTypeScope="" ma:versionID="7ed15ae678ed7dfa96ee8701047c1928">
  <xsd:schema xmlns:xsd="http://www.w3.org/2001/XMLSchema" xmlns:xs="http://www.w3.org/2001/XMLSchema" xmlns:p="http://schemas.microsoft.com/office/2006/metadata/properties" xmlns:ns2="c46a9d08-2c15-4b92-b260-63e8f0751101" xmlns:ns3="757b4fc2-887f-4752-9e15-7cba9993bc17" targetNamespace="http://schemas.microsoft.com/office/2006/metadata/properties" ma:root="true" ma:fieldsID="f73e87a99375050e3b0a2eae8b5f9547" ns2:_="" ns3:_="">
    <xsd:import namespace="c46a9d08-2c15-4b92-b260-63e8f0751101"/>
    <xsd:import namespace="757b4fc2-887f-4752-9e15-7cba9993bc1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a9d08-2c15-4b92-b260-63e8f07511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67690b4-833c-4457-8d8c-8681ab38c11e}" ma:internalName="TaxCatchAll" ma:showField="CatchAllData" ma:web="c46a9d08-2c15-4b92-b260-63e8f07511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7b4fc2-887f-4752-9e15-7cba9993bc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54268c3-c449-4155-b7e6-070f04ff9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57b4fc2-887f-4752-9e15-7cba9993bc17">
      <Terms xmlns="http://schemas.microsoft.com/office/infopath/2007/PartnerControls"/>
    </lcf76f155ced4ddcb4097134ff3c332f>
    <TaxCatchAll xmlns="c46a9d08-2c15-4b92-b260-63e8f075110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38A7BF-9F0B-4C33-98B4-C4DFB1412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6a9d08-2c15-4b92-b260-63e8f0751101"/>
    <ds:schemaRef ds:uri="757b4fc2-887f-4752-9e15-7cba9993b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D3F7C2-FF2D-4FD8-9973-FDE8AF0C833F}">
  <ds:schemaRefs>
    <ds:schemaRef ds:uri="http://schemas.microsoft.com/office/2006/metadata/properties"/>
    <ds:schemaRef ds:uri="http://schemas.microsoft.com/office/infopath/2007/PartnerControls"/>
    <ds:schemaRef ds:uri="757b4fc2-887f-4752-9e15-7cba9993bc17"/>
    <ds:schemaRef ds:uri="c46a9d08-2c15-4b92-b260-63e8f0751101"/>
  </ds:schemaRefs>
</ds:datastoreItem>
</file>

<file path=customXml/itemProps3.xml><?xml version="1.0" encoding="utf-8"?>
<ds:datastoreItem xmlns:ds="http://schemas.openxmlformats.org/officeDocument/2006/customXml" ds:itemID="{ABBD6048-B918-4F01-8CDC-A50D3EBEAD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Actual-Proj-Cash Flow-FY 26</vt:lpstr>
      <vt:lpstr>'Actual-Proj-Cash Flow-FY 26'!Print_Area</vt:lpstr>
      <vt:lpstr>'Actual-Proj-Cash Flow-FY 26'!Print_Titles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2025-07-15T21:51:25Z</dcterms:created>
  <dcterms:modified xsi:type="dcterms:W3CDTF">2025-07-18T17:11:06Z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0x010100304266C279209D4495E257FC85CFFF80</vt:lpwstr>
  </property>
</Properties>
</file>