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jrsp-fs01\users2$\mcruz\My Documents\"/>
    </mc:Choice>
  </mc:AlternateContent>
  <xr:revisionPtr revIDLastSave="0" documentId="8_{DB10258E-C7A5-48BE-A45F-03696590EE2F}" xr6:coauthVersionLast="47" xr6:coauthVersionMax="47" xr10:uidLastSave="{00000000-0000-0000-0000-000000000000}"/>
  <bookViews>
    <workbookView xWindow="14055" yWindow="2685" windowWidth="14310" windowHeight="11295" xr2:uid="{DA39BCF2-CC2B-414F-B48C-14F6A8C53315}"/>
  </bookViews>
  <sheets>
    <sheet name="Provisional Rate" sheetId="1" r:id="rId1"/>
    <sheet name="Provisional Rate - Pens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2" i="2"/>
  <c r="B8" i="1"/>
  <c r="B5" i="1"/>
  <c r="B4" i="1"/>
  <c r="B3" i="1"/>
  <c r="B2" i="1"/>
  <c r="B6" i="1"/>
  <c r="B10" i="1" s="1"/>
  <c r="B4" i="2"/>
  <c r="B8" i="2" s="1"/>
</calcChain>
</file>

<file path=xl/sharedStrings.xml><?xml version="1.0" encoding="utf-8"?>
<sst xmlns="http://schemas.openxmlformats.org/spreadsheetml/2006/main" count="25" uniqueCount="19">
  <si>
    <t>Provisional</t>
  </si>
  <si>
    <t>Source/Notes</t>
  </si>
  <si>
    <t>Revenue Requirement - Total ($000)</t>
  </si>
  <si>
    <t>July 31 R&amp;O - Attachment A, Line 16</t>
  </si>
  <si>
    <t>Less: Revenue Requirement - Pension ($000)</t>
  </si>
  <si>
    <t>PREPA's July 11th Motion, July 31 R&amp;O Attachment A, Line 15</t>
  </si>
  <si>
    <t>Less: Revenue at Present Rates ($000)</t>
  </si>
  <si>
    <t>LUMA July 3 Filing, Schedule E-1</t>
  </si>
  <si>
    <t>Less: Other Income ($000)</t>
  </si>
  <si>
    <t>LUMA July 3 Filing, Schedule B-2, Line 8</t>
  </si>
  <si>
    <t>Deficiency ($000)</t>
  </si>
  <si>
    <t>Billing Determinants (MWh)</t>
  </si>
  <si>
    <t>July 31 Resolution &amp; Order - Footnote 8</t>
  </si>
  <si>
    <t>Provisional Rate</t>
  </si>
  <si>
    <t>Deficiency / Billing Determinants</t>
  </si>
  <si>
    <t>Pension</t>
  </si>
  <si>
    <t>Revenue Requirement - Pension ($000)</t>
  </si>
  <si>
    <t>July 31 Resolution &amp; Order - Footnote 9</t>
  </si>
  <si>
    <t>Provisional Rate -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</si>
</sst>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Border="1"/>
    <xf numFmtId="164" fontId="2" fillId="0" borderId="2" xfId="1" applyNumberFormat="1" applyFont="1" applyBorder="1"/>
    <xf numFmtId="164" fontId="2" fillId="0" borderId="0" xfId="0" applyNumberFormat="1" applyFont="1"/>
    <xf numFmtId="3" fontId="2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center"/>
    </xf>
    <xf numFmtId="164" fontId="2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972C-EC87-4EBA-99C4-1B125F11ED43}">
  <dimension ref="A1:C10"/>
  <sheetViews>
    <sheetView tabSelected="1" workbookViewId="0"/>
  </sheetViews>
  <sheetFormatPr defaultRowHeight="12.75" x14ac:dyDescent="0.2"/>
  <cols>
    <col min="1" max="1" width="39.85546875" style="1" bestFit="1" customWidth="1"/>
    <col min="2" max="2" width="17.5703125" style="1" bestFit="1" customWidth="1"/>
    <col min="3" max="3" width="53.85546875" style="1" bestFit="1" customWidth="1"/>
    <col min="4" max="16384" width="9.140625" style="1"/>
  </cols>
  <sheetData>
    <row r="1" spans="1:3" x14ac:dyDescent="0.2">
      <c r="B1" s="2" t="s">
        <v>0</v>
      </c>
      <c r="C1" s="2" t="s">
        <v>1</v>
      </c>
    </row>
    <row r="2" spans="1:3" x14ac:dyDescent="0.2">
      <c r="A2" s="1" t="s">
        <v>2</v>
      </c>
      <c r="B2" s="3">
        <f>1779626000/1000</f>
        <v>1779626</v>
      </c>
      <c r="C2" s="1" t="s">
        <v>3</v>
      </c>
    </row>
    <row r="3" spans="1:3" x14ac:dyDescent="0.2">
      <c r="A3" s="1" t="s">
        <v>4</v>
      </c>
      <c r="B3" s="4">
        <f>-307475422/1000</f>
        <v>-307475.42200000002</v>
      </c>
      <c r="C3" s="1" t="s">
        <v>5</v>
      </c>
    </row>
    <row r="4" spans="1:3" x14ac:dyDescent="0.2">
      <c r="A4" s="1" t="s">
        <v>6</v>
      </c>
      <c r="B4" s="4">
        <f>-1179202427/1000</f>
        <v>-1179202.4269999999</v>
      </c>
      <c r="C4" s="1" t="s">
        <v>7</v>
      </c>
    </row>
    <row r="5" spans="1:3" x14ac:dyDescent="0.2">
      <c r="A5" s="1" t="s">
        <v>8</v>
      </c>
      <c r="B5" s="5">
        <f>-56501061/1000</f>
        <v>-56501.061000000002</v>
      </c>
      <c r="C5" s="1" t="s">
        <v>9</v>
      </c>
    </row>
    <row r="6" spans="1:3" x14ac:dyDescent="0.2">
      <c r="A6" s="1" t="s">
        <v>10</v>
      </c>
      <c r="B6" s="6">
        <f>SUM(B2:B5)</f>
        <v>236447.09000000008</v>
      </c>
    </row>
    <row r="8" spans="1:3" x14ac:dyDescent="0.2">
      <c r="A8" s="1" t="s">
        <v>11</v>
      </c>
      <c r="B8" s="7">
        <f>15243557953/1000</f>
        <v>15243557.953</v>
      </c>
      <c r="C8" s="1" t="s">
        <v>12</v>
      </c>
    </row>
    <row r="10" spans="1:3" x14ac:dyDescent="0.2">
      <c r="A10" s="1" t="s">
        <v>13</v>
      </c>
      <c r="B10" s="8">
        <f>B6/B8</f>
        <v>1.551127963228993E-2</v>
      </c>
      <c r="C10" s="1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E8A5-3FB1-4DFF-A89F-16F684AE76F9}">
  <dimension ref="A1:G8"/>
  <sheetViews>
    <sheetView workbookViewId="0">
      <selection activeCell="A5" sqref="A5"/>
    </sheetView>
  </sheetViews>
  <sheetFormatPr defaultRowHeight="12.75" x14ac:dyDescent="0.2"/>
  <cols>
    <col min="1" max="1" width="34.85546875" style="1" bestFit="1" customWidth="1"/>
    <col min="2" max="2" width="14.85546875" style="1" bestFit="1" customWidth="1"/>
    <col min="3" max="3" width="49.28515625" style="1" bestFit="1" customWidth="1"/>
    <col min="4" max="6" width="9.140625" style="1"/>
    <col min="7" max="7" width="10.140625" style="1" bestFit="1" customWidth="1"/>
    <col min="8" max="16384" width="9.140625" style="1"/>
  </cols>
  <sheetData>
    <row r="1" spans="1:7" x14ac:dyDescent="0.2">
      <c r="A1" s="9"/>
      <c r="B1" s="2" t="s">
        <v>15</v>
      </c>
      <c r="C1" s="2" t="s">
        <v>1</v>
      </c>
    </row>
    <row r="2" spans="1:7" x14ac:dyDescent="0.2">
      <c r="A2" s="1" t="s">
        <v>16</v>
      </c>
      <c r="B2" s="3">
        <f>307475422/1000</f>
        <v>307475.42200000002</v>
      </c>
      <c r="C2" s="1" t="s">
        <v>5</v>
      </c>
    </row>
    <row r="3" spans="1:7" x14ac:dyDescent="0.2">
      <c r="A3" s="1" t="s">
        <v>6</v>
      </c>
      <c r="B3" s="10">
        <v>0</v>
      </c>
    </row>
    <row r="4" spans="1:7" x14ac:dyDescent="0.2">
      <c r="A4" s="1" t="s">
        <v>10</v>
      </c>
      <c r="B4" s="3">
        <f>B2-B3</f>
        <v>307475.42200000002</v>
      </c>
    </row>
    <row r="5" spans="1:7" x14ac:dyDescent="0.2">
      <c r="B5" s="3"/>
    </row>
    <row r="6" spans="1:7" x14ac:dyDescent="0.2">
      <c r="A6" s="1" t="s">
        <v>11</v>
      </c>
      <c r="B6" s="7">
        <f>16022250495/1000</f>
        <v>16022250.494999999</v>
      </c>
      <c r="C6" s="1" t="s">
        <v>17</v>
      </c>
    </row>
    <row r="7" spans="1:7" x14ac:dyDescent="0.2">
      <c r="G7" s="6"/>
    </row>
    <row r="8" spans="1:7" x14ac:dyDescent="0.2">
      <c r="A8" s="1" t="s">
        <v>18</v>
      </c>
      <c r="B8" s="8">
        <f>B4/B6</f>
        <v>1.9190526455440993E-2</v>
      </c>
      <c r="C8" s="1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7DE3FCD5909941A849D7A4651DDB81" ma:contentTypeVersion="20" ma:contentTypeDescription="Create a new document." ma:contentTypeScope="" ma:versionID="e4a20ade60d5914e57d712a76b347de4">
  <xsd:schema xmlns:xsd="http://www.w3.org/2001/XMLSchema" xmlns:xs="http://www.w3.org/2001/XMLSchema" xmlns:p="http://schemas.microsoft.com/office/2006/metadata/properties" xmlns:ns2="36d0de0c-286c-42d2-88f9-9cfcebd81471" xmlns:ns3="32f3a428-6f88-4a3b-a56e-a51f3802cd3a" targetNamespace="http://schemas.microsoft.com/office/2006/metadata/properties" ma:root="true" ma:fieldsID="f3859a1fb1ba3b01dd211fed281e2c23" ns2:_="" ns3:_="">
    <xsd:import namespace="36d0de0c-286c-42d2-88f9-9cfcebd81471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_Flow_SignoffStatus" minOccurs="0"/>
                <xsd:element ref="ns2:Comments" minOccurs="0"/>
                <xsd:element ref="ns2:MediaServiceSearchProperties" minOccurs="0"/>
                <xsd:element ref="ns2:Status" minOccurs="0"/>
                <xsd:element ref="ns2:Last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astAction2_x002e_0" minOccurs="0"/>
                <xsd:element ref="ns2:PREBsWebpage" minOccurs="0"/>
                <xsd:element ref="ns2:Inp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0de0c-286c-42d2-88f9-9cfcebd814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1" nillable="true" ma:displayName="Sign-off status" ma:internalName="Sign_x002d_off_x0020_status">
      <xsd:simpleType>
        <xsd:restriction base="dms:Text"/>
      </xsd:simpleType>
    </xsd:element>
    <xsd:element name="Comments" ma:index="12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4" nillable="true" ma:displayName="Status" ma:description="Open - docket with constant activity.&#10;&#10;Dormant - docket that have been closed or will no longer have activity. This status must be changed if PREB issues a R&amp;O requiring a report, update, or conference related to said docket.&#10;&#10;Closed - docket has been officially closed by the PREB through R&amp;O." ma:format="Dropdown" ma:internalName="Status">
      <xsd:simpleType>
        <xsd:restriction base="dms:Choice">
          <xsd:enumeration value="Open"/>
          <xsd:enumeration value="Dormant"/>
          <xsd:enumeration value="Closed"/>
          <xsd:enumeration value="Open"/>
          <xsd:enumeration value="Dormant"/>
          <xsd:enumeration value="Closed"/>
          <xsd:enumeration value="Pending"/>
        </xsd:restriction>
      </xsd:simpleType>
    </xsd:element>
    <xsd:element name="LastAction" ma:index="15" nillable="true" ma:displayName="Last Action" ma:description="The last action taken in the docket will be displayed in this column." ma:format="Dropdown" ma:internalName="LastAction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astAction2_x002e_0" ma:index="23" nillable="true" ma:displayName="Last Action Link" ma:format="Hyperlink" ma:internalName="LastAction2_x002e_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EBsWebpage" ma:index="24" nillable="true" ma:displayName="PREB's Webpage" ma:description="Link to the docket on PREB's Webpage" ma:format="Hyperlink" ma:internalName="PREBs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nput" ma:index="25" nillable="true" ma:displayName="Input " ma:format="Dropdown" ma:internalName="Inpu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BsWebpage xmlns="36d0de0c-286c-42d2-88f9-9cfcebd81471">
      <Url xsi:nil="true"/>
      <Description xsi:nil="true"/>
    </PREBsWebpage>
    <lcf76f155ced4ddcb4097134ff3c332f xmlns="36d0de0c-286c-42d2-88f9-9cfcebd81471">
      <Terms xmlns="http://schemas.microsoft.com/office/infopath/2007/PartnerControls"/>
    </lcf76f155ced4ddcb4097134ff3c332f>
    <LastAction2_x002e_0 xmlns="36d0de0c-286c-42d2-88f9-9cfcebd81471">
      <Url xsi:nil="true"/>
      <Description xsi:nil="true"/>
    </LastAction2_x002e_0>
    <Input xmlns="36d0de0c-286c-42d2-88f9-9cfcebd81471" xsi:nil="true"/>
    <TaxCatchAll xmlns="32f3a428-6f88-4a3b-a56e-a51f3802cd3a" xsi:nil="true"/>
    <Status xmlns="36d0de0c-286c-42d2-88f9-9cfcebd81471" xsi:nil="true"/>
    <LastAction xmlns="36d0de0c-286c-42d2-88f9-9cfcebd81471" xsi:nil="true"/>
    <Comments xmlns="36d0de0c-286c-42d2-88f9-9cfcebd81471" xsi:nil="true"/>
    <_Flow_SignoffStatus xmlns="36d0de0c-286c-42d2-88f9-9cfcebd81471" xsi:nil="true"/>
  </documentManagement>
</p:properties>
</file>

<file path=customXml/itemProps1.xml><?xml version="1.0" encoding="utf-8"?>
<ds:datastoreItem xmlns:ds="http://schemas.openxmlformats.org/officeDocument/2006/customXml" ds:itemID="{6909338D-00E2-46B8-9D7B-0BA7D855E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F6E269-68D9-4FC3-9403-5B709A9E4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d0de0c-286c-42d2-88f9-9cfcebd81471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C6BDBA-C9DD-420B-A231-CBAA9DD06BEF}">
  <ds:schemaRefs>
    <ds:schemaRef ds:uri="http://schemas.microsoft.com/office/2006/metadata/properties"/>
    <ds:schemaRef ds:uri="http://schemas.microsoft.com/office/infopath/2007/PartnerControls"/>
    <ds:schemaRef ds:uri="36d0de0c-286c-42d2-88f9-9cfcebd81471"/>
    <ds:schemaRef ds:uri="32f3a428-6f88-4a3b-a56e-a51f3802cd3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Provisional Rate</vt:lpstr>
      <vt:lpstr>Provisional Rate - Pension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Kostek</dc:creator>
  <cp:keywords/>
  <dc:description/>
  <cp:lastModifiedBy>Maribel Cruz de Jesús</cp:lastModifiedBy>
  <cp:revision/>
  <cp:lastPrinted>2025-08-07T12:01:36Z</cp:lastPrinted>
  <dcterms:created xsi:type="dcterms:W3CDTF">2025-08-05T22:07:39Z</dcterms:created>
  <dcterms:modified xsi:type="dcterms:W3CDTF">2025-08-07T12:02:29Z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0x0101002C7DE3FCD5909941A849D7A4651DDB81</vt:lpwstr>
  </property>
  <property fmtid="{D5CDD505-2E9C-101B-9397-08002B2CF9AE}" pid="3" name="MediaServiceImageTags">
    <vt:lpwstr/>
  </property>
</Properties>
</file>