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Desktop/"/>
    </mc:Choice>
  </mc:AlternateContent>
  <xr:revisionPtr revIDLastSave="0" documentId="8_{66BB464E-6675-4D36-9AC1-38EE3FEE06EE}" xr6:coauthVersionLast="47" xr6:coauthVersionMax="47" xr10:uidLastSave="{00000000-0000-0000-0000-000000000000}"/>
  <bookViews>
    <workbookView xWindow="13335" yWindow="4035" windowWidth="14310" windowHeight="11295" xr2:uid="{FE364083-64D3-43AA-A80E-C82B11E05CAB}"/>
  </bookViews>
  <sheets>
    <sheet name="ER1 Program Question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7" i="1" l="1"/>
  <c r="BH24" i="1"/>
  <c r="BI11" i="1" l="1"/>
  <c r="BJ11" i="1" s="1"/>
  <c r="BI12" i="1"/>
  <c r="BI13" i="1"/>
  <c r="BI14" i="1"/>
  <c r="BJ14" i="1" s="1"/>
  <c r="BI15" i="1"/>
  <c r="BJ15" i="1" s="1"/>
  <c r="BI16" i="1"/>
  <c r="BJ16" i="1" s="1"/>
  <c r="BI17" i="1"/>
  <c r="BJ17" i="1" s="1"/>
  <c r="BI18" i="1"/>
  <c r="BJ18" i="1" s="1"/>
  <c r="BI19" i="1"/>
  <c r="BJ19" i="1" s="1"/>
  <c r="BI21" i="1"/>
  <c r="BJ21" i="1" s="1"/>
  <c r="BI22" i="1"/>
  <c r="BJ22" i="1" s="1"/>
  <c r="BI23" i="1"/>
  <c r="BJ23" i="1" s="1"/>
  <c r="BI24" i="1"/>
  <c r="BJ24" i="1" s="1"/>
  <c r="BI20" i="1"/>
  <c r="BJ20" i="1" s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H34" i="1"/>
  <c r="G34" i="1"/>
  <c r="BH10" i="1"/>
  <c r="BI10" i="1"/>
  <c r="BJ10" i="1" s="1"/>
  <c r="K10" i="1"/>
  <c r="J10" i="1"/>
  <c r="BJ13" i="1" l="1"/>
  <c r="B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tc={970D5CBC-3275-9247-A0D9-87DCAF5ED3A7}</author>
    <author>tc={0FFFB6A5-FA7C-FB45-9353-1E1721D6CD91}</author>
  </authors>
  <commentList>
    <comment ref="E12" authorId="0" shapeId="0" xr:uid="{970D5CBC-3275-9247-A0D9-87DCAF5ED3A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PRDOH date for invoice #  ER1AEE2503001. Disbursement received on 5/15/2025 </t>
      </text>
    </comment>
    <comment ref="E14" authorId="1" shapeId="0" xr:uid="{0FFFB6A5-FA7C-FB45-9353-1E1721D6CD91}">
      <text>
        <t>[Threaded comment]
Your version of Excel allows you to read this threaded comment; however, any edits to it will get removed if the file is opened in a newer version of Excel. Learn more: https://go.microsoft.com/fwlink/?linkid=870924
Comment:
    PRDOH date for invoice #  ER1AEE2507001. Invoice payment  in process as of 8/28/2025</t>
      </text>
    </comment>
  </commentList>
</comments>
</file>

<file path=xl/sharedStrings.xml><?xml version="1.0" encoding="utf-8"?>
<sst xmlns="http://schemas.openxmlformats.org/spreadsheetml/2006/main" count="246" uniqueCount="57">
  <si>
    <t xml:space="preserve">How many projects have you submitted to PRDOH under the ER1 program to cover the non-federal share to date? </t>
  </si>
  <si>
    <t xml:space="preserve">For each project, provide the following details: </t>
  </si>
  <si>
    <t>Submission Date to PRDOH</t>
  </si>
  <si>
    <t>Federal Share</t>
  </si>
  <si>
    <t>State Cost Share</t>
  </si>
  <si>
    <t>RFR #1</t>
  </si>
  <si>
    <t>RFR #2</t>
  </si>
  <si>
    <t>RFR #3</t>
  </si>
  <si>
    <t>RFR #4</t>
  </si>
  <si>
    <t>RFR #5</t>
  </si>
  <si>
    <t>RFR #6</t>
  </si>
  <si>
    <t>RFR #7</t>
  </si>
  <si>
    <t>RFR #8</t>
  </si>
  <si>
    <t>Requested Amount</t>
  </si>
  <si>
    <t>Total Amount Requested to PRDOH</t>
  </si>
  <si>
    <t>Yes</t>
  </si>
  <si>
    <t>Project Status</t>
  </si>
  <si>
    <t>Obligated</t>
  </si>
  <si>
    <t>PRDOH</t>
  </si>
  <si>
    <t>FEMA</t>
  </si>
  <si>
    <t>Total</t>
  </si>
  <si>
    <t xml:space="preserve">Are the requested PRDOH cost share funds related to a FEMA RFCA/RFA? </t>
  </si>
  <si>
    <t>Approved by PRDOH?</t>
  </si>
  <si>
    <t>Completed</t>
  </si>
  <si>
    <t>Expected Submission Date to PRDOH</t>
  </si>
  <si>
    <t>Disbursed Amount</t>
  </si>
  <si>
    <t>In Progress</t>
  </si>
  <si>
    <r>
      <t xml:space="preserve">Total Project Amount </t>
    </r>
    <r>
      <rPr>
        <b/>
        <i/>
        <sz val="10"/>
        <color theme="1"/>
        <rFont val="Calibri"/>
        <family val="2"/>
        <scheme val="minor"/>
      </rPr>
      <t>(100% including cost share)</t>
    </r>
  </si>
  <si>
    <t>PRDOH Approval Date</t>
  </si>
  <si>
    <t>Amount Disbursed by PRDOH</t>
  </si>
  <si>
    <t>If so, please provide the subsequently submitted RFRs that reconciled said RFCA/RFA.</t>
  </si>
  <si>
    <t>If so, please provide the amount requested in the RFA or RFCA.</t>
  </si>
  <si>
    <t>FEMA PW Status</t>
  </si>
  <si>
    <t xml:space="preserve">Of the obligated projects, how many are you planning to submit in next 12 months to PRDOH under the ER1 program? </t>
  </si>
  <si>
    <t>Expected Requested Amount to PRDOH</t>
  </si>
  <si>
    <t xml:space="preserve">Project No.      (NOT PROJECT WOKSHEET) </t>
  </si>
  <si>
    <t>Example Project No. XXXX</t>
  </si>
  <si>
    <r>
      <t xml:space="preserve">Total Project Amount </t>
    </r>
    <r>
      <rPr>
        <b/>
        <i/>
        <sz val="10"/>
        <color theme="1"/>
        <rFont val="Calibri"/>
        <family val="2"/>
        <scheme val="minor"/>
      </rPr>
      <t xml:space="preserve"> (100% including cost share)</t>
    </r>
  </si>
  <si>
    <r>
      <t xml:space="preserve">FEMA Project No.             </t>
    </r>
    <r>
      <rPr>
        <b/>
        <i/>
        <sz val="11"/>
        <color theme="1"/>
        <rFont val="Calibri"/>
        <family val="2"/>
        <scheme val="minor"/>
      </rPr>
      <t xml:space="preserve">(Not Project Worksheet) </t>
    </r>
  </si>
  <si>
    <t>Validated Amount</t>
  </si>
  <si>
    <t>No</t>
  </si>
  <si>
    <t>RFR Stage</t>
  </si>
  <si>
    <t>Disbursement Date</t>
  </si>
  <si>
    <t>Returned to RFR Preparation</t>
  </si>
  <si>
    <t>N/A</t>
  </si>
  <si>
    <t>Payment Complete</t>
  </si>
  <si>
    <t>CDBG Funds Available to Request</t>
  </si>
  <si>
    <t>Example</t>
  </si>
  <si>
    <t>Request for information for the Energy Grid Rehabilitation and Reconstruction Cost Share Program (ER1) of the Puerto Rico Department of Housing (PRDOH):</t>
  </si>
  <si>
    <t>5/21/24-7/30/25</t>
  </si>
  <si>
    <t>RFR #9</t>
  </si>
  <si>
    <t>RFR #10</t>
  </si>
  <si>
    <t>RFR #11</t>
  </si>
  <si>
    <t>FY 25-26</t>
  </si>
  <si>
    <t>RFR under review</t>
  </si>
  <si>
    <t>*Amount approved for reimbursement.Payment  in process by PRDOH as of 8/28/2025</t>
  </si>
  <si>
    <t>*See document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</si>
</sst>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8" borderId="8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8" fillId="4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4" fontId="0" fillId="0" borderId="14" xfId="0" applyNumberFormat="1" applyBorder="1"/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2" fillId="6" borderId="0" xfId="0" applyFont="1" applyFill="1" applyAlignment="1">
      <alignment horizontal="center" vertical="center" wrapText="1"/>
    </xf>
    <xf numFmtId="164" fontId="0" fillId="0" borderId="14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8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vertical="center"/>
    </xf>
    <xf numFmtId="8" fontId="10" fillId="0" borderId="0" xfId="0" applyNumberFormat="1" applyFont="1"/>
    <xf numFmtId="164" fontId="1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4" fontId="0" fillId="0" borderId="7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/>
    </xf>
    <xf numFmtId="44" fontId="0" fillId="0" borderId="7" xfId="1" applyFont="1" applyBorder="1" applyAlignment="1">
      <alignment horizontal="right" vertical="center"/>
    </xf>
    <xf numFmtId="44" fontId="0" fillId="0" borderId="1" xfId="1" applyFont="1" applyBorder="1" applyAlignment="1">
      <alignment horizontal="right"/>
    </xf>
    <xf numFmtId="0" fontId="2" fillId="2" borderId="2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5" borderId="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7" borderId="19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Rosado" id="{5545A1B6-9530-3C4F-9814-45AB3EF35162}" userId="b6630908cc85ce21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5-08-28T14:39:05.76" personId="{5545A1B6-9530-3C4F-9814-45AB3EF35162}" id="{970D5CBC-3275-9247-A0D9-87DCAF5ED3A7}">
    <text xml:space="preserve">PRDOH date for invoice #  ER1AEE2503001. Disbursement received on 5/15/2025 </text>
  </threadedComment>
  <threadedComment ref="E14" dT="2025-08-28T14:37:31.30" personId="{5545A1B6-9530-3C4F-9814-45AB3EF35162}" id="{0FFFB6A5-FA7C-FB45-9353-1E1721D6CD91}">
    <text>PRDOH date for invoice #  ER1AEE2507001. Invoice payment  in process as of 8/28/2025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01BD-FA54-43BD-AE2F-1ED064556FE8}">
  <dimension ref="A1:BJ68"/>
  <sheetViews>
    <sheetView tabSelected="1" workbookViewId="0">
      <selection activeCell="BQ13" sqref="BQ13"/>
    </sheetView>
  </sheetViews>
  <sheetFormatPr defaultColWidth="8.85546875" defaultRowHeight="15" x14ac:dyDescent="0.25"/>
  <cols>
    <col min="1" max="1" width="24" bestFit="1" customWidth="1"/>
    <col min="2" max="2" width="16.85546875" customWidth="1"/>
    <col min="3" max="3" width="14.85546875" customWidth="1"/>
    <col min="4" max="4" width="26.85546875" bestFit="1" customWidth="1"/>
    <col min="5" max="5" width="14.85546875" customWidth="1"/>
    <col min="6" max="6" width="16.140625" customWidth="1"/>
    <col min="7" max="7" width="26.85546875" bestFit="1" customWidth="1"/>
    <col min="8" max="8" width="16.140625" bestFit="1" customWidth="1"/>
    <col min="9" max="9" width="14.140625" customWidth="1"/>
    <col min="10" max="10" width="15.140625" customWidth="1"/>
    <col min="11" max="11" width="16.140625" bestFit="1" customWidth="1"/>
    <col min="12" max="12" width="32.7109375" customWidth="1"/>
    <col min="13" max="13" width="15.85546875" customWidth="1"/>
    <col min="14" max="15" width="16.85546875" customWidth="1"/>
    <col min="16" max="16" width="15.42578125" customWidth="1"/>
    <col min="17" max="17" width="15.140625" customWidth="1"/>
    <col min="18" max="18" width="25.7109375" customWidth="1"/>
    <col min="19" max="20" width="15.28515625" customWidth="1"/>
    <col min="21" max="21" width="13.85546875" customWidth="1"/>
    <col min="22" max="22" width="26.28515625" customWidth="1"/>
    <col min="23" max="23" width="14.28515625" customWidth="1"/>
    <col min="24" max="24" width="15.7109375" customWidth="1"/>
    <col min="25" max="25" width="15.140625" customWidth="1"/>
    <col min="26" max="26" width="26.140625" bestFit="1" customWidth="1"/>
    <col min="27" max="27" width="15.140625" customWidth="1"/>
    <col min="28" max="28" width="12.42578125" customWidth="1"/>
    <col min="29" max="29" width="13.7109375" customWidth="1"/>
    <col min="30" max="30" width="26.140625" bestFit="1" customWidth="1"/>
    <col min="31" max="31" width="14.140625" customWidth="1"/>
    <col min="32" max="33" width="13.28515625" customWidth="1"/>
    <col min="34" max="34" width="26.140625" bestFit="1" customWidth="1"/>
    <col min="35" max="35" width="14.42578125" customWidth="1"/>
    <col min="36" max="37" width="13.28515625" customWidth="1"/>
    <col min="38" max="38" width="26.140625" bestFit="1" customWidth="1"/>
    <col min="39" max="39" width="15.7109375" customWidth="1"/>
    <col min="40" max="41" width="13.28515625" customWidth="1"/>
    <col min="42" max="42" width="26.140625" bestFit="1" customWidth="1"/>
    <col min="43" max="43" width="15.140625" customWidth="1"/>
    <col min="44" max="45" width="13.28515625" customWidth="1"/>
    <col min="46" max="46" width="26.140625" bestFit="1" customWidth="1"/>
    <col min="47" max="47" width="15.140625" customWidth="1"/>
    <col min="48" max="49" width="13.28515625" customWidth="1"/>
    <col min="50" max="50" width="26.140625" bestFit="1" customWidth="1"/>
    <col min="51" max="51" width="15.140625" customWidth="1"/>
    <col min="52" max="53" width="13.28515625" customWidth="1"/>
    <col min="54" max="54" width="26.140625" bestFit="1" customWidth="1"/>
    <col min="55" max="55" width="15.140625" customWidth="1"/>
    <col min="56" max="57" width="13.28515625" customWidth="1"/>
    <col min="58" max="58" width="26.140625" bestFit="1" customWidth="1"/>
    <col min="59" max="59" width="15.140625" customWidth="1"/>
    <col min="60" max="60" width="14.85546875" customWidth="1"/>
    <col min="61" max="61" width="13.28515625" customWidth="1"/>
    <col min="62" max="62" width="16.140625" customWidth="1"/>
  </cols>
  <sheetData>
    <row r="1" spans="1:62" x14ac:dyDescent="0.25">
      <c r="A1" s="81" t="s">
        <v>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O1" s="13"/>
    </row>
    <row r="2" spans="1:62" ht="18" customHeight="1" x14ac:dyDescent="0.25"/>
    <row r="3" spans="1:62" ht="20.25" customHeight="1" thickBot="1" x14ac:dyDescent="0.3">
      <c r="A3" s="97"/>
      <c r="B3" s="97"/>
      <c r="C3" s="97"/>
      <c r="D3" s="97"/>
      <c r="E3" s="97"/>
      <c r="F3" s="97"/>
      <c r="G3" s="97"/>
      <c r="H3" s="97"/>
      <c r="I3" s="97"/>
    </row>
    <row r="4" spans="1:62" x14ac:dyDescent="0.25">
      <c r="A4" s="88" t="s">
        <v>0</v>
      </c>
      <c r="B4" s="89"/>
      <c r="C4" s="89"/>
      <c r="D4" s="89"/>
      <c r="E4" s="89"/>
      <c r="F4" s="89"/>
      <c r="G4" s="89"/>
      <c r="H4" s="89"/>
      <c r="I4" s="90"/>
      <c r="J4" s="16">
        <v>1</v>
      </c>
      <c r="K4" s="17" t="s">
        <v>47</v>
      </c>
    </row>
    <row r="5" spans="1:62" ht="18" thickBot="1" x14ac:dyDescent="0.3">
      <c r="A5" s="65" t="s">
        <v>1</v>
      </c>
      <c r="B5" s="65"/>
      <c r="C5" s="65"/>
      <c r="D5" s="65"/>
      <c r="E5" s="65"/>
      <c r="F5" s="65"/>
      <c r="G5" s="65"/>
      <c r="H5" s="65"/>
      <c r="I5" s="65"/>
    </row>
    <row r="6" spans="1:62" ht="30" customHeight="1" thickBot="1" x14ac:dyDescent="0.3">
      <c r="A6" s="98" t="s">
        <v>38</v>
      </c>
      <c r="B6" s="98" t="s">
        <v>2</v>
      </c>
      <c r="C6" s="98" t="s">
        <v>14</v>
      </c>
      <c r="D6" s="99" t="s">
        <v>22</v>
      </c>
      <c r="E6" s="99" t="s">
        <v>28</v>
      </c>
      <c r="F6" s="102" t="s">
        <v>29</v>
      </c>
      <c r="G6" s="74" t="s">
        <v>32</v>
      </c>
      <c r="H6" s="71" t="s">
        <v>16</v>
      </c>
      <c r="I6" s="109" t="s">
        <v>27</v>
      </c>
      <c r="J6" s="107" t="s">
        <v>3</v>
      </c>
      <c r="K6" s="95" t="s">
        <v>4</v>
      </c>
      <c r="L6" s="106" t="s">
        <v>21</v>
      </c>
      <c r="M6" s="76" t="s">
        <v>31</v>
      </c>
      <c r="N6" s="77"/>
      <c r="O6" s="77"/>
      <c r="P6" s="80" t="s">
        <v>30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100" t="s">
        <v>20</v>
      </c>
      <c r="BI6" s="101"/>
      <c r="BJ6" s="101"/>
    </row>
    <row r="7" spans="1:62" ht="15.75" thickBot="1" x14ac:dyDescent="0.3">
      <c r="A7" s="98"/>
      <c r="B7" s="98"/>
      <c r="C7" s="98"/>
      <c r="D7" s="72"/>
      <c r="E7" s="72"/>
      <c r="F7" s="103"/>
      <c r="G7" s="75"/>
      <c r="H7" s="72"/>
      <c r="I7" s="98"/>
      <c r="J7" s="108"/>
      <c r="K7" s="96"/>
      <c r="L7" s="106"/>
      <c r="M7" s="78"/>
      <c r="N7" s="79"/>
      <c r="O7" s="79"/>
      <c r="P7" s="64" t="s">
        <v>5</v>
      </c>
      <c r="Q7" s="64"/>
      <c r="R7" s="64"/>
      <c r="S7" s="64"/>
      <c r="T7" s="64" t="s">
        <v>6</v>
      </c>
      <c r="U7" s="64"/>
      <c r="V7" s="64"/>
      <c r="W7" s="64"/>
      <c r="X7" s="64" t="s">
        <v>7</v>
      </c>
      <c r="Y7" s="64"/>
      <c r="Z7" s="64"/>
      <c r="AA7" s="64"/>
      <c r="AB7" s="64" t="s">
        <v>8</v>
      </c>
      <c r="AC7" s="64"/>
      <c r="AD7" s="64"/>
      <c r="AE7" s="64"/>
      <c r="AF7" s="64" t="s">
        <v>9</v>
      </c>
      <c r="AG7" s="64"/>
      <c r="AH7" s="64"/>
      <c r="AI7" s="64"/>
      <c r="AJ7" s="64" t="s">
        <v>10</v>
      </c>
      <c r="AK7" s="64"/>
      <c r="AL7" s="64"/>
      <c r="AM7" s="64"/>
      <c r="AN7" s="64" t="s">
        <v>11</v>
      </c>
      <c r="AO7" s="64"/>
      <c r="AP7" s="64"/>
      <c r="AQ7" s="64"/>
      <c r="AR7" s="64" t="s">
        <v>12</v>
      </c>
      <c r="AS7" s="64"/>
      <c r="AT7" s="64"/>
      <c r="AU7" s="64"/>
      <c r="AV7" s="64" t="s">
        <v>50</v>
      </c>
      <c r="AW7" s="64"/>
      <c r="AX7" s="64"/>
      <c r="AY7" s="64"/>
      <c r="AZ7" s="64" t="s">
        <v>51</v>
      </c>
      <c r="BA7" s="64"/>
      <c r="BB7" s="64"/>
      <c r="BC7" s="64"/>
      <c r="BD7" s="64" t="s">
        <v>52</v>
      </c>
      <c r="BE7" s="64"/>
      <c r="BF7" s="64"/>
      <c r="BG7" s="64"/>
      <c r="BH7" s="100"/>
      <c r="BI7" s="101"/>
      <c r="BJ7" s="101"/>
    </row>
    <row r="8" spans="1:62" ht="45" x14ac:dyDescent="0.25">
      <c r="A8" s="98"/>
      <c r="B8" s="98"/>
      <c r="C8" s="98"/>
      <c r="D8" s="73"/>
      <c r="E8" s="73"/>
      <c r="F8" s="104"/>
      <c r="G8" s="75"/>
      <c r="H8" s="73"/>
      <c r="I8" s="98"/>
      <c r="J8" s="108"/>
      <c r="K8" s="96"/>
      <c r="L8" s="106"/>
      <c r="M8" s="12" t="s">
        <v>13</v>
      </c>
      <c r="N8" s="11" t="s">
        <v>25</v>
      </c>
      <c r="O8" s="14" t="s">
        <v>42</v>
      </c>
      <c r="P8" s="28" t="s">
        <v>13</v>
      </c>
      <c r="Q8" s="10" t="s">
        <v>39</v>
      </c>
      <c r="R8" s="10" t="s">
        <v>41</v>
      </c>
      <c r="S8" s="19" t="s">
        <v>42</v>
      </c>
      <c r="T8" s="29" t="s">
        <v>13</v>
      </c>
      <c r="U8" s="10" t="s">
        <v>39</v>
      </c>
      <c r="V8" s="29" t="s">
        <v>41</v>
      </c>
      <c r="W8" s="19" t="s">
        <v>42</v>
      </c>
      <c r="X8" s="29" t="s">
        <v>13</v>
      </c>
      <c r="Y8" s="30" t="s">
        <v>39</v>
      </c>
      <c r="Z8" s="29" t="s">
        <v>41</v>
      </c>
      <c r="AA8" s="19" t="s">
        <v>42</v>
      </c>
      <c r="AB8" s="10" t="s">
        <v>13</v>
      </c>
      <c r="AC8" s="10" t="s">
        <v>39</v>
      </c>
      <c r="AD8" s="29" t="s">
        <v>41</v>
      </c>
      <c r="AE8" s="19" t="s">
        <v>42</v>
      </c>
      <c r="AF8" s="10" t="s">
        <v>13</v>
      </c>
      <c r="AG8" s="10" t="s">
        <v>39</v>
      </c>
      <c r="AH8" s="29" t="s">
        <v>41</v>
      </c>
      <c r="AI8" s="19" t="s">
        <v>42</v>
      </c>
      <c r="AJ8" s="10" t="s">
        <v>13</v>
      </c>
      <c r="AK8" s="10" t="s">
        <v>39</v>
      </c>
      <c r="AL8" s="29" t="s">
        <v>41</v>
      </c>
      <c r="AM8" s="19" t="s">
        <v>42</v>
      </c>
      <c r="AN8" s="10" t="s">
        <v>13</v>
      </c>
      <c r="AO8" s="10" t="s">
        <v>39</v>
      </c>
      <c r="AP8" s="29" t="s">
        <v>41</v>
      </c>
      <c r="AQ8" s="19" t="s">
        <v>42</v>
      </c>
      <c r="AR8" s="10" t="s">
        <v>13</v>
      </c>
      <c r="AS8" s="10" t="s">
        <v>39</v>
      </c>
      <c r="AT8" s="29" t="s">
        <v>41</v>
      </c>
      <c r="AU8" s="19" t="s">
        <v>42</v>
      </c>
      <c r="AV8" s="10" t="s">
        <v>13</v>
      </c>
      <c r="AW8" s="10" t="s">
        <v>39</v>
      </c>
      <c r="AX8" s="29" t="s">
        <v>41</v>
      </c>
      <c r="AY8" s="19" t="s">
        <v>42</v>
      </c>
      <c r="AZ8" s="10" t="s">
        <v>13</v>
      </c>
      <c r="BA8" s="10" t="s">
        <v>39</v>
      </c>
      <c r="BB8" s="29" t="s">
        <v>41</v>
      </c>
      <c r="BC8" s="19" t="s">
        <v>42</v>
      </c>
      <c r="BD8" s="10" t="s">
        <v>13</v>
      </c>
      <c r="BE8" s="10" t="s">
        <v>39</v>
      </c>
      <c r="BF8" s="29" t="s">
        <v>41</v>
      </c>
      <c r="BG8" s="19" t="s">
        <v>42</v>
      </c>
      <c r="BH8" s="9" t="s">
        <v>13</v>
      </c>
      <c r="BI8" s="9" t="s">
        <v>39</v>
      </c>
      <c r="BJ8" s="9" t="s">
        <v>46</v>
      </c>
    </row>
    <row r="9" spans="1:62" x14ac:dyDescent="0.25">
      <c r="A9" s="98"/>
      <c r="B9" s="66" t="s">
        <v>18</v>
      </c>
      <c r="C9" s="67"/>
      <c r="D9" s="67"/>
      <c r="E9" s="67"/>
      <c r="F9" s="68"/>
      <c r="G9" s="69" t="s">
        <v>19</v>
      </c>
      <c r="H9" s="69"/>
      <c r="I9" s="69"/>
      <c r="J9" s="69"/>
      <c r="K9" s="69"/>
      <c r="L9" s="70"/>
      <c r="M9" s="105" t="s">
        <v>19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5"/>
    </row>
    <row r="10" spans="1:62" s="17" customFormat="1" hidden="1" x14ac:dyDescent="0.25">
      <c r="A10" s="6" t="s">
        <v>36</v>
      </c>
      <c r="B10" s="33">
        <v>45802</v>
      </c>
      <c r="C10" s="46">
        <v>400000</v>
      </c>
      <c r="D10" s="6" t="s">
        <v>40</v>
      </c>
      <c r="E10" s="33" t="s">
        <v>44</v>
      </c>
      <c r="F10" s="35">
        <v>0</v>
      </c>
      <c r="G10" s="36" t="s">
        <v>17</v>
      </c>
      <c r="H10" s="6" t="s">
        <v>23</v>
      </c>
      <c r="I10" s="34">
        <v>20000000</v>
      </c>
      <c r="J10" s="37">
        <f>I10*0.9</f>
        <v>18000000</v>
      </c>
      <c r="K10" s="38">
        <f>I10*0.1</f>
        <v>2000000</v>
      </c>
      <c r="L10" s="36" t="s">
        <v>15</v>
      </c>
      <c r="M10" s="39">
        <v>4500000</v>
      </c>
      <c r="N10" s="39">
        <v>4500000</v>
      </c>
      <c r="O10" s="40">
        <v>45658</v>
      </c>
      <c r="P10" s="41">
        <v>1000000</v>
      </c>
      <c r="Q10" s="42">
        <v>0</v>
      </c>
      <c r="R10" s="42" t="s">
        <v>43</v>
      </c>
      <c r="S10" s="43" t="s">
        <v>44</v>
      </c>
      <c r="T10" s="41">
        <v>1000000</v>
      </c>
      <c r="U10" s="42">
        <v>1000000</v>
      </c>
      <c r="V10" s="42" t="s">
        <v>45</v>
      </c>
      <c r="W10" s="43">
        <v>45658</v>
      </c>
      <c r="X10" s="41">
        <v>1000000</v>
      </c>
      <c r="Y10" s="42">
        <v>1000000</v>
      </c>
      <c r="Z10" s="42" t="s">
        <v>45</v>
      </c>
      <c r="AA10" s="43">
        <v>45689</v>
      </c>
      <c r="AB10" s="41">
        <v>1000000</v>
      </c>
      <c r="AC10" s="42">
        <v>1000000</v>
      </c>
      <c r="AD10" s="42" t="s">
        <v>45</v>
      </c>
      <c r="AE10" s="43">
        <v>45717</v>
      </c>
      <c r="AF10" s="41">
        <v>1000000</v>
      </c>
      <c r="AG10" s="42">
        <v>1000000</v>
      </c>
      <c r="AH10" s="42" t="s">
        <v>45</v>
      </c>
      <c r="AI10" s="43">
        <v>45748</v>
      </c>
      <c r="AJ10" s="41"/>
      <c r="AK10" s="39"/>
      <c r="AL10" s="42"/>
      <c r="AM10" s="43"/>
      <c r="AN10" s="41"/>
      <c r="AO10" s="39"/>
      <c r="AP10" s="42"/>
      <c r="AQ10" s="43"/>
      <c r="AR10" s="41"/>
      <c r="AS10" s="39"/>
      <c r="AT10" s="42"/>
      <c r="AU10" s="43"/>
      <c r="AV10" s="41"/>
      <c r="AW10" s="39"/>
      <c r="AX10" s="42"/>
      <c r="AY10" s="43"/>
      <c r="AZ10" s="41"/>
      <c r="BA10" s="39"/>
      <c r="BB10" s="42"/>
      <c r="BC10" s="43"/>
      <c r="BD10" s="41"/>
      <c r="BE10" s="39"/>
      <c r="BF10" s="42"/>
      <c r="BG10" s="43"/>
      <c r="BH10" s="44">
        <f t="shared" ref="BH10:BH23" si="0">P10+T10+X10+AB10+AF10+AJ10+AN10+AR10</f>
        <v>5000000</v>
      </c>
      <c r="BI10" s="45">
        <f t="shared" ref="BI10" si="1">Q10+U10+Y10+AC10+AG10+AK10+AO10+AS10</f>
        <v>4000000</v>
      </c>
      <c r="BJ10" s="37">
        <f>BI10*0.1</f>
        <v>400000</v>
      </c>
    </row>
    <row r="11" spans="1:62" x14ac:dyDescent="0.25">
      <c r="A11" s="2">
        <v>180692</v>
      </c>
      <c r="B11" s="5">
        <v>45433</v>
      </c>
      <c r="C11" s="47">
        <v>5974047</v>
      </c>
      <c r="D11" s="2" t="s">
        <v>40</v>
      </c>
      <c r="E11" s="5" t="s">
        <v>44</v>
      </c>
      <c r="F11" s="20"/>
      <c r="G11" s="18" t="s">
        <v>17</v>
      </c>
      <c r="H11" s="2" t="s">
        <v>23</v>
      </c>
      <c r="I11" s="47">
        <v>59740470</v>
      </c>
      <c r="J11" s="50">
        <f t="shared" ref="J11:J24" si="2">I11*0.9</f>
        <v>53766423</v>
      </c>
      <c r="K11" s="51">
        <f t="shared" ref="K11:K24" si="3">I11*0.1</f>
        <v>5974047</v>
      </c>
      <c r="L11" s="18" t="s">
        <v>40</v>
      </c>
      <c r="M11" s="3"/>
      <c r="N11" s="3"/>
      <c r="O11" s="25"/>
      <c r="P11" s="62">
        <v>59740469.920000002</v>
      </c>
      <c r="Q11" s="63">
        <v>59740469.920000002</v>
      </c>
      <c r="R11" s="7" t="s">
        <v>45</v>
      </c>
      <c r="S11" s="26">
        <v>44958</v>
      </c>
      <c r="T11" s="60"/>
      <c r="U11" s="61"/>
      <c r="V11" s="7"/>
      <c r="W11" s="26"/>
      <c r="X11" s="60"/>
      <c r="Y11" s="61"/>
      <c r="Z11" s="7"/>
      <c r="AA11" s="26"/>
      <c r="AB11" s="24"/>
      <c r="AC11" s="7"/>
      <c r="AD11" s="7"/>
      <c r="AE11" s="26"/>
      <c r="AF11" s="24"/>
      <c r="AG11" s="7"/>
      <c r="AH11" s="7"/>
      <c r="AI11" s="26"/>
      <c r="AJ11" s="24"/>
      <c r="AK11" s="3"/>
      <c r="AL11" s="7"/>
      <c r="AM11" s="26"/>
      <c r="AN11" s="24"/>
      <c r="AO11" s="3"/>
      <c r="AP11" s="7"/>
      <c r="AQ11" s="26"/>
      <c r="AR11" s="24"/>
      <c r="AS11" s="3"/>
      <c r="AT11" s="7"/>
      <c r="AU11" s="26"/>
      <c r="AV11" s="24"/>
      <c r="AW11" s="3"/>
      <c r="AX11" s="7"/>
      <c r="AY11" s="26"/>
      <c r="AZ11" s="24"/>
      <c r="BA11" s="3"/>
      <c r="BB11" s="7"/>
      <c r="BC11" s="26"/>
      <c r="BD11" s="24"/>
      <c r="BE11" s="3"/>
      <c r="BF11" s="7"/>
      <c r="BG11" s="26"/>
      <c r="BH11" s="27">
        <f t="shared" si="0"/>
        <v>59740469.920000002</v>
      </c>
      <c r="BI11" s="4">
        <f t="shared" ref="BI11:BI19" si="4">Q11+U11+Y11+AC11+AG11+AK11+AO11+AS11+AW11+BA11+BE11</f>
        <v>59740469.920000002</v>
      </c>
      <c r="BJ11" s="4">
        <f t="shared" ref="BJ11:BJ24" si="5">BI11*0.1</f>
        <v>5974046.9920000006</v>
      </c>
    </row>
    <row r="12" spans="1:62" x14ac:dyDescent="0.25">
      <c r="A12" s="2">
        <v>334509</v>
      </c>
      <c r="B12" s="5">
        <v>45433</v>
      </c>
      <c r="C12" s="47">
        <v>288335.23</v>
      </c>
      <c r="D12" s="2" t="s">
        <v>15</v>
      </c>
      <c r="E12" s="5">
        <v>45749</v>
      </c>
      <c r="F12" s="49">
        <v>288335.23</v>
      </c>
      <c r="G12" s="18" t="s">
        <v>17</v>
      </c>
      <c r="H12" s="2" t="s">
        <v>23</v>
      </c>
      <c r="I12" s="47">
        <v>2890937.33</v>
      </c>
      <c r="J12" s="50">
        <f t="shared" si="2"/>
        <v>2601843.5970000001</v>
      </c>
      <c r="K12" s="51">
        <f t="shared" si="3"/>
        <v>289093.73300000001</v>
      </c>
      <c r="L12" s="18" t="s">
        <v>40</v>
      </c>
      <c r="M12" s="3"/>
      <c r="N12" s="3"/>
      <c r="O12" s="25"/>
      <c r="P12" s="62">
        <v>2890937.33</v>
      </c>
      <c r="Q12" s="63">
        <v>2883352.33</v>
      </c>
      <c r="R12" s="7" t="s">
        <v>45</v>
      </c>
      <c r="S12" s="26">
        <v>45089</v>
      </c>
      <c r="T12" s="60"/>
      <c r="U12" s="61"/>
      <c r="V12" s="7"/>
      <c r="W12" s="26"/>
      <c r="X12" s="60"/>
      <c r="Y12" s="61"/>
      <c r="Z12" s="7"/>
      <c r="AA12" s="26"/>
      <c r="AB12" s="24"/>
      <c r="AC12" s="7"/>
      <c r="AD12" s="7"/>
      <c r="AE12" s="26"/>
      <c r="AF12" s="24"/>
      <c r="AG12" s="7"/>
      <c r="AH12" s="7"/>
      <c r="AI12" s="26"/>
      <c r="AJ12" s="24"/>
      <c r="AK12" s="3"/>
      <c r="AL12" s="7"/>
      <c r="AM12" s="26"/>
      <c r="AN12" s="24"/>
      <c r="AO12" s="3"/>
      <c r="AP12" s="7"/>
      <c r="AQ12" s="26"/>
      <c r="AR12" s="24"/>
      <c r="AS12" s="3"/>
      <c r="AT12" s="7"/>
      <c r="AU12" s="26"/>
      <c r="AV12" s="24"/>
      <c r="AW12" s="3"/>
      <c r="AX12" s="7"/>
      <c r="AY12" s="26"/>
      <c r="AZ12" s="24"/>
      <c r="BA12" s="3"/>
      <c r="BB12" s="7"/>
      <c r="BC12" s="26"/>
      <c r="BD12" s="24"/>
      <c r="BE12" s="3"/>
      <c r="BF12" s="7"/>
      <c r="BG12" s="26"/>
      <c r="BH12" s="27">
        <f t="shared" si="0"/>
        <v>2890937.33</v>
      </c>
      <c r="BI12" s="4">
        <f t="shared" si="4"/>
        <v>2883352.33</v>
      </c>
      <c r="BJ12" s="4">
        <f t="shared" si="5"/>
        <v>288335.23300000001</v>
      </c>
    </row>
    <row r="13" spans="1:62" x14ac:dyDescent="0.25">
      <c r="A13" s="2">
        <v>663385</v>
      </c>
      <c r="B13" s="5">
        <v>45433</v>
      </c>
      <c r="C13" s="47">
        <v>2190110.5499999998</v>
      </c>
      <c r="D13" s="2" t="s">
        <v>15</v>
      </c>
      <c r="E13" s="5">
        <v>45749</v>
      </c>
      <c r="F13" s="49">
        <v>2190110.5499999998</v>
      </c>
      <c r="G13" s="18" t="s">
        <v>17</v>
      </c>
      <c r="H13" s="2" t="s">
        <v>23</v>
      </c>
      <c r="I13" s="47">
        <v>22238212.579999998</v>
      </c>
      <c r="J13" s="50">
        <f t="shared" si="2"/>
        <v>20014391.322000001</v>
      </c>
      <c r="K13" s="51">
        <f t="shared" si="3"/>
        <v>2223821.2579999999</v>
      </c>
      <c r="L13" s="18" t="s">
        <v>40</v>
      </c>
      <c r="M13" s="3"/>
      <c r="N13" s="3"/>
      <c r="O13" s="25"/>
      <c r="P13" s="62">
        <v>15060960.08</v>
      </c>
      <c r="Q13" s="63">
        <v>15026460.077777777</v>
      </c>
      <c r="R13" s="7" t="s">
        <v>45</v>
      </c>
      <c r="S13" s="26">
        <v>44734</v>
      </c>
      <c r="T13" s="62">
        <v>2690535.77</v>
      </c>
      <c r="U13" s="63">
        <v>2690535.7666666666</v>
      </c>
      <c r="V13" s="7" t="s">
        <v>45</v>
      </c>
      <c r="W13" s="26">
        <v>44792</v>
      </c>
      <c r="X13" s="62">
        <v>47081.65</v>
      </c>
      <c r="Y13" s="63">
        <v>47081.65</v>
      </c>
      <c r="Z13" s="7" t="s">
        <v>45</v>
      </c>
      <c r="AA13" s="26">
        <v>44984</v>
      </c>
      <c r="AB13" s="52">
        <v>110597.75999999999</v>
      </c>
      <c r="AC13" s="53">
        <v>110597.74</v>
      </c>
      <c r="AD13" s="7" t="s">
        <v>45</v>
      </c>
      <c r="AE13" s="26">
        <v>45147</v>
      </c>
      <c r="AF13" s="24">
        <v>4026430.14</v>
      </c>
      <c r="AG13" s="7">
        <v>4026430.14</v>
      </c>
      <c r="AH13" s="7" t="s">
        <v>45</v>
      </c>
      <c r="AI13" s="26">
        <v>45408</v>
      </c>
      <c r="AJ13" s="24">
        <v>0.01</v>
      </c>
      <c r="AK13" s="3">
        <v>0.01</v>
      </c>
      <c r="AL13" s="7" t="s">
        <v>45</v>
      </c>
      <c r="AM13" s="26">
        <v>45636</v>
      </c>
      <c r="AN13" s="24"/>
      <c r="AO13" s="3"/>
      <c r="AP13" s="7"/>
      <c r="AQ13" s="26"/>
      <c r="AR13" s="24"/>
      <c r="AS13" s="3"/>
      <c r="AT13" s="7"/>
      <c r="AU13" s="26"/>
      <c r="AV13" s="24"/>
      <c r="AW13" s="3"/>
      <c r="AX13" s="7"/>
      <c r="AY13" s="26"/>
      <c r="AZ13" s="24"/>
      <c r="BA13" s="3"/>
      <c r="BB13" s="7"/>
      <c r="BC13" s="26"/>
      <c r="BD13" s="24"/>
      <c r="BE13" s="3"/>
      <c r="BF13" s="7"/>
      <c r="BG13" s="26"/>
      <c r="BH13" s="27">
        <f t="shared" si="0"/>
        <v>21935605.410000004</v>
      </c>
      <c r="BI13" s="4">
        <f t="shared" si="4"/>
        <v>21901105.384444442</v>
      </c>
      <c r="BJ13" s="4">
        <f t="shared" si="5"/>
        <v>2190110.5384444441</v>
      </c>
    </row>
    <row r="14" spans="1:62" x14ac:dyDescent="0.25">
      <c r="A14" s="2">
        <v>669498</v>
      </c>
      <c r="B14" s="5">
        <v>45433</v>
      </c>
      <c r="C14" s="47">
        <v>129897.45</v>
      </c>
      <c r="D14" s="2" t="s">
        <v>15</v>
      </c>
      <c r="E14" s="5">
        <v>45877</v>
      </c>
      <c r="F14" s="58">
        <v>129897.45</v>
      </c>
      <c r="G14" s="18" t="s">
        <v>17</v>
      </c>
      <c r="H14" s="2" t="s">
        <v>23</v>
      </c>
      <c r="I14" s="47">
        <v>1381975</v>
      </c>
      <c r="J14" s="50">
        <f t="shared" si="2"/>
        <v>1243777.5</v>
      </c>
      <c r="K14" s="51">
        <f t="shared" si="3"/>
        <v>138197.5</v>
      </c>
      <c r="L14" s="18" t="s">
        <v>40</v>
      </c>
      <c r="M14" s="3"/>
      <c r="N14" s="3"/>
      <c r="O14" s="25"/>
      <c r="P14" s="62">
        <v>667000</v>
      </c>
      <c r="Q14" s="63">
        <v>667000</v>
      </c>
      <c r="R14" s="7" t="s">
        <v>45</v>
      </c>
      <c r="S14" s="26">
        <v>44944</v>
      </c>
      <c r="T14" s="62">
        <v>320940</v>
      </c>
      <c r="U14" s="63">
        <v>320940</v>
      </c>
      <c r="V14" s="7" t="s">
        <v>45</v>
      </c>
      <c r="W14" s="26">
        <v>45062</v>
      </c>
      <c r="X14" s="62">
        <v>311034.59999999998</v>
      </c>
      <c r="Y14" s="63">
        <v>311034.59999999998</v>
      </c>
      <c r="Z14" s="7" t="s">
        <v>45</v>
      </c>
      <c r="AA14" s="26">
        <v>45162</v>
      </c>
      <c r="AB14" s="52"/>
      <c r="AC14" s="53"/>
      <c r="AD14" s="7"/>
      <c r="AE14" s="26"/>
      <c r="AF14" s="24"/>
      <c r="AG14" s="7"/>
      <c r="AH14" s="7"/>
      <c r="AI14" s="26"/>
      <c r="AJ14" s="24"/>
      <c r="AK14" s="3"/>
      <c r="AL14" s="7"/>
      <c r="AM14" s="26"/>
      <c r="AN14" s="24"/>
      <c r="AO14" s="3"/>
      <c r="AP14" s="7"/>
      <c r="AQ14" s="26"/>
      <c r="AR14" s="24"/>
      <c r="AS14" s="3"/>
      <c r="AT14" s="7"/>
      <c r="AU14" s="26"/>
      <c r="AV14" s="24"/>
      <c r="AW14" s="3"/>
      <c r="AX14" s="7"/>
      <c r="AY14" s="26"/>
      <c r="AZ14" s="24"/>
      <c r="BA14" s="3"/>
      <c r="BB14" s="7"/>
      <c r="BC14" s="26"/>
      <c r="BD14" s="24"/>
      <c r="BE14" s="3"/>
      <c r="BF14" s="7"/>
      <c r="BG14" s="26"/>
      <c r="BH14" s="27">
        <f t="shared" si="0"/>
        <v>1298974.6000000001</v>
      </c>
      <c r="BI14" s="4">
        <f t="shared" si="4"/>
        <v>1298974.6000000001</v>
      </c>
      <c r="BJ14" s="4">
        <f t="shared" si="5"/>
        <v>129897.46000000002</v>
      </c>
    </row>
    <row r="15" spans="1:62" x14ac:dyDescent="0.25">
      <c r="A15" s="2">
        <v>669233</v>
      </c>
      <c r="B15" s="5" t="s">
        <v>49</v>
      </c>
      <c r="C15" s="47">
        <v>1543122.79</v>
      </c>
      <c r="D15" s="2" t="s">
        <v>15</v>
      </c>
      <c r="E15" s="5">
        <v>45877</v>
      </c>
      <c r="F15" s="58">
        <v>1543122.79</v>
      </c>
      <c r="G15" s="18" t="s">
        <v>17</v>
      </c>
      <c r="H15" s="2" t="s">
        <v>23</v>
      </c>
      <c r="I15" s="47">
        <v>19539860.920000002</v>
      </c>
      <c r="J15" s="50">
        <f t="shared" si="2"/>
        <v>17585874.828000002</v>
      </c>
      <c r="K15" s="51">
        <f t="shared" si="3"/>
        <v>1953986.0920000002</v>
      </c>
      <c r="L15" s="18" t="s">
        <v>40</v>
      </c>
      <c r="M15" s="3"/>
      <c r="N15" s="3"/>
      <c r="O15" s="25"/>
      <c r="P15" s="62">
        <v>10045028.52</v>
      </c>
      <c r="Q15" s="63">
        <v>10044628.522222223</v>
      </c>
      <c r="R15" s="7" t="s">
        <v>45</v>
      </c>
      <c r="S15" s="26">
        <v>44867</v>
      </c>
      <c r="T15" s="62">
        <v>350240</v>
      </c>
      <c r="U15" s="63">
        <v>350240</v>
      </c>
      <c r="V15" s="7" t="s">
        <v>45</v>
      </c>
      <c r="W15" s="26">
        <v>44907</v>
      </c>
      <c r="X15" s="62">
        <v>7258072.7000000002</v>
      </c>
      <c r="Y15" s="63">
        <v>4719314.45</v>
      </c>
      <c r="Z15" s="7" t="s">
        <v>45</v>
      </c>
      <c r="AA15" s="26">
        <v>45092</v>
      </c>
      <c r="AB15" s="52">
        <v>317045</v>
      </c>
      <c r="AC15" s="53">
        <v>317045</v>
      </c>
      <c r="AD15" s="7" t="s">
        <v>45</v>
      </c>
      <c r="AE15" s="26">
        <v>45649</v>
      </c>
      <c r="AF15" s="24"/>
      <c r="AG15" s="7"/>
      <c r="AH15" s="7"/>
      <c r="AI15" s="26"/>
      <c r="AJ15" s="24"/>
      <c r="AK15" s="3"/>
      <c r="AL15" s="7"/>
      <c r="AM15" s="26"/>
      <c r="AN15" s="24"/>
      <c r="AO15" s="3"/>
      <c r="AP15" s="7"/>
      <c r="AQ15" s="26"/>
      <c r="AR15" s="24"/>
      <c r="AS15" s="3"/>
      <c r="AT15" s="7"/>
      <c r="AU15" s="26"/>
      <c r="AV15" s="24"/>
      <c r="AW15" s="3"/>
      <c r="AX15" s="7"/>
      <c r="AY15" s="26"/>
      <c r="AZ15" s="24"/>
      <c r="BA15" s="3"/>
      <c r="BB15" s="7"/>
      <c r="BC15" s="26"/>
      <c r="BD15" s="24"/>
      <c r="BE15" s="3"/>
      <c r="BF15" s="7"/>
      <c r="BG15" s="26"/>
      <c r="BH15" s="27">
        <f t="shared" si="0"/>
        <v>17970386.219999999</v>
      </c>
      <c r="BI15" s="4">
        <f t="shared" si="4"/>
        <v>15431227.972222224</v>
      </c>
      <c r="BJ15" s="4">
        <f t="shared" si="5"/>
        <v>1543122.7972222224</v>
      </c>
    </row>
    <row r="16" spans="1:62" x14ac:dyDescent="0.25">
      <c r="A16" s="2">
        <v>669815</v>
      </c>
      <c r="B16" s="5" t="s">
        <v>49</v>
      </c>
      <c r="C16" s="47">
        <v>342433.36</v>
      </c>
      <c r="D16" s="2" t="s">
        <v>15</v>
      </c>
      <c r="E16" s="5">
        <v>45877</v>
      </c>
      <c r="F16" s="58">
        <v>342433.36</v>
      </c>
      <c r="G16" s="18" t="s">
        <v>17</v>
      </c>
      <c r="H16" s="2" t="s">
        <v>23</v>
      </c>
      <c r="I16" s="47">
        <v>3819020.68</v>
      </c>
      <c r="J16" s="50">
        <f t="shared" si="2"/>
        <v>3437118.6120000002</v>
      </c>
      <c r="K16" s="51">
        <f t="shared" si="3"/>
        <v>381902.06800000003</v>
      </c>
      <c r="L16" s="18" t="s">
        <v>40</v>
      </c>
      <c r="M16" s="3"/>
      <c r="N16" s="3"/>
      <c r="O16" s="25"/>
      <c r="P16" s="62">
        <v>138749</v>
      </c>
      <c r="Q16" s="63">
        <v>138749</v>
      </c>
      <c r="R16" s="7" t="s">
        <v>45</v>
      </c>
      <c r="S16" s="26">
        <v>44952</v>
      </c>
      <c r="T16" s="62">
        <v>181815.52</v>
      </c>
      <c r="U16" s="63">
        <v>156168.32999999999</v>
      </c>
      <c r="V16" s="7" t="s">
        <v>45</v>
      </c>
      <c r="W16" s="26">
        <v>45106</v>
      </c>
      <c r="X16" s="62">
        <v>1908187.38</v>
      </c>
      <c r="Y16" s="63">
        <v>1387264.67</v>
      </c>
      <c r="Z16" s="7" t="s">
        <v>45</v>
      </c>
      <c r="AA16" s="26">
        <v>45086</v>
      </c>
      <c r="AB16" s="52">
        <v>779567.14</v>
      </c>
      <c r="AC16" s="53">
        <v>592884.74</v>
      </c>
      <c r="AD16" s="7" t="s">
        <v>45</v>
      </c>
      <c r="AE16" s="26">
        <v>45190</v>
      </c>
      <c r="AF16" s="24">
        <v>627823.80000000005</v>
      </c>
      <c r="AG16" s="7">
        <v>463843.8</v>
      </c>
      <c r="AH16" s="7" t="s">
        <v>45</v>
      </c>
      <c r="AI16" s="26">
        <v>45223</v>
      </c>
      <c r="AJ16" s="24">
        <v>537828.07999999996</v>
      </c>
      <c r="AK16" s="3">
        <v>524026.14</v>
      </c>
      <c r="AL16" s="7" t="s">
        <v>45</v>
      </c>
      <c r="AM16" s="26">
        <v>45331</v>
      </c>
      <c r="AN16" s="24">
        <v>161397</v>
      </c>
      <c r="AO16" s="3">
        <v>161397</v>
      </c>
      <c r="AP16" s="7" t="s">
        <v>45</v>
      </c>
      <c r="AQ16" s="26">
        <v>45589</v>
      </c>
      <c r="AR16" s="24"/>
      <c r="AS16" s="3"/>
      <c r="AT16" s="7"/>
      <c r="AU16" s="26"/>
      <c r="AV16" s="24"/>
      <c r="AW16" s="3"/>
      <c r="AX16" s="7"/>
      <c r="AY16" s="26"/>
      <c r="AZ16" s="24"/>
      <c r="BA16" s="3"/>
      <c r="BB16" s="7"/>
      <c r="BC16" s="26"/>
      <c r="BD16" s="24"/>
      <c r="BE16" s="3"/>
      <c r="BF16" s="7"/>
      <c r="BG16" s="26"/>
      <c r="BH16" s="27">
        <f t="shared" si="0"/>
        <v>4335367.92</v>
      </c>
      <c r="BI16" s="4">
        <f t="shared" si="4"/>
        <v>3424333.68</v>
      </c>
      <c r="BJ16" s="4">
        <f t="shared" si="5"/>
        <v>342433.36800000002</v>
      </c>
    </row>
    <row r="17" spans="1:62" x14ac:dyDescent="0.25">
      <c r="A17" s="2">
        <v>662957</v>
      </c>
      <c r="B17" s="5">
        <v>45433</v>
      </c>
      <c r="C17" s="47">
        <v>400000</v>
      </c>
      <c r="D17" s="2" t="s">
        <v>15</v>
      </c>
      <c r="E17" s="5">
        <v>45877</v>
      </c>
      <c r="F17" s="58">
        <v>400000</v>
      </c>
      <c r="G17" s="18" t="s">
        <v>17</v>
      </c>
      <c r="H17" s="2" t="s">
        <v>23</v>
      </c>
      <c r="I17" s="47">
        <v>6507604.7999999998</v>
      </c>
      <c r="J17" s="50">
        <f t="shared" si="2"/>
        <v>5856844.3200000003</v>
      </c>
      <c r="K17" s="51">
        <f t="shared" si="3"/>
        <v>650760.48</v>
      </c>
      <c r="L17" s="18" t="s">
        <v>40</v>
      </c>
      <c r="M17" s="3"/>
      <c r="N17" s="3"/>
      <c r="O17" s="25"/>
      <c r="P17" s="62">
        <v>2400000</v>
      </c>
      <c r="Q17" s="63">
        <v>2400000</v>
      </c>
      <c r="R17" s="7" t="s">
        <v>45</v>
      </c>
      <c r="S17" s="26">
        <v>45091</v>
      </c>
      <c r="T17" s="62">
        <v>1600000</v>
      </c>
      <c r="U17" s="63">
        <v>1600000</v>
      </c>
      <c r="V17" s="7" t="s">
        <v>45</v>
      </c>
      <c r="W17" s="26">
        <v>45181</v>
      </c>
      <c r="X17" s="62"/>
      <c r="Y17" s="63"/>
      <c r="Z17" s="7"/>
      <c r="AA17" s="26"/>
      <c r="AB17" s="52"/>
      <c r="AC17" s="53"/>
      <c r="AD17" s="7"/>
      <c r="AE17" s="26"/>
      <c r="AF17" s="24"/>
      <c r="AG17" s="7"/>
      <c r="AH17" s="7"/>
      <c r="AI17" s="26"/>
      <c r="AJ17" s="24"/>
      <c r="AK17" s="3"/>
      <c r="AL17" s="7"/>
      <c r="AM17" s="26"/>
      <c r="AN17" s="24"/>
      <c r="AO17" s="3"/>
      <c r="AP17" s="7"/>
      <c r="AQ17" s="26"/>
      <c r="AR17" s="24"/>
      <c r="AS17" s="3"/>
      <c r="AT17" s="7"/>
      <c r="AU17" s="26"/>
      <c r="AV17" s="24"/>
      <c r="AW17" s="3"/>
      <c r="AX17" s="7"/>
      <c r="AY17" s="26"/>
      <c r="AZ17" s="24"/>
      <c r="BA17" s="3"/>
      <c r="BB17" s="7"/>
      <c r="BC17" s="26"/>
      <c r="BD17" s="24"/>
      <c r="BE17" s="3"/>
      <c r="BF17" s="7"/>
      <c r="BG17" s="26"/>
      <c r="BH17" s="27">
        <f t="shared" si="0"/>
        <v>4000000</v>
      </c>
      <c r="BI17" s="4">
        <f t="shared" si="4"/>
        <v>4000000</v>
      </c>
      <c r="BJ17" s="4">
        <f t="shared" si="5"/>
        <v>400000</v>
      </c>
    </row>
    <row r="18" spans="1:62" x14ac:dyDescent="0.25">
      <c r="A18" s="2">
        <v>671481</v>
      </c>
      <c r="B18" s="5">
        <v>45433</v>
      </c>
      <c r="C18" s="47">
        <v>122224</v>
      </c>
      <c r="D18" s="2" t="s">
        <v>15</v>
      </c>
      <c r="E18" s="5">
        <v>45877</v>
      </c>
      <c r="F18" s="58">
        <v>116734.14</v>
      </c>
      <c r="G18" s="18" t="s">
        <v>17</v>
      </c>
      <c r="H18" s="2" t="s">
        <v>23</v>
      </c>
      <c r="I18" s="47">
        <v>1172831.25</v>
      </c>
      <c r="J18" s="50">
        <f t="shared" si="2"/>
        <v>1055548.125</v>
      </c>
      <c r="K18" s="51">
        <f t="shared" si="3"/>
        <v>117283.125</v>
      </c>
      <c r="L18" s="18" t="s">
        <v>40</v>
      </c>
      <c r="M18" s="3"/>
      <c r="N18" s="3"/>
      <c r="O18" s="25"/>
      <c r="P18" s="62">
        <v>289349.09999999998</v>
      </c>
      <c r="Q18" s="63">
        <v>289349.09999999998</v>
      </c>
      <c r="R18" s="7" t="s">
        <v>45</v>
      </c>
      <c r="S18" s="26">
        <v>45091</v>
      </c>
      <c r="T18" s="62">
        <v>811925.2</v>
      </c>
      <c r="U18" s="63">
        <v>811925.2</v>
      </c>
      <c r="V18" s="7" t="s">
        <v>45</v>
      </c>
      <c r="W18" s="26">
        <v>45222</v>
      </c>
      <c r="X18" s="62">
        <v>71556.95</v>
      </c>
      <c r="Y18" s="63">
        <v>71556.95</v>
      </c>
      <c r="Z18" s="7" t="s">
        <v>45</v>
      </c>
      <c r="AA18" s="26">
        <v>45421</v>
      </c>
      <c r="AB18" s="52"/>
      <c r="AC18" s="53"/>
      <c r="AD18" s="7"/>
      <c r="AE18" s="26"/>
      <c r="AF18" s="24"/>
      <c r="AG18" s="7"/>
      <c r="AH18" s="7"/>
      <c r="AI18" s="26"/>
      <c r="AJ18" s="24"/>
      <c r="AK18" s="3"/>
      <c r="AL18" s="7"/>
      <c r="AM18" s="26"/>
      <c r="AN18" s="24"/>
      <c r="AO18" s="3"/>
      <c r="AP18" s="7"/>
      <c r="AQ18" s="26"/>
      <c r="AR18" s="24"/>
      <c r="AS18" s="3"/>
      <c r="AT18" s="7"/>
      <c r="AU18" s="26"/>
      <c r="AV18" s="24"/>
      <c r="AW18" s="3"/>
      <c r="AX18" s="7"/>
      <c r="AY18" s="26"/>
      <c r="AZ18" s="24"/>
      <c r="BA18" s="3"/>
      <c r="BB18" s="7"/>
      <c r="BC18" s="26"/>
      <c r="BD18" s="24"/>
      <c r="BE18" s="3"/>
      <c r="BF18" s="7"/>
      <c r="BG18" s="26"/>
      <c r="BH18" s="27">
        <f t="shared" si="0"/>
        <v>1172831.2499999998</v>
      </c>
      <c r="BI18" s="4">
        <f t="shared" si="4"/>
        <v>1172831.2499999998</v>
      </c>
      <c r="BJ18" s="4">
        <f t="shared" si="5"/>
        <v>117283.12499999999</v>
      </c>
    </row>
    <row r="19" spans="1:62" x14ac:dyDescent="0.25">
      <c r="A19" s="2">
        <v>663383</v>
      </c>
      <c r="B19" s="5" t="s">
        <v>49</v>
      </c>
      <c r="C19" s="47">
        <v>123552.08</v>
      </c>
      <c r="D19" s="2" t="s">
        <v>15</v>
      </c>
      <c r="E19" s="5">
        <v>45877</v>
      </c>
      <c r="F19" s="58">
        <v>123552.08</v>
      </c>
      <c r="G19" s="18" t="s">
        <v>17</v>
      </c>
      <c r="H19" s="2" t="s">
        <v>23</v>
      </c>
      <c r="I19" s="47">
        <v>2007587.81</v>
      </c>
      <c r="J19" s="50">
        <f t="shared" si="2"/>
        <v>1806829.0290000001</v>
      </c>
      <c r="K19" s="51">
        <f t="shared" si="3"/>
        <v>200758.78100000002</v>
      </c>
      <c r="L19" s="18" t="s">
        <v>40</v>
      </c>
      <c r="M19" s="3"/>
      <c r="N19" s="3"/>
      <c r="O19" s="25"/>
      <c r="P19" s="62">
        <v>242820.8</v>
      </c>
      <c r="Q19" s="63">
        <v>242820.8</v>
      </c>
      <c r="R19" s="7" t="s">
        <v>45</v>
      </c>
      <c r="S19" s="26">
        <v>45516</v>
      </c>
      <c r="T19" s="62">
        <v>882400</v>
      </c>
      <c r="U19" s="63">
        <v>882400</v>
      </c>
      <c r="V19" s="7" t="s">
        <v>45</v>
      </c>
      <c r="W19" s="26">
        <v>45041</v>
      </c>
      <c r="X19" s="62">
        <v>110300</v>
      </c>
      <c r="Y19" s="63">
        <v>110300</v>
      </c>
      <c r="Z19" s="7" t="s">
        <v>45</v>
      </c>
      <c r="AA19" s="26">
        <v>45226</v>
      </c>
      <c r="AB19" s="52"/>
      <c r="AC19" s="53"/>
      <c r="AD19" s="7"/>
      <c r="AE19" s="26"/>
      <c r="AF19" s="24"/>
      <c r="AG19" s="7"/>
      <c r="AH19" s="7"/>
      <c r="AI19" s="26"/>
      <c r="AJ19" s="24"/>
      <c r="AK19" s="3"/>
      <c r="AL19" s="7"/>
      <c r="AM19" s="26"/>
      <c r="AN19" s="24"/>
      <c r="AO19" s="3"/>
      <c r="AP19" s="7"/>
      <c r="AQ19" s="26"/>
      <c r="AR19" s="24"/>
      <c r="AS19" s="3"/>
      <c r="AT19" s="7"/>
      <c r="AU19" s="26"/>
      <c r="AV19" s="24"/>
      <c r="AW19" s="3"/>
      <c r="AX19" s="7"/>
      <c r="AY19" s="26"/>
      <c r="AZ19" s="24"/>
      <c r="BA19" s="3"/>
      <c r="BB19" s="7"/>
      <c r="BC19" s="26"/>
      <c r="BD19" s="24"/>
      <c r="BE19" s="3"/>
      <c r="BF19" s="7"/>
      <c r="BG19" s="26"/>
      <c r="BH19" s="27">
        <f t="shared" si="0"/>
        <v>1235520.8</v>
      </c>
      <c r="BI19" s="4">
        <f t="shared" si="4"/>
        <v>1235520.8</v>
      </c>
      <c r="BJ19" s="4">
        <f t="shared" si="5"/>
        <v>123552.08000000002</v>
      </c>
    </row>
    <row r="20" spans="1:62" x14ac:dyDescent="0.25">
      <c r="A20" s="2">
        <v>662947</v>
      </c>
      <c r="B20" s="5" t="s">
        <v>49</v>
      </c>
      <c r="C20" s="47">
        <v>2727743.67</v>
      </c>
      <c r="D20" s="2" t="s">
        <v>15</v>
      </c>
      <c r="E20" s="5">
        <v>45877</v>
      </c>
      <c r="F20" s="58">
        <v>2727743.67</v>
      </c>
      <c r="G20" s="18" t="s">
        <v>17</v>
      </c>
      <c r="H20" s="2" t="s">
        <v>23</v>
      </c>
      <c r="I20" s="47">
        <v>29654228.77</v>
      </c>
      <c r="J20" s="50">
        <f t="shared" si="2"/>
        <v>26688805.892999999</v>
      </c>
      <c r="K20" s="51">
        <f t="shared" si="3"/>
        <v>2965422.8770000003</v>
      </c>
      <c r="L20" s="18" t="s">
        <v>40</v>
      </c>
      <c r="M20" s="3"/>
      <c r="N20" s="3"/>
      <c r="O20" s="25"/>
      <c r="P20" s="62">
        <v>12571725.68</v>
      </c>
      <c r="Q20" s="63">
        <v>8286895.6799999997</v>
      </c>
      <c r="R20" s="7" t="s">
        <v>45</v>
      </c>
      <c r="S20" s="26">
        <v>44984</v>
      </c>
      <c r="T20" s="62">
        <v>12571725.68</v>
      </c>
      <c r="U20" s="63">
        <v>3821330</v>
      </c>
      <c r="V20" s="7" t="s">
        <v>45</v>
      </c>
      <c r="W20" s="26">
        <v>44936</v>
      </c>
      <c r="X20" s="62">
        <v>11539220.32</v>
      </c>
      <c r="Y20" s="63">
        <v>11539220.32</v>
      </c>
      <c r="Z20" s="7" t="s">
        <v>45</v>
      </c>
      <c r="AA20" s="26">
        <v>45104</v>
      </c>
      <c r="AB20" s="52">
        <v>1264290</v>
      </c>
      <c r="AC20" s="53">
        <v>1264290</v>
      </c>
      <c r="AD20" s="7" t="s">
        <v>45</v>
      </c>
      <c r="AE20" s="26">
        <v>45152</v>
      </c>
      <c r="AF20" s="24">
        <v>840048.05</v>
      </c>
      <c r="AG20" s="7">
        <v>85827.8</v>
      </c>
      <c r="AH20" s="7" t="s">
        <v>45</v>
      </c>
      <c r="AI20" s="26">
        <v>45238</v>
      </c>
      <c r="AJ20" s="24">
        <v>673573.62</v>
      </c>
      <c r="AK20" s="3">
        <v>333573.62</v>
      </c>
      <c r="AL20" s="7" t="s">
        <v>45</v>
      </c>
      <c r="AM20" s="26">
        <v>45268</v>
      </c>
      <c r="AN20" s="24">
        <v>340000</v>
      </c>
      <c r="AO20" s="3">
        <v>340000</v>
      </c>
      <c r="AP20" s="7" t="s">
        <v>45</v>
      </c>
      <c r="AQ20" s="26">
        <v>45331</v>
      </c>
      <c r="AR20" s="24">
        <v>412185.15</v>
      </c>
      <c r="AS20" s="3">
        <v>292341.53000000003</v>
      </c>
      <c r="AT20" s="7" t="s">
        <v>45</v>
      </c>
      <c r="AU20" s="26">
        <v>45401</v>
      </c>
      <c r="AV20" s="24">
        <v>488766.9</v>
      </c>
      <c r="AW20" s="3">
        <v>488766.9</v>
      </c>
      <c r="AX20" s="7" t="s">
        <v>45</v>
      </c>
      <c r="AY20" s="26">
        <v>45443</v>
      </c>
      <c r="AZ20" s="24">
        <v>754220.25</v>
      </c>
      <c r="BA20" s="3">
        <v>754220.25</v>
      </c>
      <c r="BB20" s="7" t="s">
        <v>45</v>
      </c>
      <c r="BC20" s="26">
        <v>45572</v>
      </c>
      <c r="BD20" s="24">
        <v>123500</v>
      </c>
      <c r="BE20" s="3">
        <v>123500</v>
      </c>
      <c r="BF20" s="7" t="s">
        <v>45</v>
      </c>
      <c r="BG20" s="26">
        <v>45706</v>
      </c>
      <c r="BH20" s="27">
        <f t="shared" si="0"/>
        <v>40212768.499999993</v>
      </c>
      <c r="BI20" s="4">
        <f>Q20+U20+Y20+AC20+AG20+AK20+AO20+AS20+AW20+BA20+BE20</f>
        <v>27329966.100000001</v>
      </c>
      <c r="BJ20" s="4">
        <f t="shared" si="5"/>
        <v>2732996.6100000003</v>
      </c>
    </row>
    <row r="21" spans="1:62" x14ac:dyDescent="0.25">
      <c r="A21" s="2">
        <v>687480</v>
      </c>
      <c r="B21" s="5">
        <v>45433</v>
      </c>
      <c r="C21" s="47">
        <v>65230.16</v>
      </c>
      <c r="D21" s="2" t="s">
        <v>15</v>
      </c>
      <c r="E21" s="5">
        <v>45877</v>
      </c>
      <c r="F21" s="58">
        <v>65230.16</v>
      </c>
      <c r="G21" s="18" t="s">
        <v>17</v>
      </c>
      <c r="H21" s="2" t="s">
        <v>23</v>
      </c>
      <c r="I21" s="47">
        <v>1189095.58</v>
      </c>
      <c r="J21" s="50">
        <f t="shared" si="2"/>
        <v>1070186.0220000001</v>
      </c>
      <c r="K21" s="51">
        <f t="shared" si="3"/>
        <v>118909.55800000002</v>
      </c>
      <c r="L21" s="18" t="s">
        <v>40</v>
      </c>
      <c r="M21" s="3"/>
      <c r="N21" s="3"/>
      <c r="O21" s="25"/>
      <c r="P21" s="62">
        <v>84072.42</v>
      </c>
      <c r="Q21" s="63">
        <v>56048.28</v>
      </c>
      <c r="R21" s="7" t="s">
        <v>45</v>
      </c>
      <c r="S21" s="26">
        <v>45229</v>
      </c>
      <c r="T21" s="62">
        <v>596253.30000000005</v>
      </c>
      <c r="U21" s="63">
        <v>596253.30000000005</v>
      </c>
      <c r="V21" s="7" t="s">
        <v>45</v>
      </c>
      <c r="W21" s="26">
        <v>45412</v>
      </c>
      <c r="X21" s="62"/>
      <c r="Y21" s="63"/>
      <c r="Z21" s="7"/>
      <c r="AA21" s="26"/>
      <c r="AB21" s="52"/>
      <c r="AC21" s="53"/>
      <c r="AD21" s="7"/>
      <c r="AE21" s="26"/>
      <c r="AF21" s="24"/>
      <c r="AG21" s="7"/>
      <c r="AH21" s="7"/>
      <c r="AI21" s="26"/>
      <c r="AJ21" s="24"/>
      <c r="AK21" s="3"/>
      <c r="AL21" s="7"/>
      <c r="AM21" s="26"/>
      <c r="AN21" s="24"/>
      <c r="AO21" s="3"/>
      <c r="AP21" s="7"/>
      <c r="AQ21" s="26"/>
      <c r="AR21" s="24"/>
      <c r="AS21" s="3"/>
      <c r="AT21" s="7"/>
      <c r="AU21" s="26"/>
      <c r="AV21" s="24"/>
      <c r="AW21" s="3"/>
      <c r="AX21" s="7"/>
      <c r="AY21" s="26"/>
      <c r="AZ21" s="24"/>
      <c r="BA21" s="3"/>
      <c r="BB21" s="7"/>
      <c r="BC21" s="26"/>
      <c r="BD21" s="24"/>
      <c r="BE21" s="3"/>
      <c r="BF21" s="7"/>
      <c r="BG21" s="26"/>
      <c r="BH21" s="27">
        <f t="shared" si="0"/>
        <v>680325.72000000009</v>
      </c>
      <c r="BI21" s="4">
        <f t="shared" ref="BI21:BI24" si="6">Q21+U21+Y21+AC21+AG21+AK21+AO21+AS21+AW21+BA21+BE21</f>
        <v>652301.58000000007</v>
      </c>
      <c r="BJ21" s="4">
        <f t="shared" si="5"/>
        <v>65230.15800000001</v>
      </c>
    </row>
    <row r="22" spans="1:62" x14ac:dyDescent="0.25">
      <c r="A22" s="2">
        <v>667744</v>
      </c>
      <c r="B22" s="5">
        <v>45433</v>
      </c>
      <c r="C22" s="47">
        <v>242123.9</v>
      </c>
      <c r="D22" s="2" t="s">
        <v>15</v>
      </c>
      <c r="E22" s="5">
        <v>45877</v>
      </c>
      <c r="F22" s="58">
        <v>242123.9</v>
      </c>
      <c r="G22" s="18" t="s">
        <v>17</v>
      </c>
      <c r="H22" s="2" t="s">
        <v>23</v>
      </c>
      <c r="I22" s="47">
        <v>3142486</v>
      </c>
      <c r="J22" s="50">
        <f t="shared" si="2"/>
        <v>2828237.4</v>
      </c>
      <c r="K22" s="51">
        <f t="shared" si="3"/>
        <v>314248.60000000003</v>
      </c>
      <c r="L22" s="18" t="s">
        <v>40</v>
      </c>
      <c r="M22" s="3"/>
      <c r="N22" s="3"/>
      <c r="O22" s="25"/>
      <c r="P22" s="62">
        <v>805478.2</v>
      </c>
      <c r="Q22" s="63">
        <v>763640.55</v>
      </c>
      <c r="R22" s="7" t="s">
        <v>45</v>
      </c>
      <c r="S22" s="26">
        <v>45062</v>
      </c>
      <c r="T22" s="62">
        <v>616843.19999999995</v>
      </c>
      <c r="U22" s="63">
        <v>616813.19999999995</v>
      </c>
      <c r="V22" s="7" t="s">
        <v>45</v>
      </c>
      <c r="W22" s="26">
        <v>45098</v>
      </c>
      <c r="X22" s="62">
        <v>249524.33</v>
      </c>
      <c r="Y22" s="63">
        <v>249524.33</v>
      </c>
      <c r="Z22" s="7" t="s">
        <v>45</v>
      </c>
      <c r="AA22" s="26">
        <v>45168</v>
      </c>
      <c r="AB22" s="52">
        <v>693692.03</v>
      </c>
      <c r="AC22" s="53">
        <v>693692.03</v>
      </c>
      <c r="AD22" s="7" t="s">
        <v>45</v>
      </c>
      <c r="AE22" s="26">
        <v>45231</v>
      </c>
      <c r="AF22" s="24">
        <v>97568.9</v>
      </c>
      <c r="AG22" s="7">
        <v>97568.9</v>
      </c>
      <c r="AH22" s="7" t="s">
        <v>45</v>
      </c>
      <c r="AI22" s="26">
        <v>45310</v>
      </c>
      <c r="AJ22" s="24"/>
      <c r="AK22" s="3"/>
      <c r="AL22" s="7"/>
      <c r="AM22" s="26"/>
      <c r="AN22" s="24"/>
      <c r="AO22" s="3"/>
      <c r="AP22" s="7"/>
      <c r="AQ22" s="26"/>
      <c r="AR22" s="24"/>
      <c r="AS22" s="3"/>
      <c r="AT22" s="7"/>
      <c r="AU22" s="26"/>
      <c r="AV22" s="24"/>
      <c r="AW22" s="3"/>
      <c r="AX22" s="7"/>
      <c r="AY22" s="26"/>
      <c r="AZ22" s="24"/>
      <c r="BA22" s="3"/>
      <c r="BB22" s="7"/>
      <c r="BC22" s="26"/>
      <c r="BD22" s="24"/>
      <c r="BE22" s="3"/>
      <c r="BF22" s="7"/>
      <c r="BG22" s="26"/>
      <c r="BH22" s="27">
        <f t="shared" si="0"/>
        <v>2463106.6599999997</v>
      </c>
      <c r="BI22" s="4">
        <f t="shared" si="6"/>
        <v>2421239.0100000002</v>
      </c>
      <c r="BJ22" s="4">
        <f t="shared" si="5"/>
        <v>242123.90100000004</v>
      </c>
    </row>
    <row r="23" spans="1:62" x14ac:dyDescent="0.25">
      <c r="A23" s="2">
        <v>672950</v>
      </c>
      <c r="B23" s="5" t="s">
        <v>49</v>
      </c>
      <c r="C23" s="47">
        <v>1508495</v>
      </c>
      <c r="D23" s="2" t="s">
        <v>15</v>
      </c>
      <c r="E23" s="5">
        <v>45877</v>
      </c>
      <c r="F23" s="58">
        <v>1508494.26</v>
      </c>
      <c r="G23" s="18" t="s">
        <v>17</v>
      </c>
      <c r="H23" s="2" t="s">
        <v>23</v>
      </c>
      <c r="I23" s="47">
        <v>16105860.710000001</v>
      </c>
      <c r="J23" s="50">
        <f t="shared" si="2"/>
        <v>14495274.639</v>
      </c>
      <c r="K23" s="51">
        <f t="shared" si="3"/>
        <v>1610586.0710000002</v>
      </c>
      <c r="L23" s="18" t="s">
        <v>40</v>
      </c>
      <c r="M23" s="3"/>
      <c r="N23" s="3"/>
      <c r="O23" s="25"/>
      <c r="P23" s="62">
        <v>2076415</v>
      </c>
      <c r="Q23" s="63">
        <v>2076415</v>
      </c>
      <c r="R23" s="7" t="s">
        <v>45</v>
      </c>
      <c r="S23" s="26">
        <v>44991</v>
      </c>
      <c r="T23" s="62">
        <v>8286907.9800000004</v>
      </c>
      <c r="U23" s="63">
        <v>2405459</v>
      </c>
      <c r="V23" s="7" t="s">
        <v>45</v>
      </c>
      <c r="W23" s="26">
        <v>45065</v>
      </c>
      <c r="X23" s="62">
        <v>691800.75</v>
      </c>
      <c r="Y23" s="63">
        <v>238572</v>
      </c>
      <c r="Z23" s="7" t="s">
        <v>45</v>
      </c>
      <c r="AA23" s="26">
        <v>45181</v>
      </c>
      <c r="AB23" s="52">
        <v>2497281.56</v>
      </c>
      <c r="AC23" s="53">
        <v>2447083.81</v>
      </c>
      <c r="AD23" s="7" t="s">
        <v>45</v>
      </c>
      <c r="AE23" s="26">
        <v>45223</v>
      </c>
      <c r="AF23" s="24">
        <v>6297879.5999999996</v>
      </c>
      <c r="AG23" s="7">
        <v>6297879.5999999996</v>
      </c>
      <c r="AH23" s="7" t="s">
        <v>45</v>
      </c>
      <c r="AI23" s="26">
        <v>45348</v>
      </c>
      <c r="AJ23" s="24">
        <v>593762.75</v>
      </c>
      <c r="AK23" s="3">
        <v>593762.75</v>
      </c>
      <c r="AL23" s="7" t="s">
        <v>45</v>
      </c>
      <c r="AM23" s="26">
        <v>45450</v>
      </c>
      <c r="AN23" s="24">
        <v>1025770.55</v>
      </c>
      <c r="AO23" s="3">
        <v>1025770.55</v>
      </c>
      <c r="AP23" s="7" t="s">
        <v>45</v>
      </c>
      <c r="AQ23" s="26">
        <v>45496</v>
      </c>
      <c r="AR23" s="24"/>
      <c r="AS23" s="3"/>
      <c r="AT23" s="7"/>
      <c r="AU23" s="26"/>
      <c r="AV23" s="24"/>
      <c r="AW23" s="3"/>
      <c r="AX23" s="7"/>
      <c r="AY23" s="26"/>
      <c r="AZ23" s="24"/>
      <c r="BA23" s="3"/>
      <c r="BB23" s="7"/>
      <c r="BC23" s="26"/>
      <c r="BD23" s="24"/>
      <c r="BE23" s="3"/>
      <c r="BF23" s="7"/>
      <c r="BG23" s="26"/>
      <c r="BH23" s="27">
        <f t="shared" si="0"/>
        <v>21469818.190000001</v>
      </c>
      <c r="BI23" s="4">
        <f t="shared" si="6"/>
        <v>15084942.710000001</v>
      </c>
      <c r="BJ23" s="4">
        <f t="shared" si="5"/>
        <v>1508494.2710000002</v>
      </c>
    </row>
    <row r="24" spans="1:62" x14ac:dyDescent="0.25">
      <c r="A24" s="2">
        <v>725535</v>
      </c>
      <c r="B24" s="5">
        <v>45868</v>
      </c>
      <c r="C24" s="47">
        <v>133525.35</v>
      </c>
      <c r="D24" s="2" t="s">
        <v>15</v>
      </c>
      <c r="E24" s="5">
        <v>45877</v>
      </c>
      <c r="F24" s="58">
        <v>285595.63</v>
      </c>
      <c r="G24" s="18" t="s">
        <v>17</v>
      </c>
      <c r="H24" s="2" t="s">
        <v>26</v>
      </c>
      <c r="I24" s="47">
        <v>11423825</v>
      </c>
      <c r="J24" s="50">
        <f t="shared" si="2"/>
        <v>10281442.5</v>
      </c>
      <c r="K24" s="51">
        <f t="shared" si="3"/>
        <v>1142382.5</v>
      </c>
      <c r="L24" s="18" t="s">
        <v>15</v>
      </c>
      <c r="M24" s="3">
        <v>2570360.63</v>
      </c>
      <c r="N24" s="3">
        <v>2570360.63</v>
      </c>
      <c r="O24" s="25">
        <v>45408</v>
      </c>
      <c r="P24" s="62">
        <v>1483615</v>
      </c>
      <c r="Q24" s="63">
        <v>1483615</v>
      </c>
      <c r="R24" s="7" t="s">
        <v>45</v>
      </c>
      <c r="S24" s="26">
        <v>45810</v>
      </c>
      <c r="T24" s="62">
        <v>1078174.75</v>
      </c>
      <c r="U24" s="61"/>
      <c r="V24" s="7" t="s">
        <v>54</v>
      </c>
      <c r="W24" s="26"/>
      <c r="X24" s="62">
        <v>735945</v>
      </c>
      <c r="Y24" s="61"/>
      <c r="Z24" s="7" t="s">
        <v>54</v>
      </c>
      <c r="AA24" s="26"/>
      <c r="AB24" s="24"/>
      <c r="AC24" s="7"/>
      <c r="AD24" s="7"/>
      <c r="AE24" s="26"/>
      <c r="AF24" s="24"/>
      <c r="AG24" s="7"/>
      <c r="AH24" s="7"/>
      <c r="AI24" s="26"/>
      <c r="AJ24" s="24"/>
      <c r="AK24" s="3"/>
      <c r="AL24" s="7"/>
      <c r="AM24" s="26"/>
      <c r="AN24" s="24"/>
      <c r="AO24" s="3"/>
      <c r="AP24" s="7"/>
      <c r="AQ24" s="26"/>
      <c r="AR24" s="24"/>
      <c r="AS24" s="3"/>
      <c r="AT24" s="7"/>
      <c r="AU24" s="26"/>
      <c r="AV24" s="24"/>
      <c r="AW24" s="3"/>
      <c r="AX24" s="7"/>
      <c r="AY24" s="26"/>
      <c r="AZ24" s="24"/>
      <c r="BA24" s="3"/>
      <c r="BB24" s="7"/>
      <c r="BC24" s="26"/>
      <c r="BD24" s="24"/>
      <c r="BE24" s="3"/>
      <c r="BF24" s="7"/>
      <c r="BG24" s="26"/>
      <c r="BH24" s="27">
        <f>X24+T24+P24</f>
        <v>3297734.75</v>
      </c>
      <c r="BI24" s="4">
        <f t="shared" si="6"/>
        <v>1483615</v>
      </c>
      <c r="BJ24" s="4">
        <f t="shared" si="5"/>
        <v>148361.5</v>
      </c>
    </row>
    <row r="25" spans="1:62" x14ac:dyDescent="0.25">
      <c r="A25" s="6"/>
      <c r="B25" s="5"/>
      <c r="C25" s="3"/>
      <c r="D25" s="2"/>
      <c r="E25" s="5"/>
      <c r="F25" s="20"/>
      <c r="G25" s="18"/>
      <c r="H25" s="2"/>
      <c r="I25" s="3"/>
      <c r="J25" s="4"/>
      <c r="K25" s="23"/>
      <c r="L25" s="18"/>
      <c r="M25" s="3"/>
      <c r="N25" s="3"/>
      <c r="O25" s="25"/>
      <c r="P25" s="24"/>
      <c r="Q25" s="7"/>
      <c r="R25" s="7"/>
      <c r="S25" s="26"/>
      <c r="T25" s="24"/>
      <c r="U25" s="7"/>
      <c r="V25" s="7"/>
      <c r="W25" s="26"/>
      <c r="X25" s="24"/>
      <c r="Y25" s="7"/>
      <c r="Z25" s="7"/>
      <c r="AA25" s="26"/>
      <c r="AB25" s="24"/>
      <c r="AC25" s="7"/>
      <c r="AD25" s="7"/>
      <c r="AE25" s="26"/>
      <c r="AF25" s="24"/>
      <c r="AG25" s="7"/>
      <c r="AH25" s="7"/>
      <c r="AI25" s="26"/>
      <c r="AJ25" s="24"/>
      <c r="AK25" s="3"/>
      <c r="AL25" s="7"/>
      <c r="AM25" s="26"/>
      <c r="AN25" s="24"/>
      <c r="AO25" s="3"/>
      <c r="AP25" s="7"/>
      <c r="AQ25" s="26"/>
      <c r="AR25" s="24"/>
      <c r="AS25" s="3"/>
      <c r="AT25" s="7"/>
      <c r="AU25" s="26"/>
      <c r="AV25" s="24"/>
      <c r="AW25" s="3"/>
      <c r="AX25" s="7"/>
      <c r="AY25" s="26"/>
      <c r="AZ25" s="24"/>
      <c r="BA25" s="3"/>
      <c r="BB25" s="7"/>
      <c r="BC25" s="26"/>
      <c r="BD25" s="24"/>
      <c r="BE25" s="3"/>
      <c r="BF25" s="7"/>
      <c r="BG25" s="26"/>
      <c r="BH25" s="27"/>
      <c r="BI25" s="4"/>
      <c r="BJ25" s="4"/>
    </row>
    <row r="26" spans="1:62" x14ac:dyDescent="0.25">
      <c r="A26" s="1"/>
      <c r="B26" s="1" t="s">
        <v>56</v>
      </c>
      <c r="C26" s="1"/>
      <c r="D26" s="1"/>
      <c r="E26" s="56"/>
      <c r="F26" s="59" t="s">
        <v>55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62" ht="20.25" customHeight="1" thickBot="1" x14ac:dyDescent="0.3">
      <c r="A27" s="97"/>
      <c r="B27" s="97"/>
      <c r="C27" s="97"/>
      <c r="D27" s="97"/>
      <c r="E27" s="97"/>
      <c r="F27" s="97"/>
      <c r="G27" s="97"/>
      <c r="H27" s="97"/>
      <c r="I27" s="97"/>
      <c r="AZ27" s="55">
        <f>X24+T24+P24</f>
        <v>3297734.75</v>
      </c>
    </row>
    <row r="28" spans="1:62" x14ac:dyDescent="0.25">
      <c r="A28" s="88" t="s">
        <v>33</v>
      </c>
      <c r="B28" s="89"/>
      <c r="C28" s="89"/>
      <c r="D28" s="89"/>
      <c r="E28" s="89"/>
      <c r="F28" s="89"/>
      <c r="G28" s="89"/>
      <c r="H28" s="89"/>
      <c r="I28" s="90"/>
      <c r="J28" s="8"/>
    </row>
    <row r="29" spans="1:62" ht="18" thickBot="1" x14ac:dyDescent="0.3">
      <c r="A29" s="65" t="s">
        <v>1</v>
      </c>
      <c r="B29" s="65"/>
      <c r="C29" s="65"/>
      <c r="D29" s="65"/>
      <c r="E29" s="65"/>
      <c r="F29" s="65"/>
      <c r="G29" s="65"/>
      <c r="H29" s="65"/>
      <c r="I29" s="65"/>
      <c r="M29" s="55"/>
    </row>
    <row r="30" spans="1:62" ht="30" customHeight="1" x14ac:dyDescent="0.25">
      <c r="A30" s="91" t="s">
        <v>35</v>
      </c>
      <c r="B30" s="74" t="s">
        <v>24</v>
      </c>
      <c r="C30" s="91" t="s">
        <v>34</v>
      </c>
      <c r="D30" s="74" t="s">
        <v>32</v>
      </c>
      <c r="E30" s="71" t="s">
        <v>16</v>
      </c>
      <c r="F30" s="91" t="s">
        <v>37</v>
      </c>
      <c r="G30" s="93" t="s">
        <v>3</v>
      </c>
      <c r="H30" s="95" t="s">
        <v>4</v>
      </c>
      <c r="M30" s="55"/>
    </row>
    <row r="31" spans="1:62" x14ac:dyDescent="0.25">
      <c r="A31" s="92"/>
      <c r="B31" s="75"/>
      <c r="C31" s="92"/>
      <c r="D31" s="75"/>
      <c r="E31" s="72"/>
      <c r="F31" s="92"/>
      <c r="G31" s="94"/>
      <c r="H31" s="96"/>
      <c r="M31" s="54"/>
    </row>
    <row r="32" spans="1:62" x14ac:dyDescent="0.25">
      <c r="A32" s="92"/>
      <c r="B32" s="75"/>
      <c r="C32" s="92"/>
      <c r="D32" s="75"/>
      <c r="E32" s="73"/>
      <c r="F32" s="92"/>
      <c r="G32" s="94"/>
      <c r="H32" s="96"/>
    </row>
    <row r="33" spans="1:16" x14ac:dyDescent="0.25">
      <c r="A33" s="92"/>
      <c r="B33" s="86" t="s">
        <v>18</v>
      </c>
      <c r="C33" s="87"/>
      <c r="D33" s="84" t="s">
        <v>19</v>
      </c>
      <c r="E33" s="69"/>
      <c r="F33" s="69"/>
      <c r="G33" s="69"/>
      <c r="H33" s="85"/>
    </row>
    <row r="34" spans="1:16" x14ac:dyDescent="0.25">
      <c r="A34" s="21" t="s">
        <v>36</v>
      </c>
      <c r="B34" s="22">
        <v>45901</v>
      </c>
      <c r="C34" s="32">
        <v>5000000</v>
      </c>
      <c r="D34" s="31" t="s">
        <v>17</v>
      </c>
      <c r="E34" s="2" t="s">
        <v>26</v>
      </c>
      <c r="F34" s="20">
        <v>20000000</v>
      </c>
      <c r="G34" s="27">
        <f>F34*0.9</f>
        <v>18000000</v>
      </c>
      <c r="H34" s="23">
        <f>F34*0.1</f>
        <v>2000000</v>
      </c>
    </row>
    <row r="35" spans="1:16" x14ac:dyDescent="0.25">
      <c r="A35" s="2">
        <v>725535</v>
      </c>
      <c r="B35" s="22" t="s">
        <v>53</v>
      </c>
      <c r="C35" s="32">
        <v>856786.87</v>
      </c>
      <c r="D35" s="31" t="s">
        <v>17</v>
      </c>
      <c r="E35" s="2" t="s">
        <v>26</v>
      </c>
      <c r="F35" s="20">
        <v>11423825</v>
      </c>
      <c r="G35" s="27">
        <f t="shared" ref="G35:G68" si="7">F35*0.9</f>
        <v>10281442.5</v>
      </c>
      <c r="H35" s="23">
        <f t="shared" ref="H35:H68" si="8">F35*0.1</f>
        <v>1142382.5</v>
      </c>
      <c r="M35" s="55"/>
    </row>
    <row r="36" spans="1:16" x14ac:dyDescent="0.25">
      <c r="A36" s="2">
        <v>669233</v>
      </c>
      <c r="B36" s="22" t="s">
        <v>53</v>
      </c>
      <c r="C36" s="32">
        <v>410863.2</v>
      </c>
      <c r="D36" s="31" t="s">
        <v>17</v>
      </c>
      <c r="E36" s="2" t="s">
        <v>26</v>
      </c>
      <c r="F36" s="20">
        <v>19539860.920000002</v>
      </c>
      <c r="G36" s="27">
        <f t="shared" si="7"/>
        <v>17585874.828000002</v>
      </c>
      <c r="H36" s="23">
        <f t="shared" si="8"/>
        <v>1953986.0920000002</v>
      </c>
      <c r="I36" s="1"/>
      <c r="J36" s="1"/>
      <c r="P36" s="1"/>
    </row>
    <row r="37" spans="1:16" x14ac:dyDescent="0.25">
      <c r="A37" s="2">
        <v>662957</v>
      </c>
      <c r="B37" s="22">
        <v>46022</v>
      </c>
      <c r="C37" s="32">
        <v>250760.5</v>
      </c>
      <c r="D37" s="31" t="s">
        <v>17</v>
      </c>
      <c r="E37" s="2" t="s">
        <v>23</v>
      </c>
      <c r="F37" s="20">
        <v>6507604.7999999998</v>
      </c>
      <c r="G37" s="27">
        <f t="shared" si="7"/>
        <v>5856844.3200000003</v>
      </c>
      <c r="H37" s="23">
        <f t="shared" si="8"/>
        <v>650760.48</v>
      </c>
      <c r="I37" s="1"/>
      <c r="J37" s="1"/>
      <c r="P37" s="1"/>
    </row>
    <row r="38" spans="1:16" x14ac:dyDescent="0.25">
      <c r="A38" s="2">
        <v>663383</v>
      </c>
      <c r="B38" s="22">
        <v>46022</v>
      </c>
      <c r="C38" s="57">
        <v>75276.7</v>
      </c>
      <c r="D38" s="31" t="s">
        <v>17</v>
      </c>
      <c r="E38" s="2" t="s">
        <v>23</v>
      </c>
      <c r="F38" s="20">
        <v>2007587.81</v>
      </c>
      <c r="G38" s="27">
        <f t="shared" si="7"/>
        <v>1806829.0290000001</v>
      </c>
      <c r="H38" s="23">
        <f t="shared" si="8"/>
        <v>200758.78100000002</v>
      </c>
      <c r="I38" s="1"/>
      <c r="J38" s="1"/>
      <c r="P38" s="1"/>
    </row>
    <row r="39" spans="1:16" x14ac:dyDescent="0.25">
      <c r="A39" s="21">
        <v>687480</v>
      </c>
      <c r="B39" s="22">
        <v>46022</v>
      </c>
      <c r="C39" s="32">
        <v>53679.4</v>
      </c>
      <c r="D39" s="31" t="s">
        <v>17</v>
      </c>
      <c r="E39" s="2" t="s">
        <v>23</v>
      </c>
      <c r="F39" s="20">
        <v>1189095.58</v>
      </c>
      <c r="G39" s="27">
        <f t="shared" si="7"/>
        <v>1070186.0220000001</v>
      </c>
      <c r="H39" s="23">
        <f t="shared" si="8"/>
        <v>118909.55800000002</v>
      </c>
      <c r="I39" s="1"/>
      <c r="J39" s="1"/>
      <c r="P39" s="1"/>
    </row>
    <row r="40" spans="1:16" x14ac:dyDescent="0.25">
      <c r="A40" s="21">
        <v>667744</v>
      </c>
      <c r="B40" s="22">
        <v>46022</v>
      </c>
      <c r="C40" s="32">
        <v>57125</v>
      </c>
      <c r="D40" s="31" t="s">
        <v>17</v>
      </c>
      <c r="E40" s="2" t="s">
        <v>23</v>
      </c>
      <c r="F40" s="20">
        <v>3142486</v>
      </c>
      <c r="G40" s="27">
        <f t="shared" si="7"/>
        <v>2828237.4</v>
      </c>
      <c r="H40" s="23">
        <f t="shared" si="8"/>
        <v>314248.60000000003</v>
      </c>
      <c r="I40" s="1"/>
      <c r="J40" s="1"/>
      <c r="P40" s="1"/>
    </row>
    <row r="41" spans="1:16" x14ac:dyDescent="0.25">
      <c r="A41" s="21"/>
      <c r="B41" s="22"/>
      <c r="C41" s="32"/>
      <c r="D41" s="31"/>
      <c r="E41" s="2"/>
      <c r="F41" s="20"/>
      <c r="G41" s="27">
        <f t="shared" si="7"/>
        <v>0</v>
      </c>
      <c r="H41" s="23">
        <f t="shared" si="8"/>
        <v>0</v>
      </c>
      <c r="I41" s="1"/>
      <c r="J41" s="1"/>
      <c r="P41" s="1"/>
    </row>
    <row r="42" spans="1:16" x14ac:dyDescent="0.25">
      <c r="A42" s="21"/>
      <c r="B42" s="22"/>
      <c r="C42" s="32"/>
      <c r="D42" s="31"/>
      <c r="E42" s="2"/>
      <c r="F42" s="20"/>
      <c r="G42" s="27">
        <f t="shared" si="7"/>
        <v>0</v>
      </c>
      <c r="H42" s="23">
        <f t="shared" si="8"/>
        <v>0</v>
      </c>
      <c r="I42" s="1"/>
      <c r="J42" s="1"/>
      <c r="P42" s="1"/>
    </row>
    <row r="43" spans="1:16" x14ac:dyDescent="0.25">
      <c r="A43" s="21"/>
      <c r="B43" s="22"/>
      <c r="C43" s="32"/>
      <c r="D43" s="31"/>
      <c r="E43" s="2"/>
      <c r="F43" s="20"/>
      <c r="G43" s="27">
        <f t="shared" si="7"/>
        <v>0</v>
      </c>
      <c r="H43" s="23">
        <f t="shared" si="8"/>
        <v>0</v>
      </c>
      <c r="I43" s="1"/>
      <c r="J43" s="1"/>
      <c r="P43" s="1"/>
    </row>
    <row r="44" spans="1:16" x14ac:dyDescent="0.25">
      <c r="A44" s="21"/>
      <c r="B44" s="22"/>
      <c r="C44" s="32"/>
      <c r="D44" s="31"/>
      <c r="E44" s="2"/>
      <c r="F44" s="20"/>
      <c r="G44" s="27">
        <f t="shared" si="7"/>
        <v>0</v>
      </c>
      <c r="H44" s="23">
        <f t="shared" si="8"/>
        <v>0</v>
      </c>
      <c r="I44" s="1"/>
      <c r="J44" s="1"/>
      <c r="P44" s="1"/>
    </row>
    <row r="45" spans="1:16" x14ac:dyDescent="0.25">
      <c r="A45" s="21"/>
      <c r="B45" s="22"/>
      <c r="C45" s="32"/>
      <c r="D45" s="31"/>
      <c r="E45" s="2"/>
      <c r="F45" s="20"/>
      <c r="G45" s="27">
        <f t="shared" si="7"/>
        <v>0</v>
      </c>
      <c r="H45" s="23">
        <f t="shared" si="8"/>
        <v>0</v>
      </c>
      <c r="I45" s="1"/>
      <c r="J45" s="1"/>
      <c r="P45" s="1"/>
    </row>
    <row r="46" spans="1:16" x14ac:dyDescent="0.25">
      <c r="A46" s="21"/>
      <c r="B46" s="22"/>
      <c r="C46" s="32"/>
      <c r="D46" s="31"/>
      <c r="E46" s="2"/>
      <c r="F46" s="20"/>
      <c r="G46" s="27">
        <f t="shared" si="7"/>
        <v>0</v>
      </c>
      <c r="H46" s="23">
        <f t="shared" si="8"/>
        <v>0</v>
      </c>
      <c r="I46" s="1"/>
      <c r="J46" s="1"/>
      <c r="P46" s="1"/>
    </row>
    <row r="47" spans="1:16" x14ac:dyDescent="0.25">
      <c r="A47" s="21"/>
      <c r="B47" s="22"/>
      <c r="C47" s="32"/>
      <c r="D47" s="31"/>
      <c r="E47" s="2"/>
      <c r="F47" s="20"/>
      <c r="G47" s="27">
        <f t="shared" si="7"/>
        <v>0</v>
      </c>
      <c r="H47" s="23">
        <f t="shared" si="8"/>
        <v>0</v>
      </c>
      <c r="I47" s="1"/>
      <c r="J47" s="1"/>
      <c r="P47" s="1"/>
    </row>
    <row r="48" spans="1:16" x14ac:dyDescent="0.25">
      <c r="A48" s="21"/>
      <c r="B48" s="22"/>
      <c r="C48" s="32"/>
      <c r="D48" s="31"/>
      <c r="E48" s="2"/>
      <c r="F48" s="20"/>
      <c r="G48" s="27">
        <f t="shared" si="7"/>
        <v>0</v>
      </c>
      <c r="H48" s="23">
        <f t="shared" si="8"/>
        <v>0</v>
      </c>
      <c r="I48" s="1"/>
      <c r="J48" s="1"/>
      <c r="P48" s="1"/>
    </row>
    <row r="49" spans="1:8" x14ac:dyDescent="0.25">
      <c r="A49" s="21"/>
      <c r="B49" s="22"/>
      <c r="C49" s="32"/>
      <c r="D49" s="31"/>
      <c r="E49" s="2"/>
      <c r="F49" s="20"/>
      <c r="G49" s="27">
        <f t="shared" si="7"/>
        <v>0</v>
      </c>
      <c r="H49" s="23">
        <f t="shared" si="8"/>
        <v>0</v>
      </c>
    </row>
    <row r="50" spans="1:8" x14ac:dyDescent="0.25">
      <c r="A50" s="21"/>
      <c r="B50" s="22"/>
      <c r="C50" s="32"/>
      <c r="D50" s="31"/>
      <c r="E50" s="2"/>
      <c r="F50" s="20"/>
      <c r="G50" s="27">
        <f t="shared" si="7"/>
        <v>0</v>
      </c>
      <c r="H50" s="23">
        <f t="shared" si="8"/>
        <v>0</v>
      </c>
    </row>
    <row r="51" spans="1:8" x14ac:dyDescent="0.25">
      <c r="A51" s="21"/>
      <c r="B51" s="22"/>
      <c r="C51" s="32"/>
      <c r="D51" s="31"/>
      <c r="E51" s="2"/>
      <c r="F51" s="20"/>
      <c r="G51" s="27">
        <f t="shared" si="7"/>
        <v>0</v>
      </c>
      <c r="H51" s="23">
        <f t="shared" si="8"/>
        <v>0</v>
      </c>
    </row>
    <row r="52" spans="1:8" x14ac:dyDescent="0.25">
      <c r="A52" s="21"/>
      <c r="B52" s="22"/>
      <c r="C52" s="32"/>
      <c r="D52" s="31"/>
      <c r="E52" s="2"/>
      <c r="F52" s="20"/>
      <c r="G52" s="27">
        <f t="shared" si="7"/>
        <v>0</v>
      </c>
      <c r="H52" s="23">
        <f t="shared" si="8"/>
        <v>0</v>
      </c>
    </row>
    <row r="53" spans="1:8" x14ac:dyDescent="0.25">
      <c r="A53" s="21"/>
      <c r="B53" s="22"/>
      <c r="C53" s="32"/>
      <c r="D53" s="31"/>
      <c r="E53" s="2"/>
      <c r="F53" s="20"/>
      <c r="G53" s="27">
        <f t="shared" si="7"/>
        <v>0</v>
      </c>
      <c r="H53" s="23">
        <f t="shared" si="8"/>
        <v>0</v>
      </c>
    </row>
    <row r="54" spans="1:8" x14ac:dyDescent="0.25">
      <c r="A54" s="21"/>
      <c r="B54" s="22"/>
      <c r="C54" s="32"/>
      <c r="D54" s="31"/>
      <c r="E54" s="2"/>
      <c r="F54" s="20"/>
      <c r="G54" s="27">
        <f t="shared" si="7"/>
        <v>0</v>
      </c>
      <c r="H54" s="23">
        <f t="shared" si="8"/>
        <v>0</v>
      </c>
    </row>
    <row r="55" spans="1:8" x14ac:dyDescent="0.25">
      <c r="A55" s="21"/>
      <c r="B55" s="22"/>
      <c r="C55" s="32"/>
      <c r="D55" s="31"/>
      <c r="E55" s="2"/>
      <c r="F55" s="20"/>
      <c r="G55" s="27">
        <f t="shared" si="7"/>
        <v>0</v>
      </c>
      <c r="H55" s="23">
        <f t="shared" si="8"/>
        <v>0</v>
      </c>
    </row>
    <row r="56" spans="1:8" x14ac:dyDescent="0.25">
      <c r="A56" s="21"/>
      <c r="B56" s="22"/>
      <c r="C56" s="32"/>
      <c r="D56" s="31"/>
      <c r="E56" s="2"/>
      <c r="F56" s="20"/>
      <c r="G56" s="27">
        <f t="shared" si="7"/>
        <v>0</v>
      </c>
      <c r="H56" s="23">
        <f t="shared" si="8"/>
        <v>0</v>
      </c>
    </row>
    <row r="57" spans="1:8" x14ac:dyDescent="0.25">
      <c r="A57" s="21"/>
      <c r="B57" s="22"/>
      <c r="C57" s="32"/>
      <c r="D57" s="31"/>
      <c r="E57" s="2"/>
      <c r="F57" s="20"/>
      <c r="G57" s="27">
        <f t="shared" si="7"/>
        <v>0</v>
      </c>
      <c r="H57" s="23">
        <f t="shared" si="8"/>
        <v>0</v>
      </c>
    </row>
    <row r="58" spans="1:8" x14ac:dyDescent="0.25">
      <c r="A58" s="21"/>
      <c r="B58" s="22"/>
      <c r="C58" s="32"/>
      <c r="D58" s="31"/>
      <c r="E58" s="2"/>
      <c r="F58" s="20"/>
      <c r="G58" s="27">
        <f t="shared" si="7"/>
        <v>0</v>
      </c>
      <c r="H58" s="23">
        <f t="shared" si="8"/>
        <v>0</v>
      </c>
    </row>
    <row r="59" spans="1:8" x14ac:dyDescent="0.25">
      <c r="A59" s="21"/>
      <c r="B59" s="22"/>
      <c r="C59" s="32"/>
      <c r="D59" s="31"/>
      <c r="E59" s="2"/>
      <c r="F59" s="20"/>
      <c r="G59" s="27">
        <f t="shared" si="7"/>
        <v>0</v>
      </c>
      <c r="H59" s="23">
        <f t="shared" si="8"/>
        <v>0</v>
      </c>
    </row>
    <row r="60" spans="1:8" x14ac:dyDescent="0.25">
      <c r="A60" s="21"/>
      <c r="B60" s="22"/>
      <c r="C60" s="32"/>
      <c r="D60" s="31"/>
      <c r="E60" s="2"/>
      <c r="F60" s="20"/>
      <c r="G60" s="27">
        <f t="shared" si="7"/>
        <v>0</v>
      </c>
      <c r="H60" s="23">
        <f t="shared" si="8"/>
        <v>0</v>
      </c>
    </row>
    <row r="61" spans="1:8" x14ac:dyDescent="0.25">
      <c r="A61" s="21"/>
      <c r="B61" s="22"/>
      <c r="C61" s="32"/>
      <c r="D61" s="31"/>
      <c r="E61" s="2"/>
      <c r="F61" s="20"/>
      <c r="G61" s="27">
        <f t="shared" si="7"/>
        <v>0</v>
      </c>
      <c r="H61" s="23">
        <f t="shared" si="8"/>
        <v>0</v>
      </c>
    </row>
    <row r="62" spans="1:8" x14ac:dyDescent="0.25">
      <c r="A62" s="21"/>
      <c r="B62" s="22"/>
      <c r="C62" s="32"/>
      <c r="D62" s="31"/>
      <c r="E62" s="2"/>
      <c r="F62" s="20"/>
      <c r="G62" s="27">
        <f t="shared" si="7"/>
        <v>0</v>
      </c>
      <c r="H62" s="23">
        <f t="shared" si="8"/>
        <v>0</v>
      </c>
    </row>
    <row r="63" spans="1:8" x14ac:dyDescent="0.25">
      <c r="A63" s="21"/>
      <c r="B63" s="22"/>
      <c r="C63" s="32"/>
      <c r="D63" s="31"/>
      <c r="E63" s="2"/>
      <c r="F63" s="20"/>
      <c r="G63" s="27">
        <f t="shared" si="7"/>
        <v>0</v>
      </c>
      <c r="H63" s="23">
        <f t="shared" si="8"/>
        <v>0</v>
      </c>
    </row>
    <row r="64" spans="1:8" x14ac:dyDescent="0.25">
      <c r="A64" s="21"/>
      <c r="B64" s="22"/>
      <c r="C64" s="32"/>
      <c r="D64" s="31"/>
      <c r="E64" s="2"/>
      <c r="F64" s="20"/>
      <c r="G64" s="27">
        <f t="shared" si="7"/>
        <v>0</v>
      </c>
      <c r="H64" s="23">
        <f t="shared" si="8"/>
        <v>0</v>
      </c>
    </row>
    <row r="65" spans="1:8" x14ac:dyDescent="0.25">
      <c r="A65" s="21"/>
      <c r="B65" s="22"/>
      <c r="C65" s="32"/>
      <c r="D65" s="31"/>
      <c r="E65" s="2"/>
      <c r="F65" s="20"/>
      <c r="G65" s="27">
        <f t="shared" si="7"/>
        <v>0</v>
      </c>
      <c r="H65" s="23">
        <f t="shared" si="8"/>
        <v>0</v>
      </c>
    </row>
    <row r="66" spans="1:8" x14ac:dyDescent="0.25">
      <c r="A66" s="21"/>
      <c r="B66" s="22"/>
      <c r="C66" s="32"/>
      <c r="D66" s="31"/>
      <c r="E66" s="2"/>
      <c r="F66" s="20"/>
      <c r="G66" s="27">
        <f t="shared" si="7"/>
        <v>0</v>
      </c>
      <c r="H66" s="23">
        <f t="shared" si="8"/>
        <v>0</v>
      </c>
    </row>
    <row r="67" spans="1:8" x14ac:dyDescent="0.25">
      <c r="A67" s="21"/>
      <c r="B67" s="22"/>
      <c r="C67" s="32"/>
      <c r="D67" s="31"/>
      <c r="E67" s="2"/>
      <c r="F67" s="20"/>
      <c r="G67" s="27">
        <f t="shared" si="7"/>
        <v>0</v>
      </c>
      <c r="H67" s="23">
        <f t="shared" si="8"/>
        <v>0</v>
      </c>
    </row>
    <row r="68" spans="1:8" x14ac:dyDescent="0.25">
      <c r="A68" s="21"/>
      <c r="B68" s="22"/>
      <c r="C68" s="32"/>
      <c r="D68" s="31"/>
      <c r="E68" s="2"/>
      <c r="F68" s="20"/>
      <c r="G68" s="27">
        <f t="shared" si="7"/>
        <v>0</v>
      </c>
      <c r="H68" s="23">
        <f t="shared" si="8"/>
        <v>0</v>
      </c>
    </row>
  </sheetData>
  <mergeCells count="46">
    <mergeCell ref="E30:E32"/>
    <mergeCell ref="E6:E8"/>
    <mergeCell ref="A3:I3"/>
    <mergeCell ref="BH6:BJ7"/>
    <mergeCell ref="T7:W7"/>
    <mergeCell ref="F6:F8"/>
    <mergeCell ref="A6:A9"/>
    <mergeCell ref="X7:AA7"/>
    <mergeCell ref="M9:BI9"/>
    <mergeCell ref="D6:D8"/>
    <mergeCell ref="L6:L8"/>
    <mergeCell ref="K6:K8"/>
    <mergeCell ref="J6:J8"/>
    <mergeCell ref="I6:I8"/>
    <mergeCell ref="AB7:AE7"/>
    <mergeCell ref="AF7:AI7"/>
    <mergeCell ref="A1:N1"/>
    <mergeCell ref="D33:H33"/>
    <mergeCell ref="B33:C33"/>
    <mergeCell ref="A4:I4"/>
    <mergeCell ref="A28:I28"/>
    <mergeCell ref="F30:F32"/>
    <mergeCell ref="G30:G32"/>
    <mergeCell ref="H30:H32"/>
    <mergeCell ref="A29:I29"/>
    <mergeCell ref="A30:A33"/>
    <mergeCell ref="B30:B32"/>
    <mergeCell ref="C30:C32"/>
    <mergeCell ref="D30:D32"/>
    <mergeCell ref="A27:I27"/>
    <mergeCell ref="B6:B8"/>
    <mergeCell ref="C6:C8"/>
    <mergeCell ref="BD7:BG7"/>
    <mergeCell ref="A5:I5"/>
    <mergeCell ref="B9:F9"/>
    <mergeCell ref="G9:L9"/>
    <mergeCell ref="H6:H8"/>
    <mergeCell ref="G6:G8"/>
    <mergeCell ref="M6:O7"/>
    <mergeCell ref="P7:S7"/>
    <mergeCell ref="P6:AU6"/>
    <mergeCell ref="AJ7:AM7"/>
    <mergeCell ref="AN7:AQ7"/>
    <mergeCell ref="AR7:AU7"/>
    <mergeCell ref="AV7:AY7"/>
    <mergeCell ref="AZ7:BC7"/>
  </mergeCells>
  <phoneticPr fontId="5" type="noConversion"/>
  <dataValidations count="4">
    <dataValidation type="list" allowBlank="1" showInputMessage="1" showErrorMessage="1" sqref="G10:G25 D34:D68" xr:uid="{AC1BBCB3-C964-4DF2-BAAE-B7F6F7F9DC59}">
      <formula1>"Obligated, Under FEMA Review, Pending Submission to FEMA"</formula1>
    </dataValidation>
    <dataValidation type="list" allowBlank="1" showInputMessage="1" showErrorMessage="1" sqref="H10:H25 E34:E68" xr:uid="{64DA4A94-5755-469E-83AB-24D2F95D92DE}">
      <formula1>"Completed, In Progress"</formula1>
    </dataValidation>
    <dataValidation type="list" allowBlank="1" showInputMessage="1" showErrorMessage="1" sqref="D10:D25 L10:L25" xr:uid="{A4BFC8C7-7E00-4D88-9623-4399C51D5DB5}">
      <formula1>"Yes, No"</formula1>
    </dataValidation>
    <dataValidation type="list" allowBlank="1" showInputMessage="1" showErrorMessage="1" sqref="R10:R25 V10:V25 Z10:Z25 AD10:AD25 AH10:AH25 AL10:AL25 AP10:AP25 AT10:AT25 AX10:AX25 BB10:BB25 BF10:BF25" xr:uid="{B8FF7A5E-53D1-4C58-897F-C91FCE652A9D}">
      <formula1>"Returned to RFR Preparation, RFR Preparation, RFR under review, Payment Complete"</formula1>
    </dataValidation>
  </dataValidation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C750-F58D-8548-B787-1C59208C7C80}">
  <dimension ref="A1"/>
  <sheetViews>
    <sheetView workbookViewId="0">
      <selection activeCell="A3" sqref="A3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ER1 Program Questions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Salgado</dc:creator>
  <cp:lastModifiedBy>Maribel Cruz de Jesús</cp:lastModifiedBy>
  <cp:lastPrinted>2025-09-02T14:03:01Z</cp:lastPrinted>
  <dcterms:created xsi:type="dcterms:W3CDTF">2025-07-24T14:55:03Z</dcterms:created>
  <dcterms:modified xsi:type="dcterms:W3CDTF">2025-09-02T14:04:32Z</dcterms:modified>
</cp:coreProperties>
</file>