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jrsppr-my.sharepoint.com/personal/framos_jrsp_pr_gov/Documents/Attachments/"/>
    </mc:Choice>
  </mc:AlternateContent>
  <xr:revisionPtr revIDLastSave="0" documentId="8_{1A1B48BD-A1E9-448B-BA2F-9BB01ABF87B4}" xr6:coauthVersionLast="47" xr6:coauthVersionMax="47" xr10:uidLastSave="{00000000-0000-0000-0000-000000000000}"/>
  <bookViews>
    <workbookView xWindow="-120" yWindow="-120" windowWidth="29040" windowHeight="15720" firstSheet="2" activeTab="2" xr2:uid="{A051116E-7E29-8943-9331-D41B391D9628}"/>
  </bookViews>
  <sheets>
    <sheet name="FAASt - Obligations Summary" sheetId="1" r:id="rId1"/>
    <sheet name="Genera Consolidated List" sheetId="3" r:id="rId2"/>
    <sheet name="Genera's Inactive Projects" sheetId="11" r:id="rId3"/>
    <sheet name="Revisions 7-7" sheetId="5" state="hidden" r:id="rId4"/>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3"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3"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'FAASt - Obligations Summary'!$A$44:$N$255</definedName>
    <definedName name="_xlnm._FilterDatabase" localSheetId="1" hidden="1">'Genera Consolidated List'!$A$2:$Q$2</definedName>
    <definedName name="_xlnm._FilterDatabase" localSheetId="2" hidden="1">'Genera''s Inactive Projects'!$A$2:$M$2</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localSheetId="3"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localSheetId="3" hidden="1">TextRefCopy1</definedName>
    <definedName name="aedfadf" hidden="1">TextRefCopy1</definedName>
    <definedName name="aedfssss" localSheetId="2"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localSheetId="3"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localSheetId="3"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localSheetId="3"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localSheetId="3"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localSheetId="3"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localSheetId="3"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localSheetId="3"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localSheetId="3"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localSheetId="3"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1" hidden="1">TextRefCopy1</definedName>
    <definedName name="jskljsljslk" localSheetId="2" hidden="1">TextRefCopy1</definedName>
    <definedName name="jskljsljslk" localSheetId="3"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localSheetId="3"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localSheetId="3"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localSheetId="3"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localSheetId="3"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localSheetId="3" hidden="1">{"'Sheet1'!$A$1:$J$121"}</definedName>
    <definedName name="NO" hidden="1">{"'Sheet1'!$A$1:$J$121"}</definedName>
    <definedName name="not" localSheetId="1" hidden="1">{"quarter",#N/A,FALSE,"MOB"}</definedName>
    <definedName name="not" localSheetId="2" hidden="1">{"quarter",#N/A,FALSE,"MOB"}</definedName>
    <definedName name="not" localSheetId="3"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 localSheetId="3">{"Client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localSheetId="3"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localSheetId="3" hidden="1">{"Income Stmt",#N/A,FALSE,"Model"}</definedName>
    <definedName name="qwefas" hidden="1">{"Income Stmt",#N/A,FALSE,"Model"}</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localSheetId="3"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localSheetId="3"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3"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localSheetId="3"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localSheetId="3"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localSheetId="3"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localSheetId="3"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localSheetId="3"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localSheetId="3"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localSheetId="3"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localSheetId="3"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localSheetId="3"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localSheetId="3"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localSheetId="3"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localSheetId="3"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1" hidden="1">{"model",#N/A,TRUE,"Model";"capital",#N/A,TRUE,"Capital";"o and m",#N/A,TRUE,"O&amp;M"}</definedName>
    <definedName name="wrn.all" localSheetId="2" hidden="1">{"model",#N/A,TRUE,"Model";"capital",#N/A,TRUE,"Capital";"o and m",#N/A,TRUE,"O&amp;M"}</definedName>
    <definedName name="wrn.all" localSheetId="3"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localSheetId="3"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localSheetId="3"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localSheetId="3"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localSheetId="3"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localSheetId="3"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localSheetId="3"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localSheetId="3"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localSheetId="3"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localSheetId="3"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localSheetId="3"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localSheetId="3"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localSheetId="3"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localSheetId="3"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localSheetId="3"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localSheetId="3"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localSheetId="3"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localSheetId="3"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localSheetId="3"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localSheetId="3"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localSheetId="3"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localSheetId="3"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localSheetId="3"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localSheetId="3"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3"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3" l="1"/>
  <c r="O12" i="3"/>
  <c r="O11" i="3"/>
  <c r="O10" i="3"/>
  <c r="O9" i="3"/>
  <c r="O8" i="3"/>
  <c r="O7" i="3"/>
  <c r="O6" i="3"/>
  <c r="O5" i="3"/>
  <c r="O4" i="3"/>
  <c r="O3" i="3"/>
  <c r="K217" i="11"/>
  <c r="K216" i="11"/>
  <c r="K215" i="11"/>
  <c r="K214" i="11"/>
  <c r="K213" i="11"/>
  <c r="K212" i="11"/>
  <c r="K211" i="11"/>
  <c r="K210" i="11"/>
  <c r="K209" i="11"/>
  <c r="K208" i="11"/>
  <c r="K207" i="11"/>
  <c r="K206" i="11"/>
  <c r="K205" i="11"/>
  <c r="K204" i="11"/>
  <c r="K203" i="11"/>
  <c r="K202" i="11"/>
  <c r="K201" i="11"/>
  <c r="K200" i="11"/>
  <c r="K199" i="11"/>
  <c r="K198" i="11"/>
  <c r="K197" i="11"/>
  <c r="K196" i="11"/>
  <c r="K195" i="11"/>
  <c r="K194" i="11"/>
  <c r="K193" i="11"/>
  <c r="K192" i="11"/>
  <c r="K191" i="11"/>
  <c r="K190" i="11"/>
  <c r="K189" i="11"/>
  <c r="K188" i="11"/>
  <c r="K187" i="11"/>
  <c r="K186" i="11"/>
  <c r="K185" i="11"/>
  <c r="K184" i="11"/>
  <c r="K183" i="11"/>
  <c r="K182" i="11"/>
  <c r="K181" i="11"/>
  <c r="K180" i="11"/>
  <c r="K179" i="11"/>
  <c r="K178" i="11"/>
  <c r="K177" i="11"/>
  <c r="K176" i="11"/>
  <c r="K175" i="11"/>
  <c r="K174" i="11"/>
  <c r="K173" i="11"/>
  <c r="K172" i="11"/>
  <c r="K171" i="11"/>
  <c r="K170" i="11"/>
  <c r="K169" i="11"/>
  <c r="K168" i="11"/>
  <c r="K167" i="11"/>
  <c r="K166" i="11"/>
  <c r="K165" i="11"/>
  <c r="K164" i="11"/>
  <c r="K163" i="11"/>
  <c r="K162" i="11"/>
  <c r="K161" i="11"/>
  <c r="K160" i="11"/>
  <c r="K159" i="11"/>
  <c r="K158" i="11"/>
  <c r="K157" i="11"/>
  <c r="K156"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K3" i="11"/>
  <c r="F3" i="1"/>
  <c r="G10" i="1"/>
  <c r="G4" i="1"/>
  <c r="F383" i="1" l="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5" i="1"/>
  <c r="D385" i="1"/>
  <c r="E385" i="1"/>
  <c r="F5" i="3" l="1"/>
  <c r="G14" i="3" l="1"/>
  <c r="F12" i="3"/>
  <c r="F3" i="3"/>
  <c r="D400" i="1"/>
  <c r="F400" i="1" s="1"/>
  <c r="F399" i="1"/>
  <c r="F398" i="1"/>
  <c r="F397" i="1"/>
  <c r="F396" i="1"/>
  <c r="F395" i="1"/>
  <c r="F394" i="1"/>
  <c r="F393" i="1"/>
  <c r="F392" i="1"/>
  <c r="F391" i="1"/>
  <c r="F390" i="1"/>
  <c r="F389" i="1"/>
  <c r="E281" i="1"/>
  <c r="D281" i="1"/>
  <c r="F280" i="1"/>
  <c r="F279" i="1"/>
  <c r="F278" i="1"/>
  <c r="F277" i="1"/>
  <c r="F276" i="1"/>
  <c r="F275" i="1"/>
  <c r="F274" i="1"/>
  <c r="F273" i="1"/>
  <c r="F272" i="1"/>
  <c r="F271" i="1"/>
  <c r="F270" i="1"/>
  <c r="F269" i="1"/>
  <c r="F268" i="1"/>
  <c r="F267" i="1"/>
  <c r="F266" i="1"/>
  <c r="F265" i="1"/>
  <c r="F264" i="1"/>
  <c r="F263" i="1"/>
  <c r="F262" i="1"/>
  <c r="F261" i="1"/>
  <c r="E20" i="1"/>
  <c r="D20" i="1"/>
  <c r="C4" i="1" s="1"/>
  <c r="F17" i="1"/>
  <c r="F16" i="1"/>
  <c r="F15" i="1"/>
  <c r="F14" i="1"/>
  <c r="C7" i="1"/>
  <c r="C6" i="1"/>
  <c r="D5" i="1"/>
  <c r="C5" i="1"/>
  <c r="F20" i="1" l="1"/>
  <c r="E4" i="1" s="1"/>
  <c r="E5" i="1"/>
  <c r="F385" i="1"/>
  <c r="D7" i="1"/>
  <c r="E7" i="1"/>
  <c r="C8" i="1"/>
  <c r="C9" i="1" s="1"/>
  <c r="F281" i="1"/>
  <c r="D6" i="1"/>
  <c r="D8" i="1" s="1"/>
  <c r="E8" i="1" l="1"/>
  <c r="E9" i="1" s="1"/>
  <c r="D9" i="1"/>
  <c r="E6" i="1"/>
</calcChain>
</file>

<file path=xl/sharedStrings.xml><?xml version="1.0" encoding="utf-8"?>
<sst xmlns="http://schemas.openxmlformats.org/spreadsheetml/2006/main" count="1296" uniqueCount="756">
  <si>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</si>
  <si>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</si>
  <si>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</si>
  <si>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</si>
  <si>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</si>
  <si>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</si>
  <si>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</si>
  <si>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</si>
  <si>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</si>
  <si>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</si>
  <si>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</si>
  <si>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</si>
  <si>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</si>
  <si>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</si>
  <si>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</si>
  <si>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</si>
  <si>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</si>
  <si>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</si>
  <si>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</si>
  <si>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</si>
  <si>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</si>
  <si>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</si>
  <si>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</si>
  <si>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</si>
  <si>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</si>
  <si>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</si>
  <si>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</si>
  <si>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</si>
  <si>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</si>
  <si>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</si>
  <si>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</si>
  <si>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</si>
  <si>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</si>
  <si>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</si>
  <si>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</si>
  <si>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</si>
  <si>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</si>
  <si>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</si>
  <si>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</si>
  <si>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</si>
  <si>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</si>
  <si>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</si>
  <si>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</si>
  <si>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</si>
  <si>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</si>
  <si>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</si>
  <si>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</si>
  <si>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</si>
  <si>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</si>
  <si>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</si>
  <si>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</si>
  <si>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</si>
  <si>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</si>
  <si>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</si>
  <si>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</si>
  <si>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</si>
  <si>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</si>
  <si>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</si>
  <si>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</si>
  <si>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</si>
  <si>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</si>
  <si>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</si>
  <si>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</si>
  <si>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</si>
  <si>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</si>
  <si>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</si>
  <si>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</si>
  <si>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</si>
  <si>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</si>
  <si>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</si>
  <si>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</si>
  <si>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</si>
  <si>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</si>
  <si>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</si>
  <si>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</si>
  <si>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</si>
  <si>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</si>
  <si>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</si>
  <si>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</si>
  <si>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</si>
  <si>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</si>
  <si>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</si>
  <si>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</si>
  <si>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</si>
  <si>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</si>
  <si>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</si>
  <si>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</si>
  <si>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</si>
  <si>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</si>
  <si>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</si>
  <si>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</si>
  <si>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</si>
  <si>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</si>
  <si>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</si>
  <si>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</si>
  <si>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</si>
  <si>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</si>
  <si>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</si>
  <si>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</si>
  <si>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</si>
  <si>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</si>
  <si>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</si>
  <si>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</si>
  <si>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</si>
  <si>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</si>
  <si>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</si>
  <si>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</si>
  <si>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</si>
  <si>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</si>
  <si>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</si>
  <si>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</si>
  <si>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</si>
  <si>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</si>
  <si>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</si>
  <si>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</si>
  <si>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</si>
  <si>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</si>
  <si>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</si>
  <si>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</si>
  <si>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</si>
  <si>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</si>
  <si>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</si>
  <si>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</si>
  <si>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</si>
  <si>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</si>
  <si>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</si>
  <si>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</si>
  <si>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</si>
  <si>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</si>
  <si>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</si>
  <si>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</si>
  <si>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</si>
  <si>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</si>
  <si>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</si>
  <si>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</si>
  <si>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</si>
  <si>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</si>
  <si>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</si>
  <si>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</si>
  <si>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</si>
  <si>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</si>
  <si>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</si>
  <si>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</si>
  <si>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</si>
  <si>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</si>
  <si>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</si>
  <si>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</si>
  <si>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</si>
  <si>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</si>
  <si>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</si>
  <si>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</si>
  <si>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</si>
  <si>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</si>
  <si>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</si>
  <si>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</si>
  <si>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</si>
  <si>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</si>
  <si>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</si>
  <si>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</si>
  <si>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</si>
  <si>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</si>
  <si>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</si>
  <si>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</si>
  <si>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</si>
  <si>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</si>
  <si>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</si>
  <si>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</si>
  <si>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</si>
  <si>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</si>
  <si>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</si>
  <si>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</si>
  <si>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</si>
  <si>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</si>
  <si>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</si>
  <si>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</si>
  <si>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</si>
  <si>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</si>
  <si>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</si>
  <si>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</si>
  <si>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</si>
  <si>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</si>
  <si>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</si>
  <si>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</si>
  <si>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</si>
  <si>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</si>
  <si>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</si>
  <si>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</si>
  <si>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</si>
  <si>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</si>
  <si>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</si>
  <si>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</si>
  <si>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</si>
  <si>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</si>
  <si>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</si>
  <si>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</si>
  <si>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</si>
  <si>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</si>
  <si>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</si>
  <si>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</si>
  <si>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</si>
  <si>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</si>
  <si>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</si>
  <si>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</si>
  <si>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</si>
  <si>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</si>
  <si>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</si>
  <si>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</si>
  <si>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</si>
  <si>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</si>
  <si>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</si>
  <si>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</si>
  <si>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</si>
  <si>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</si>
  <si>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</si>
  <si>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</si>
  <si>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</si>
  <si>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</si>
  <si>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</si>
  <si>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</si>
  <si>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</si>
  <si>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</si>
  <si>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</si>
  <si>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</si>
  <si>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</si>
  <si>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</si>
  <si>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</si>
  <si>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</si>
  <si>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</si>
  <si>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</si>
  <si>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</si>
  <si>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</si>
  <si>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</si>
  <si>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</si>
  <si>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</si>
  <si>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</si>
  <si>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</si>
  <si>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</si>
  <si>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</si>
  <si>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</si>
  <si>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</si>
  <si>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</si>
  <si>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</si>
  <si>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</si>
  <si>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</si>
  <si>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</si>
  <si>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</si>
  <si>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</si>
  <si>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</si>
  <si>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</si>
  <si>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</si>
  <si>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</si>
  <si>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</si>
  <si>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</si>
  <si>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</si>
  <si>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</si>
  <si>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</si>
  <si>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</si>
  <si>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</si>
  <si>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</si>
  <si>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</si>
  <si>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</si>
  <si>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</si>
  <si>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</si>
  <si>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</si>
  <si>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</si>
  <si>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</si>
  <si>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</si>
  <si>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</si>
  <si>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</si>
  <si>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</si>
  <si>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</si>
  <si>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</si>
  <si>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</si>
  <si>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</si>
  <si>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</si>
  <si>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</si>
  <si>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</si>
  <si>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</si>
  <si>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</si>
  <si>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</si>
  <si>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</si>
  <si>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</si>
  <si>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</si>
  <si>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</si>
  <si>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</si>
  <si>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</si>
  <si>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</si>
  <si>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</si>
  <si>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</si>
  <si>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</si>
  <si>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</si>
  <si>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</si>
  <si>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</si>
  <si>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</si>
  <si>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</si>
  <si>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</si>
  <si>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</si>
  <si>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</si>
  <si>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</si>
  <si>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</si>
  <si>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</si>
  <si>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</si>
  <si>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</si>
  <si>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</si>
  <si>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</si>
  <si>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</si>
  <si>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</si>
  <si>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</si>
  <si>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</si>
  <si>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</si>
  <si>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</si>
  <si>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</si>
  <si>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</si>
  <si>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</si>
  <si>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</si>
  <si>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</si>
  <si>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</si>
  <si>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</si>
  <si>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</si>
  <si>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</si>
  <si>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</si>
  <si>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</si>
  <si>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</si>
  <si>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</si>
  <si>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</si>
  <si>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</si>
  <si>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</si>
  <si>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</si>
  <si>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</si>
  <si>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</si>
  <si>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</si>
  <si>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</si>
  <si>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</si>
  <si>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</si>
  <si>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</si>
  <si>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</si>
  <si>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</si>
  <si>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</si>
  <si>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</si>
  <si>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</si>
  <si>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</si>
  <si>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</si>
  <si>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</si>
  <si>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</si>
  <si>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</si>
  <si>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</si>
  <si>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</si>
  <si>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</si>
  <si>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</si>
  <si>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</si>
  <si>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</si>
  <si>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</si>
  <si>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</si>
  <si>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</si>
  <si>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</si>
  <si>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</si>
  <si>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</si>
  <si>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</si>
  <si>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</si>
  <si>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</si>
  <si>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</si>
  <si>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</si>
  <si>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</si>
  <si>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</si>
  <si>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</si>
  <si>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</si>
  <si>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</si>
  <si>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</si>
  <si>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</si>
  <si>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</si>
  <si>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</si>
  <si>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</si>
  <si>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</si>
  <si>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</si>
  <si>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</si>
  <si>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</si>
  <si>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</si>
  <si>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</si>
  <si>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</si>
  <si>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</si>
  <si>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</si>
  <si>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</si>
  <si>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</si>
  <si>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</si>
  <si>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</si>
  <si>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</si>
  <si>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</si>
  <si>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</si>
  <si>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</si>
  <si>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</si>
  <si>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</si>
  <si>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</si>
  <si>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</si>
  <si>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</si>
  <si>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</si>
  <si>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</si>
  <si>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</si>
  <si>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</si>
  <si>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</si>
  <si>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</si>
  <si>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</si>
  <si>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</si>
  <si>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</si>
  <si>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</si>
  <si>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</si>
  <si>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</si>
  <si>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</si>
  <si>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</si>
  <si>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</si>
  <si>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</si>
  <si>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</si>
  <si>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</si>
  <si>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</si>
  <si>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</si>
  <si>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</si>
  <si>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</si>
  <si>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</si>
  <si>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</si>
  <si>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</si>
  <si>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</si>
  <si>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</si>
  <si>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</si>
  <si>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</si>
  <si>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</si>
  <si>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</si>
  <si>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</si>
  <si>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</si>
  <si>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</si>
  <si>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</si>
  <si>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</si>
  <si>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</si>
  <si>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</si>
  <si>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</si>
  <si>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</si>
  <si>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</si>
  <si>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</si>
  <si>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</si>
  <si>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</si>
  <si>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</si>
  <si>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</si>
  <si>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</si>
  <si>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</si>
  <si>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</si>
  <si>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</si>
  <si>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</si>
  <si>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</si>
  <si>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</si>
  <si>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</si>
  <si>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</si>
  <si>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</si>
  <si>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</si>
  <si>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</si>
  <si>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</si>
  <si>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</si>
  <si>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</si>
  <si>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</si>
  <si>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</si>
  <si>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</si>
  <si>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</si>
  <si>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</si>
  <si>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</si>
  <si>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</si>
  <si>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</si>
  <si>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</si>
  <si>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</si>
  <si>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</si>
  <si>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</si>
  <si>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</si>
  <si>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</si>
  <si>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</si>
  <si>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</si>
  <si>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</si>
  <si>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</si>
  <si>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</si>
  <si>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</si>
  <si>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</si>
  <si>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</si>
  <si>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</si>
  <si>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</si>
  <si>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</si>
  <si>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</si>
  <si>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</si>
  <si>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</si>
  <si>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</si>
  <si>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</si>
  <si>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</si>
  <si>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</si>
  <si>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</si>
  <si>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</si>
  <si>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</si>
  <si>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</si>
  <si>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</si>
  <si>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</si>
  <si>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</si>
  <si>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</si>
  <si>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</si>
  <si>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</si>
  <si>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</si>
  <si>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</si>
  <si>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</si>
  <si>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</si>
  <si>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</si>
  <si>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</si>
  <si>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</si>
  <si>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</si>
  <si>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</si>
  <si>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</si>
  <si>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</si>
  <si>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</si>
  <si>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</si>
  <si>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</si>
  <si>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</si>
  <si>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</si>
  <si>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</si>
  <si>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</si>
  <si>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</si>
  <si>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</si>
  <si>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</si>
  <si>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</si>
  <si>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</si>
  <si>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</si>
  <si>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</si>
  <si>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</si>
  <si>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</si>
  <si>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</si>
  <si>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</si>
  <si>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</si>
  <si>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</si>
  <si>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</si>
  <si>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</si>
  <si>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</si>
  <si>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</si>
  <si>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</si>
  <si>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</si>
  <si>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</si>
  <si>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</si>
  <si>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</si>
  <si>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</si>
  <si>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</si>
  <si>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</si>
  <si>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</si>
  <si>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</si>
  <si>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</si>
  <si>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</si>
  <si>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</si>
  <si>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</si>
  <si>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</si>
  <si>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</si>
  <si>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</si>
  <si>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</si>
  <si>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</si>
  <si>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</si>
  <si>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</si>
  <si>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</si>
  <si>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</si>
  <si>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</si>
  <si>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</si>
  <si>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</si>
  <si>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</si>
  <si>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</si>
  <si>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</si>
  <si>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</si>
  <si>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</si>
  <si>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</si>
  <si>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</si>
  <si>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</si>
  <si>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</si>
  <si>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</si>
  <si>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</si>
  <si>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</si>
  <si>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</si>
  <si>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</si>
  <si>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</si>
  <si>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</si>
  <si>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</si>
  <si>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</si>
  <si>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</si>
  <si>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</si>
  <si>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</si>
  <si>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</si>
  <si>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</si>
  <si>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</si>
  <si>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</si>
  <si>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</si>
  <si>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</si>
  <si>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</si>
  <si>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</si>
  <si>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</si>
  <si>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</si>
  <si>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</si>
  <si>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</si>
  <si>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</si>
  <si>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</si>
  <si>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</si>
  <si>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</si>
  <si>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</si>
  <si>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</si>
  <si>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</si>
  <si>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</si>
  <si>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</si>
  <si>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</si>
  <si>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</si>
  <si>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</si>
  <si>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</si>
  <si>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</si>
  <si>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</si>
  <si>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</si>
  <si>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</si>
  <si>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</si>
  <si>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</si>
  <si>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</si>
  <si>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</si>
  <si>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</si>
  <si>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</si>
  <si>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</si>
  <si>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</si>
  <si>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</si>
  <si>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</si>
  <si>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</si>
  <si>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</si>
  <si>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</si>
  <si>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</si>
  <si>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</si>
  <si>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</si>
  <si>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</si>
  <si>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</si>
  <si>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</si>
  <si>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</si>
  <si>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</si>
  <si>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</si>
  <si>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</si>
  <si>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</si>
  <si>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</si>
  <si>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</si>
  <si>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</si>
  <si>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</si>
  <si>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</si>
  <si>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</si>
  <si>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</si>
  <si>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</si>
  <si>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</si>
  <si>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</si>
  <si>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</si>
  <si>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</si>
  <si>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</si>
  <si>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</si>
  <si>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</si>
  <si>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</si>
  <si>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</si>
  <si>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</si>
  <si>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</si>
  <si>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</si>
  <si>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</si>
  <si>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</si>
  <si>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</si>
  <si>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</si>
  <si>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</si>
  <si>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</si>
  <si>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</si>
  <si>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</si>
  <si>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</si>
  <si>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</si>
  <si>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</si>
  <si>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</si>
  <si>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</si>
  <si>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</si>
  <si>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</si>
  <si>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</si>
  <si>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Project #</t>
  </si>
  <si>
    <t>Title</t>
  </si>
  <si>
    <t>SUB ASSET</t>
  </si>
  <si>
    <t>Process Step</t>
  </si>
  <si>
    <t>Project Estimated Cost</t>
  </si>
  <si>
    <t>Current PW Version Gross Cost</t>
  </si>
  <si>
    <t>428 Allocation</t>
  </si>
  <si>
    <t>406 Allocation</t>
  </si>
  <si>
    <t>A&amp;E-PW 9510</t>
  </si>
  <si>
    <t>E&amp;M-PW 10710</t>
  </si>
  <si>
    <t>A&amp;E Costs Incurred</t>
  </si>
  <si>
    <t>E&amp;M Cost Incurred</t>
  </si>
  <si>
    <t>Construction Cost Incurred</t>
  </si>
  <si>
    <t>Total Incurred Cost</t>
  </si>
  <si>
    <t>Project Status</t>
  </si>
  <si>
    <t>Project Scope</t>
  </si>
  <si>
    <t>Pending EHP Review</t>
  </si>
  <si>
    <t>06/17/2025-Field EHP: Previous EHP Status applies. ECD 06/17/2025</t>
  </si>
  <si>
    <t>Genera PR proposes complete demolition of existing equipment and the construction of a new control room for the emergency generation fleet. Demolition activities will take place at PREPA’s generation facilities in Yabucoa, Costa Sur, Daguao, and Jobos. Prior to installing new Peaker units, selective demolition of legacy equipment and modifications to the electrical transmission systems will be required to clear and prepare the sites.</t>
  </si>
  <si>
    <t>Pending PDMG Scope &amp; Cost Routing</t>
  </si>
  <si>
    <t xml:space="preserve">06/17/2025- Project under CRC review. </t>
  </si>
  <si>
    <t>Cooling Towers 3 &amp; 4, Boiler’s cameras, Federal Alert System, and All Generation Units repair.</t>
  </si>
  <si>
    <t>Revised DSOW and Cost estimate submitted to FEMA on 7/21/25- Revised costs based on this last DSOW for Cambalache Unit 1 and Flood Barrier Protection</t>
  </si>
  <si>
    <t>Provide technical support, troubleshooting, technical advisor, and parts replacement for the following systems: HMI (Human Machine Interfase), Gas and Steam Turbine Control System, Automatic Voltage Regulator, Static Frequency Convertor, VibroSmart Pulsation System. Amendment includes Cambalache Unit 1 and Flood Barrier Protection</t>
  </si>
  <si>
    <t>Pending Project Closeout Final Review</t>
  </si>
  <si>
    <t xml:space="preserve">Project executed by PREPA AND in closeout review by FEMA  </t>
  </si>
  <si>
    <t>Repair of units 1A and 1B gas generator &amp; Unit1A Power Turbine (PT) section bearing repair.</t>
  </si>
  <si>
    <t>Pending Scope &amp; Cost Completion by Applicant</t>
  </si>
  <si>
    <t>V.0-Applicant is currently working with the project SOW. FORECAST: June 2025.Current cost in. GP  version is $280,840.00</t>
  </si>
  <si>
    <t>Conservation, repairs, and retrofitting of its generation units and their auxiliary equipment, including, without limitation, boilers, turbines, rotors, generators, motors, pumps, breakers, and control systems.</t>
  </si>
  <si>
    <t>Applicant Signed Project( Project Approved- Pending Obligation)</t>
  </si>
  <si>
    <t>Project approved- Pending Obligation</t>
  </si>
  <si>
    <t>The purpose of this project is to repair/replace unit #5 and #6 of Costa Sur Power Plant.</t>
  </si>
  <si>
    <t>Pending PDMG Project Review</t>
  </si>
  <si>
    <t>Project previously obligated- PW Version in progress for cost alignment</t>
  </si>
  <si>
    <t>San Juan Power Plant Units 7 &amp; 8 - Consists of Air Preheaters repairs and replacement, UPS replacement (Unit 7 &amp; 8), Turbine and Boiler rehabilitation for Unit 7 and completed work.</t>
  </si>
  <si>
    <t>06/17/2025-Project has been reviewed by PA and is ready for CRC evaluation. An email was sent to the Applicant on 06/17/2025. Cost inlcuded based on SOW and estimates provided</t>
  </si>
  <si>
    <t>Rehabilitation San Juan boiler unit 9, overhaul boilers pressure safety valves, cooling tower rehabilitation, Unit 9 steam turbine generator and main valve rehabilitation, Unit 9 condenser rehabilitation, CWP rehabilitation, BFP’s rehabilitation, rehabilitation of online valves, Unit 9 rehabilitation of electrical Motors, Excitation system rehabilitation, Traveling screen, Breakers 480V &amp; 4,160V rehabilitation, MPT, NSST and ESST Unit 9 rehabilitation, GRF and GRF dampers rehabilitation, Vibrations system monitoring of turbine, Protection relays, rehabilitation repair&amp; painting chimney &amp; dust in all boilers SJSP and the Unit 9 boiler and Hangers assessment.</t>
  </si>
  <si>
    <t>06/17/2025- Pending DSOW package submission from the Genera.  Applicant Forecast: June 28, 2025.</t>
  </si>
  <si>
    <t>Build a more resilient, efficient, and sustainable energy infrastructure</t>
  </si>
  <si>
    <t>Pending Large Project Review (Pending Obligation)</t>
  </si>
  <si>
    <t xml:space="preserve">Project approved- Pending Obligation </t>
  </si>
  <si>
    <t>Implement a broader Power Plant Repairs and System Restoration effort under a single Project Worksheet (PW) for critical components and fuel efficiency upgrades, using a Fix or Replace strategy</t>
  </si>
  <si>
    <t>06/17/2025-Pending Applicant DSOW and DCE submission. Forecast: August, 2025.</t>
  </si>
  <si>
    <t xml:space="preserve"> Perform necessary the required physical security measures pursuant to the Generation O&amp;M Agreement between PREPA, the P3A, and Genera PR. This scope is for the twelve plants around Puerto Rico to enhance the security infrastructure and resilience of critical energy assets. </t>
  </si>
  <si>
    <t>*Amount is subject to change due to FEMA Validation Analysis. Costs presented herein are based on scope of work provided by Genera</t>
  </si>
  <si>
    <t>Item</t>
  </si>
  <si>
    <t>FEMA Allocation</t>
  </si>
  <si>
    <t>DSOW was submitted to FEMA?</t>
  </si>
  <si>
    <t>Estimated A&amp;E Cost Incurred</t>
  </si>
  <si>
    <t>Estimated E&amp;M Cost Incurred</t>
  </si>
  <si>
    <t>Other Cost Incurred</t>
  </si>
  <si>
    <t>Total Estimate Incurred Cost</t>
  </si>
  <si>
    <t>Is PW included in the Priority Stabilization Plan?</t>
  </si>
  <si>
    <t>Additional comments</t>
  </si>
  <si>
    <t>Inactive</t>
  </si>
  <si>
    <t>No</t>
  </si>
  <si>
    <t>Project Duplicated on previous  list- To be removed</t>
  </si>
  <si>
    <t>Project to be Included- Already approved pending Obligation (Applicant Signed Project)  To be  included in the list because the amount has not yet been debited from the FAASt funds.</t>
  </si>
  <si>
    <t xml:space="preserve">Project to be Included-Project Previously Obligated but PW version is in progress.Project Missing on previous list submitted </t>
  </si>
  <si>
    <t xml:space="preserve">Project to be included- Project  in Pipeline Pending Recipient Final Review </t>
  </si>
  <si>
    <t>Project to be Included-Project  in Pipeline Pending Recipient Final Review (Pending COR3 Approval)</t>
  </si>
  <si>
    <t>Project costs - Submitted to FEMA *</t>
  </si>
  <si>
    <t>Current PW Version 428 Gross Cost *</t>
  </si>
  <si>
    <t>428 Allocation *</t>
  </si>
  <si>
    <t>406 Allocation *</t>
  </si>
  <si>
    <t>A&amp;E-PW 9510 *</t>
  </si>
  <si>
    <t>E&amp;M-PW 10710 *</t>
  </si>
  <si>
    <t>A&amp;E Costs Incurred-Luma Provided *</t>
  </si>
  <si>
    <t>E&amp;M Cost  - Luma Provided *</t>
  </si>
  <si>
    <t>Pending Applicant Project Review (Pending LUMA Approval- Last step)</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</si>
  <si>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</si>
  <si>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</si>
  <si>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</si>
  <si>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 On Hold Pending Expert R.</t>
  </si>
  <si>
    <t>6/17/2025 - The project is under review by Expert review since 4/14/2025.</t>
  </si>
  <si>
    <t>Vegetation Clearing for Region Bayamon High Density</t>
  </si>
  <si>
    <t>Poles</t>
  </si>
  <si>
    <t>Pending Recipient Final Review since 5/22/2025.</t>
  </si>
  <si>
    <t>Planned to replace poles in San Juan region</t>
  </si>
  <si>
    <t xml:space="preserve">Project included in list since its already in Pipeline, soon to be Obligated. </t>
  </si>
  <si>
    <t>Vieques and Culebra Projects (6)</t>
  </si>
  <si>
    <t>Repair and replacement of the control house HVAC, building waterproofing, protection &amp; control features, auxiliary equipment, conduits, control cables, batteries, lights, grounding, finish grades, perimeter fence, and other components to restore functionality.</t>
  </si>
  <si>
    <t>Automation</t>
  </si>
  <si>
    <t>Pending Recipient Final Review (Pending COR3 Approval)</t>
  </si>
  <si>
    <t>EHP: In review. Expected Completion Date (ECD) 6/23/2025. Project advanced to Pending Recipient Review</t>
  </si>
  <si>
    <t xml:space="preserve">Deployment of grid automation technologies in feeders. </t>
  </si>
  <si>
    <t>Project included in list since its already in Pipeline, soon to be Obligated. Project part of LUMA Priority Projects P3A list. Luma stated no duplication with DOE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</si>
</sst>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51">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0"/>
      <color theme="0"/>
      <name val="Calibri"/>
      <family val="2"/>
    </font>
    <font>
      <sz val="11"/>
      <name val="Calibri"/>
      <family val="2"/>
    </font>
    <font>
      <sz val="10"/>
      <name val="Calibri"/>
      <family val="2"/>
    </font>
    <font>
      <sz val="12"/>
      <color theme="9" tint="-0.249977111117893"/>
      <name val="Calibri"/>
      <family val="2"/>
      <scheme val="minor"/>
    </font>
    <font>
      <sz val="11"/>
      <color rgb="FFFF0000"/>
      <name val="Calibri"/>
      <family val="2"/>
    </font>
    <font>
      <sz val="11"/>
      <color theme="9"/>
      <name val="Calibri"/>
      <family val="2"/>
    </font>
    <font>
      <sz val="9"/>
      <color theme="5" tint="-0.499984740745262"/>
      <name val="Calibri"/>
      <family val="2"/>
      <scheme val="minor"/>
    </font>
    <font>
      <i/>
      <sz val="10"/>
      <color theme="1"/>
      <name val="Calibri"/>
      <family val="2"/>
      <scheme val="minor"/>
    </font>
    <font>
      <sz val="10"/>
      <color rgb="FFFF0000"/>
      <name val="Calibri"/>
      <family val="2"/>
    </font>
    <font>
      <sz val="8"/>
      <name val="Calibri"/>
      <family val="2"/>
      <scheme val="minor"/>
    </font>
    <font>
      <b/>
      <i/>
      <sz val="9"/>
      <color theme="9"/>
      <name val="Calibri"/>
      <family val="2"/>
      <scheme val="minor"/>
    </font>
    <font>
      <sz val="11"/>
      <color rgb="FFC00000"/>
      <name val="Calibri"/>
      <family val="2"/>
    </font>
    <font>
      <sz val="11"/>
      <color theme="2" tint="-0.249977111117893"/>
      <name val="Calibri"/>
      <family val="2"/>
    </font>
    <font>
      <sz val="9"/>
      <color theme="9"/>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6" fillId="0" borderId="0"/>
    <xf numFmtId="43" fontId="6" fillId="0" borderId="0" applyFont="0" applyFill="0" applyBorder="0" applyAlignment="0" applyProtection="0"/>
  </cellStyleXfs>
  <cellXfs count="216">
    <xf numFmtId="0" fontId="0" fillId="0" borderId="0" xfId="0"/>
    <xf numFmtId="0" fontId="1" fillId="0" borderId="0" xfId="2" applyFont="1" applyAlignment="1">
      <alignment horizontal="center"/>
    </xf>
    <xf numFmtId="0" fontId="5" fillId="2" borderId="0" xfId="2" applyFont="1" applyFill="1"/>
    <xf numFmtId="0" fontId="2" fillId="2" borderId="0" xfId="2" applyFont="1" applyFill="1" applyAlignment="1">
      <alignment horizontal="center"/>
    </xf>
    <xf numFmtId="0" fontId="7" fillId="2" borderId="0" xfId="2" applyFont="1" applyFill="1" applyAlignment="1">
      <alignment horizontal="right"/>
    </xf>
    <xf numFmtId="43" fontId="8" fillId="2" borderId="0" xfId="3" applyFont="1" applyFill="1"/>
    <xf numFmtId="0" fontId="9" fillId="0" borderId="0" xfId="2" applyFont="1" applyAlignment="1">
      <alignment horizontal="right"/>
    </xf>
    <xf numFmtId="0" fontId="9" fillId="0" borderId="0" xfId="2" applyFont="1" applyAlignment="1">
      <alignment horizontal="centerContinuous" vertical="distributed"/>
    </xf>
    <xf numFmtId="43" fontId="10" fillId="0" borderId="0" xfId="3" applyFont="1" applyFill="1" applyBorder="1"/>
    <xf numFmtId="43" fontId="10" fillId="0" borderId="0" xfId="3" applyFont="1"/>
    <xf numFmtId="0" fontId="10" fillId="0" borderId="0" xfId="2" applyFont="1" applyAlignment="1">
      <alignment horizontal="center"/>
    </xf>
    <xf numFmtId="0" fontId="6" fillId="0" borderId="1" xfId="2" applyBorder="1"/>
    <xf numFmtId="43" fontId="9" fillId="0" borderId="1" xfId="3" applyFont="1" applyFill="1" applyBorder="1"/>
    <xf numFmtId="43" fontId="10" fillId="0" borderId="1" xfId="3" applyFont="1" applyFill="1" applyBorder="1"/>
    <xf numFmtId="9" fontId="11" fillId="0" borderId="1" xfId="3" applyNumberFormat="1" applyFont="1" applyBorder="1" applyAlignment="1">
      <alignment horizontal="left"/>
    </xf>
    <xf numFmtId="43" fontId="9" fillId="0" borderId="0" xfId="3" applyFont="1" applyFill="1" applyBorder="1" applyAlignment="1">
      <alignment horizontal="center"/>
    </xf>
    <xf numFmtId="43" fontId="9" fillId="0" borderId="0" xfId="2" applyNumberFormat="1" applyFont="1"/>
    <xf numFmtId="0" fontId="10" fillId="0" borderId="0" xfId="2" applyFont="1"/>
    <xf numFmtId="0" fontId="12" fillId="2" borderId="0" xfId="2" applyFont="1" applyFill="1" applyAlignment="1">
      <alignment horizontal="left" indent="1"/>
    </xf>
    <xf numFmtId="0" fontId="12" fillId="2" borderId="0" xfId="2" applyFont="1" applyFill="1" applyAlignment="1">
      <alignment horizontal="center"/>
    </xf>
    <xf numFmtId="0" fontId="7" fillId="2" borderId="0" xfId="2" applyFont="1" applyFill="1" applyAlignment="1">
      <alignment horizontal="center" wrapText="1"/>
    </xf>
    <xf numFmtId="43" fontId="13" fillId="0" borderId="0" xfId="3" applyFont="1" applyAlignment="1"/>
    <xf numFmtId="43" fontId="13" fillId="0" borderId="0" xfId="3" applyFont="1"/>
    <xf numFmtId="43" fontId="10" fillId="0" borderId="0" xfId="3" applyFont="1" applyFill="1" applyBorder="1" applyAlignment="1">
      <alignment horizontal="center"/>
    </xf>
    <xf numFmtId="0" fontId="14" fillId="0" borderId="0" xfId="2" applyFont="1" applyAlignment="1">
      <alignment horizontal="center"/>
    </xf>
    <xf numFmtId="0" fontId="10" fillId="0" borderId="0" xfId="2" applyFont="1" applyAlignment="1">
      <alignment horizontal="right" indent="2"/>
    </xf>
    <xf numFmtId="43" fontId="10" fillId="0" borderId="0" xfId="2" applyNumberFormat="1" applyFont="1"/>
    <xf numFmtId="8" fontId="15" fillId="0" borderId="0" xfId="3" applyNumberFormat="1" applyFont="1" applyFill="1" applyBorder="1"/>
    <xf numFmtId="43" fontId="14" fillId="0" borderId="0" xfId="3" applyFont="1" applyFill="1" applyAlignment="1">
      <alignment horizontal="center"/>
    </xf>
    <xf numFmtId="43" fontId="10" fillId="0" borderId="0" xfId="3" applyFont="1" applyBorder="1"/>
    <xf numFmtId="0" fontId="17" fillId="0" borderId="0" xfId="2" applyFont="1"/>
    <xf numFmtId="43" fontId="9" fillId="0" borderId="0" xfId="3" applyFont="1" applyFill="1" applyBorder="1" applyAlignment="1">
      <alignment horizontal="right"/>
    </xf>
    <xf numFmtId="43" fontId="9" fillId="0" borderId="0" xfId="2" applyNumberFormat="1" applyFont="1" applyAlignment="1">
      <alignment horizontal="center"/>
    </xf>
    <xf numFmtId="43" fontId="9" fillId="0" borderId="0" xfId="3" applyFont="1" applyFill="1" applyBorder="1"/>
    <xf numFmtId="43" fontId="10" fillId="0" borderId="2" xfId="2" applyNumberFormat="1" applyFont="1" applyBorder="1"/>
    <xf numFmtId="0" fontId="15" fillId="0" borderId="0" xfId="2" applyFont="1" applyAlignment="1">
      <alignment horizontal="center" wrapText="1"/>
    </xf>
    <xf numFmtId="43" fontId="15" fillId="0" borderId="0" xfId="3" applyFont="1" applyFill="1" applyBorder="1" applyAlignment="1">
      <alignment horizontal="center" wrapText="1"/>
    </xf>
    <xf numFmtId="0" fontId="18" fillId="0" borderId="0" xfId="2" applyFont="1" applyAlignment="1">
      <alignment horizontal="left" indent="1"/>
    </xf>
    <xf numFmtId="0" fontId="10" fillId="0" borderId="0" xfId="3" applyNumberFormat="1" applyFont="1" applyFill="1" applyBorder="1"/>
    <xf numFmtId="0" fontId="19" fillId="0" borderId="0" xfId="2" applyFont="1" applyAlignment="1">
      <alignment horizontal="right"/>
    </xf>
    <xf numFmtId="43" fontId="9" fillId="0" borderId="5" xfId="2" applyNumberFormat="1" applyFont="1" applyBorder="1"/>
    <xf numFmtId="43" fontId="21" fillId="0" borderId="0" xfId="3" applyFont="1" applyAlignment="1"/>
    <xf numFmtId="164" fontId="10" fillId="0" borderId="0" xfId="2" applyNumberFormat="1" applyFont="1"/>
    <xf numFmtId="0" fontId="10" fillId="3" borderId="3" xfId="2" applyFont="1" applyFill="1" applyBorder="1" applyAlignment="1">
      <alignment horizontal="center"/>
    </xf>
    <xf numFmtId="0" fontId="9" fillId="3" borderId="3" xfId="2" applyFont="1" applyFill="1" applyBorder="1" applyAlignment="1">
      <alignment horizontal="left"/>
    </xf>
    <xf numFmtId="49" fontId="9" fillId="3" borderId="3" xfId="3" applyNumberFormat="1" applyFont="1" applyFill="1" applyBorder="1" applyAlignment="1">
      <alignment horizontal="center"/>
    </xf>
    <xf numFmtId="43" fontId="9" fillId="3" borderId="3" xfId="3" applyFont="1" applyFill="1" applyBorder="1" applyAlignment="1">
      <alignment horizontal="center"/>
    </xf>
    <xf numFmtId="164" fontId="9" fillId="0" borderId="0" xfId="3" applyNumberFormat="1" applyFont="1" applyFill="1" applyBorder="1" applyAlignment="1">
      <alignment horizontal="center"/>
    </xf>
    <xf numFmtId="43" fontId="22" fillId="0" borderId="0" xfId="3" applyFont="1"/>
    <xf numFmtId="43" fontId="10" fillId="0" borderId="0" xfId="3" applyFont="1" applyFill="1"/>
    <xf numFmtId="43" fontId="9" fillId="0" borderId="3" xfId="3" applyFont="1" applyFill="1" applyBorder="1"/>
    <xf numFmtId="43" fontId="23" fillId="0" borderId="0" xfId="2" applyNumberFormat="1" applyFont="1" applyAlignment="1">
      <alignment horizontal="center"/>
    </xf>
    <xf numFmtId="0" fontId="22" fillId="0" borderId="0" xfId="2" applyFont="1" applyAlignment="1">
      <alignment horizontal="center"/>
    </xf>
    <xf numFmtId="4" fontId="24" fillId="0" borderId="0" xfId="2" applyNumberFormat="1" applyFont="1"/>
    <xf numFmtId="0" fontId="9" fillId="0" borderId="0" xfId="2" applyFont="1"/>
    <xf numFmtId="0" fontId="9" fillId="4" borderId="3" xfId="2" applyFont="1" applyFill="1" applyBorder="1" applyAlignment="1">
      <alignment horizontal="center"/>
    </xf>
    <xf numFmtId="0" fontId="9" fillId="4" borderId="3" xfId="2" applyFont="1" applyFill="1" applyBorder="1"/>
    <xf numFmtId="49" fontId="9" fillId="4" borderId="3" xfId="3" applyNumberFormat="1" applyFont="1" applyFill="1" applyBorder="1" applyAlignment="1">
      <alignment horizontal="center"/>
    </xf>
    <xf numFmtId="43" fontId="9" fillId="4" borderId="3" xfId="3" applyFont="1" applyFill="1" applyBorder="1" applyAlignment="1">
      <alignment horizontal="center"/>
    </xf>
    <xf numFmtId="0" fontId="10" fillId="4" borderId="3" xfId="2" applyFont="1" applyFill="1" applyBorder="1" applyAlignment="1">
      <alignment horizontal="center"/>
    </xf>
    <xf numFmtId="43" fontId="25" fillId="0" borderId="0" xfId="3" applyFont="1" applyFill="1" applyAlignment="1">
      <alignment horizontal="center"/>
    </xf>
    <xf numFmtId="0" fontId="9" fillId="5" borderId="3" xfId="2" applyFont="1" applyFill="1" applyBorder="1" applyAlignment="1">
      <alignment horizontal="center"/>
    </xf>
    <xf numFmtId="0" fontId="9" fillId="5" borderId="3" xfId="2" applyFont="1" applyFill="1" applyBorder="1"/>
    <xf numFmtId="49" fontId="9" fillId="5" borderId="3" xfId="3" applyNumberFormat="1" applyFont="1" applyFill="1" applyBorder="1" applyAlignment="1">
      <alignment horizontal="center"/>
    </xf>
    <xf numFmtId="43" fontId="9" fillId="5" borderId="3" xfId="3" applyFont="1" applyFill="1" applyBorder="1" applyAlignment="1">
      <alignment horizontal="center"/>
    </xf>
    <xf numFmtId="0" fontId="9" fillId="6" borderId="3" xfId="2" applyFont="1" applyFill="1" applyBorder="1" applyAlignment="1">
      <alignment horizontal="center"/>
    </xf>
    <xf numFmtId="0" fontId="9" fillId="6" borderId="3" xfId="2" applyFont="1" applyFill="1" applyBorder="1"/>
    <xf numFmtId="49" fontId="9" fillId="6" borderId="3" xfId="3" applyNumberFormat="1" applyFont="1" applyFill="1" applyBorder="1" applyAlignment="1">
      <alignment horizontal="center"/>
    </xf>
    <xf numFmtId="43" fontId="9" fillId="6" borderId="3" xfId="3" applyFont="1" applyFill="1" applyBorder="1" applyAlignment="1">
      <alignment horizontal="center"/>
    </xf>
    <xf numFmtId="43" fontId="9" fillId="7" borderId="3" xfId="3" applyFont="1" applyFill="1" applyBorder="1"/>
    <xf numFmtId="43" fontId="10" fillId="0" borderId="8" xfId="3" applyFont="1" applyBorder="1"/>
    <xf numFmtId="43" fontId="9" fillId="0" borderId="0" xfId="3" applyFont="1" applyFill="1"/>
    <xf numFmtId="43" fontId="9" fillId="0" borderId="5" xfId="3" applyFont="1" applyFill="1" applyBorder="1"/>
    <xf numFmtId="43" fontId="9" fillId="0" borderId="5" xfId="3" applyFont="1" applyFill="1" applyBorder="1" applyAlignment="1">
      <alignment horizontal="center"/>
    </xf>
    <xf numFmtId="0" fontId="18" fillId="8" borderId="0" xfId="2" applyFont="1" applyFill="1" applyAlignment="1">
      <alignment horizontal="left" indent="1"/>
    </xf>
    <xf numFmtId="0" fontId="9" fillId="8" borderId="0" xfId="2" applyFont="1" applyFill="1" applyAlignment="1">
      <alignment horizontal="center" wrapText="1"/>
    </xf>
    <xf numFmtId="0" fontId="10" fillId="8" borderId="0" xfId="2" applyFont="1" applyFill="1"/>
    <xf numFmtId="43" fontId="10" fillId="8" borderId="0" xfId="3" applyFont="1" applyFill="1"/>
    <xf numFmtId="43" fontId="10" fillId="0" borderId="0" xfId="2" applyNumberFormat="1" applyFont="1" applyAlignment="1">
      <alignment horizontal="center"/>
    </xf>
    <xf numFmtId="43" fontId="21" fillId="0" borderId="0" xfId="3" applyFont="1"/>
    <xf numFmtId="0" fontId="14" fillId="0" borderId="0" xfId="0" applyFont="1" applyAlignment="1">
      <alignment horizontal="center"/>
    </xf>
    <xf numFmtId="0" fontId="0" fillId="0" borderId="0" xfId="0" applyAlignment="1">
      <alignment wrapText="1"/>
    </xf>
    <xf numFmtId="0" fontId="26" fillId="2" borderId="10" xfId="0" applyFont="1" applyFill="1" applyBorder="1"/>
    <xf numFmtId="0" fontId="26" fillId="2" borderId="11" xfId="0" applyFont="1" applyFill="1" applyBorder="1" applyAlignment="1">
      <alignment wrapText="1"/>
    </xf>
    <xf numFmtId="0" fontId="26" fillId="2" borderId="11" xfId="0" applyFont="1" applyFill="1" applyBorder="1"/>
    <xf numFmtId="44" fontId="26" fillId="2" borderId="11" xfId="1" applyFont="1" applyFill="1" applyBorder="1" applyAlignment="1">
      <alignment horizontal="center" wrapText="1"/>
    </xf>
    <xf numFmtId="44" fontId="26" fillId="2" borderId="11" xfId="1" applyFont="1" applyFill="1" applyBorder="1" applyAlignment="1">
      <alignment wrapText="1"/>
    </xf>
    <xf numFmtId="0" fontId="26" fillId="2" borderId="11" xfId="1" applyNumberFormat="1" applyFont="1" applyFill="1" applyBorder="1" applyAlignment="1">
      <alignment horizontal="left"/>
    </xf>
    <xf numFmtId="0" fontId="26" fillId="2" borderId="11" xfId="1" applyNumberFormat="1" applyFont="1" applyFill="1" applyBorder="1"/>
    <xf numFmtId="0" fontId="8" fillId="2" borderId="11" xfId="0" applyFont="1" applyFill="1" applyBorder="1" applyAlignment="1">
      <alignment wrapText="1"/>
    </xf>
    <xf numFmtId="0" fontId="27" fillId="0" borderId="13" xfId="0" applyFont="1" applyBorder="1"/>
    <xf numFmtId="44" fontId="27" fillId="0" borderId="13" xfId="1" applyFont="1" applyFill="1" applyBorder="1"/>
    <xf numFmtId="0" fontId="10" fillId="0" borderId="13" xfId="1" applyNumberFormat="1" applyFont="1" applyFill="1" applyBorder="1" applyAlignment="1">
      <alignment wrapText="1"/>
    </xf>
    <xf numFmtId="44" fontId="28" fillId="0" borderId="13" xfId="1" applyFont="1" applyFill="1" applyBorder="1" applyAlignment="1">
      <alignment horizontal="left" wrapText="1"/>
    </xf>
    <xf numFmtId="0" fontId="0" fillId="0" borderId="14" xfId="0" applyBorder="1" applyAlignment="1">
      <alignment wrapText="1"/>
    </xf>
    <xf numFmtId="0" fontId="27" fillId="0" borderId="15" xfId="0" applyFont="1" applyBorder="1"/>
    <xf numFmtId="44" fontId="27" fillId="0" borderId="15" xfId="1" applyFont="1" applyFill="1" applyBorder="1"/>
    <xf numFmtId="0" fontId="10" fillId="0" borderId="15" xfId="1" applyNumberFormat="1" applyFont="1" applyFill="1" applyBorder="1" applyAlignment="1">
      <alignment wrapText="1"/>
    </xf>
    <xf numFmtId="44" fontId="28" fillId="0" borderId="16" xfId="1" applyFont="1" applyFill="1" applyBorder="1" applyAlignment="1">
      <alignment horizontal="left" wrapText="1"/>
    </xf>
    <xf numFmtId="44" fontId="27" fillId="0" borderId="15" xfId="1" applyFont="1" applyFill="1" applyBorder="1" applyAlignment="1">
      <alignment wrapText="1"/>
    </xf>
    <xf numFmtId="0" fontId="27" fillId="0" borderId="13" xfId="0" applyFont="1" applyBorder="1" applyAlignment="1">
      <alignment wrapText="1"/>
    </xf>
    <xf numFmtId="44" fontId="27" fillId="0" borderId="13" xfId="1" applyFont="1" applyBorder="1"/>
    <xf numFmtId="49" fontId="28" fillId="0" borderId="13" xfId="1" applyNumberFormat="1" applyFont="1" applyFill="1" applyBorder="1" applyAlignment="1">
      <alignment horizontal="left" wrapText="1"/>
    </xf>
    <xf numFmtId="0" fontId="30" fillId="0" borderId="13" xfId="1" applyNumberFormat="1" applyFont="1" applyFill="1" applyBorder="1" applyAlignment="1">
      <alignment wrapText="1"/>
    </xf>
    <xf numFmtId="44" fontId="6" fillId="0" borderId="17" xfId="1" applyFont="1" applyFill="1" applyBorder="1"/>
    <xf numFmtId="0" fontId="10" fillId="0" borderId="17" xfId="1" applyNumberFormat="1" applyFont="1" applyFill="1" applyBorder="1" applyAlignment="1">
      <alignment wrapText="1"/>
    </xf>
    <xf numFmtId="49" fontId="28" fillId="0" borderId="16" xfId="1" applyNumberFormat="1" applyFont="1" applyFill="1" applyBorder="1" applyAlignment="1">
      <alignment horizontal="left" wrapText="1"/>
    </xf>
    <xf numFmtId="0" fontId="0" fillId="0" borderId="18" xfId="0" applyBorder="1"/>
    <xf numFmtId="44" fontId="4" fillId="0" borderId="0" xfId="0" applyNumberFormat="1" applyFont="1"/>
    <xf numFmtId="0" fontId="3" fillId="0" borderId="0" xfId="0" applyFont="1"/>
    <xf numFmtId="44" fontId="0" fillId="0" borderId="0" xfId="0" applyNumberFormat="1"/>
    <xf numFmtId="0" fontId="26" fillId="2" borderId="19" xfId="0" applyFont="1" applyFill="1" applyBorder="1"/>
    <xf numFmtId="0" fontId="26" fillId="2" borderId="20" xfId="0" applyFont="1" applyFill="1" applyBorder="1"/>
    <xf numFmtId="44" fontId="26" fillId="2" borderId="21" xfId="1" applyFont="1" applyFill="1" applyBorder="1"/>
    <xf numFmtId="0" fontId="8" fillId="2" borderId="20" xfId="0" applyFont="1" applyFill="1" applyBorder="1" applyAlignment="1">
      <alignment wrapText="1"/>
    </xf>
    <xf numFmtId="49" fontId="37" fillId="2" borderId="21" xfId="0" applyNumberFormat="1" applyFont="1" applyFill="1" applyBorder="1" applyAlignment="1">
      <alignment horizontal="left" wrapText="1"/>
    </xf>
    <xf numFmtId="49" fontId="28" fillId="0" borderId="15" xfId="1" applyNumberFormat="1" applyFont="1" applyFill="1" applyBorder="1" applyAlignment="1">
      <alignment horizontal="left" wrapText="1"/>
    </xf>
    <xf numFmtId="44" fontId="27" fillId="0" borderId="15" xfId="1" applyFont="1" applyBorder="1"/>
    <xf numFmtId="0" fontId="15" fillId="11" borderId="15" xfId="0" applyFont="1" applyFill="1" applyBorder="1" applyAlignment="1">
      <alignment wrapText="1"/>
    </xf>
    <xf numFmtId="44" fontId="28" fillId="0" borderId="15" xfId="1" applyFont="1" applyFill="1" applyBorder="1" applyAlignment="1">
      <alignment horizontal="left" wrapText="1"/>
    </xf>
    <xf numFmtId="0" fontId="38" fillId="0" borderId="15" xfId="0" applyFont="1" applyBorder="1"/>
    <xf numFmtId="44" fontId="38" fillId="0" borderId="15" xfId="1" applyFont="1" applyFill="1" applyBorder="1"/>
    <xf numFmtId="0" fontId="30" fillId="0" borderId="15" xfId="1" applyNumberFormat="1" applyFont="1" applyFill="1" applyBorder="1" applyAlignment="1">
      <alignment wrapText="1"/>
    </xf>
    <xf numFmtId="44" fontId="39" fillId="0" borderId="15" xfId="1" applyFont="1" applyFill="1" applyBorder="1" applyAlignment="1">
      <alignment horizontal="left" wrapText="1"/>
    </xf>
    <xf numFmtId="49" fontId="28" fillId="0" borderId="22" xfId="1" applyNumberFormat="1" applyFont="1" applyFill="1" applyBorder="1" applyAlignment="1">
      <alignment horizontal="left" wrapText="1"/>
    </xf>
    <xf numFmtId="0" fontId="27" fillId="0" borderId="0" xfId="0" applyFont="1"/>
    <xf numFmtId="165" fontId="0" fillId="0" borderId="0" xfId="1" applyNumberFormat="1" applyFont="1"/>
    <xf numFmtId="165" fontId="35" fillId="0" borderId="0" xfId="1" applyNumberFormat="1" applyFont="1"/>
    <xf numFmtId="0" fontId="40" fillId="0" borderId="0" xfId="0" applyFont="1"/>
    <xf numFmtId="0" fontId="41" fillId="0" borderId="12" xfId="0" applyFont="1" applyBorder="1"/>
    <xf numFmtId="165" fontId="27" fillId="0" borderId="13" xfId="1" applyNumberFormat="1" applyFont="1" applyFill="1" applyBorder="1"/>
    <xf numFmtId="0" fontId="42" fillId="0" borderId="12" xfId="0" applyFont="1" applyBorder="1"/>
    <xf numFmtId="0" fontId="42" fillId="0" borderId="15" xfId="0" applyFont="1" applyBorder="1"/>
    <xf numFmtId="165" fontId="27" fillId="0" borderId="15" xfId="1" applyNumberFormat="1" applyFont="1" applyFill="1" applyBorder="1"/>
    <xf numFmtId="43" fontId="43" fillId="0" borderId="3" xfId="2" applyNumberFormat="1" applyFont="1" applyBorder="1"/>
    <xf numFmtId="43" fontId="43" fillId="0" borderId="0" xfId="2" applyNumberFormat="1" applyFont="1"/>
    <xf numFmtId="43" fontId="43" fillId="0" borderId="2" xfId="2" applyNumberFormat="1" applyFont="1" applyBorder="1"/>
    <xf numFmtId="0" fontId="44" fillId="8" borderId="0" xfId="2" applyFont="1" applyFill="1" applyAlignment="1">
      <alignment horizontal="left" indent="1"/>
    </xf>
    <xf numFmtId="43" fontId="10" fillId="12" borderId="0" xfId="2" applyNumberFormat="1" applyFont="1" applyFill="1"/>
    <xf numFmtId="43" fontId="10" fillId="12" borderId="0" xfId="3" applyFont="1" applyFill="1" applyBorder="1"/>
    <xf numFmtId="43" fontId="10" fillId="12" borderId="2" xfId="3" applyFont="1" applyFill="1" applyBorder="1"/>
    <xf numFmtId="43" fontId="16" fillId="12" borderId="4" xfId="2" applyNumberFormat="1" applyFont="1" applyFill="1" applyBorder="1" applyAlignment="1">
      <alignment horizontal="right"/>
    </xf>
    <xf numFmtId="43" fontId="20" fillId="12" borderId="7" xfId="3" applyFont="1" applyFill="1" applyBorder="1"/>
    <xf numFmtId="43" fontId="10" fillId="0" borderId="6" xfId="2" applyNumberFormat="1" applyFont="1" applyBorder="1"/>
    <xf numFmtId="8" fontId="0" fillId="0" borderId="0" xfId="0" applyNumberFormat="1"/>
    <xf numFmtId="8" fontId="27" fillId="0" borderId="15" xfId="1" applyNumberFormat="1" applyFont="1" applyFill="1" applyBorder="1"/>
    <xf numFmtId="43" fontId="47" fillId="0" borderId="0" xfId="3" applyFont="1" applyFill="1" applyBorder="1" applyAlignment="1">
      <alignment horizontal="right"/>
    </xf>
    <xf numFmtId="44" fontId="41" fillId="0" borderId="0" xfId="1" applyFont="1" applyFill="1" applyBorder="1"/>
    <xf numFmtId="0" fontId="10" fillId="0" borderId="0" xfId="2" applyFont="1" applyAlignment="1">
      <alignment horizontal="right"/>
    </xf>
    <xf numFmtId="0" fontId="50" fillId="0" borderId="15" xfId="1" applyNumberFormat="1" applyFont="1" applyFill="1" applyBorder="1" applyAlignment="1">
      <alignment wrapText="1"/>
    </xf>
    <xf numFmtId="44" fontId="42" fillId="0" borderId="15" xfId="1" applyFont="1" applyFill="1" applyBorder="1"/>
    <xf numFmtId="44" fontId="16" fillId="0" borderId="0" xfId="1" applyFont="1" applyAlignment="1">
      <alignment horizontal="right"/>
    </xf>
    <xf numFmtId="44" fontId="27" fillId="0" borderId="0" xfId="1" applyFont="1" applyBorder="1"/>
    <xf numFmtId="44" fontId="27" fillId="0" borderId="0" xfId="1" applyFont="1" applyFill="1" applyBorder="1"/>
    <xf numFmtId="0" fontId="38" fillId="0" borderId="0" xfId="0" applyFont="1"/>
    <xf numFmtId="44" fontId="48" fillId="0" borderId="0" xfId="1" applyFont="1" applyFill="1" applyBorder="1"/>
    <xf numFmtId="44" fontId="27" fillId="0" borderId="17" xfId="1" applyFont="1" applyFill="1" applyBorder="1"/>
    <xf numFmtId="44" fontId="6" fillId="0" borderId="0" xfId="1" applyFont="1" applyFill="1" applyBorder="1"/>
    <xf numFmtId="44" fontId="6" fillId="0" borderId="0" xfId="1" applyFont="1" applyBorder="1"/>
    <xf numFmtId="44" fontId="32" fillId="0" borderId="0" xfId="1" applyFont="1" applyFill="1" applyBorder="1"/>
    <xf numFmtId="0" fontId="0" fillId="0" borderId="0" xfId="0" applyAlignment="1">
      <alignment horizontal="center" vertical="center"/>
    </xf>
    <xf numFmtId="0" fontId="27" fillId="0" borderId="0" xfId="0" applyFont="1" applyAlignment="1">
      <alignment horizontal="center" vertical="center"/>
    </xf>
    <xf numFmtId="49" fontId="28"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26" fillId="13" borderId="25" xfId="1" applyNumberFormat="1" applyFont="1" applyFill="1" applyBorder="1" applyAlignment="1">
      <alignment horizontal="center" vertical="center" wrapText="1"/>
    </xf>
    <xf numFmtId="0" fontId="0" fillId="0" borderId="13" xfId="0" applyBorder="1" applyAlignment="1">
      <alignment horizontal="center" vertical="center"/>
    </xf>
    <xf numFmtId="0" fontId="27" fillId="0" borderId="13" xfId="0" applyFont="1" applyBorder="1" applyAlignment="1">
      <alignment horizontal="center" vertical="center"/>
    </xf>
    <xf numFmtId="0" fontId="27" fillId="5" borderId="13" xfId="0" applyFont="1" applyFill="1" applyBorder="1" applyAlignment="1">
      <alignment horizontal="center" vertical="center"/>
    </xf>
    <xf numFmtId="44" fontId="27" fillId="0" borderId="13" xfId="1" applyFont="1" applyFill="1" applyBorder="1" applyAlignment="1">
      <alignment horizontal="center" vertical="center"/>
    </xf>
    <xf numFmtId="44" fontId="28" fillId="0" borderId="13" xfId="1" applyFont="1" applyFill="1" applyBorder="1" applyAlignment="1">
      <alignment horizontal="center" vertical="center" wrapText="1"/>
    </xf>
    <xf numFmtId="0" fontId="0" fillId="0" borderId="13" xfId="0" applyBorder="1" applyAlignment="1">
      <alignment horizontal="center" vertical="center" wrapText="1"/>
    </xf>
    <xf numFmtId="0" fontId="27" fillId="0" borderId="13" xfId="0" applyFont="1" applyBorder="1" applyAlignment="1">
      <alignment horizontal="center" vertical="center" wrapText="1"/>
    </xf>
    <xf numFmtId="49" fontId="28" fillId="0" borderId="13" xfId="1" applyNumberFormat="1"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8" fillId="0" borderId="13" xfId="1" applyNumberFormat="1" applyFont="1" applyFill="1" applyBorder="1" applyAlignment="1">
      <alignment horizontal="center" vertical="center" wrapText="1"/>
    </xf>
    <xf numFmtId="0" fontId="6" fillId="0" borderId="13" xfId="0" applyFont="1" applyBorder="1" applyAlignment="1">
      <alignment horizontal="center" vertical="center"/>
    </xf>
    <xf numFmtId="0" fontId="6" fillId="5" borderId="13" xfId="0" applyFont="1" applyFill="1" applyBorder="1" applyAlignment="1">
      <alignment horizontal="center" vertical="center"/>
    </xf>
    <xf numFmtId="44" fontId="31" fillId="0" borderId="13" xfId="1" applyFont="1" applyFill="1" applyBorder="1" applyAlignment="1">
      <alignment horizontal="center" vertical="center" wrapText="1"/>
    </xf>
    <xf numFmtId="0" fontId="6" fillId="0" borderId="13" xfId="0" applyFont="1" applyBorder="1" applyAlignment="1">
      <alignment horizontal="center" vertical="center" wrapText="1"/>
    </xf>
    <xf numFmtId="0" fontId="6" fillId="9" borderId="13" xfId="0" applyFont="1" applyFill="1" applyBorder="1" applyAlignment="1">
      <alignment horizontal="center" vertical="center"/>
    </xf>
    <xf numFmtId="0" fontId="32" fillId="0" borderId="13" xfId="0" applyFont="1" applyBorder="1" applyAlignment="1">
      <alignment horizontal="center" vertical="center"/>
    </xf>
    <xf numFmtId="0" fontId="32" fillId="0" borderId="13" xfId="0" applyFont="1" applyBorder="1" applyAlignment="1">
      <alignment horizontal="center" vertical="center" wrapText="1"/>
    </xf>
    <xf numFmtId="0" fontId="32" fillId="9" borderId="13" xfId="0" applyFont="1" applyFill="1" applyBorder="1" applyAlignment="1">
      <alignment horizontal="center" vertical="center"/>
    </xf>
    <xf numFmtId="44" fontId="33" fillId="0" borderId="13" xfId="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3" xfId="0" applyFont="1" applyBorder="1" applyAlignment="1">
      <alignment horizontal="center" vertical="center"/>
    </xf>
    <xf numFmtId="0" fontId="6" fillId="10" borderId="13" xfId="0" applyFont="1" applyFill="1" applyBorder="1" applyAlignment="1">
      <alignment horizontal="center" vertical="center"/>
    </xf>
    <xf numFmtId="0" fontId="35" fillId="0" borderId="13" xfId="0" applyFont="1" applyBorder="1" applyAlignment="1">
      <alignment horizontal="center" vertical="center" wrapText="1"/>
    </xf>
    <xf numFmtId="49" fontId="31" fillId="0" borderId="13" xfId="1" applyNumberFormat="1" applyFont="1" applyFill="1" applyBorder="1" applyAlignment="1">
      <alignment horizontal="center" vertical="center" wrapText="1"/>
    </xf>
    <xf numFmtId="44" fontId="31" fillId="10" borderId="13" xfId="1" applyFont="1" applyFill="1" applyBorder="1" applyAlignment="1">
      <alignment horizontal="center" vertical="center" wrapText="1"/>
    </xf>
    <xf numFmtId="0" fontId="31" fillId="0" borderId="13" xfId="0" applyFont="1" applyBorder="1" applyAlignment="1">
      <alignment horizontal="center" vertical="center" wrapText="1"/>
    </xf>
    <xf numFmtId="49" fontId="31" fillId="0" borderId="13" xfId="1" applyNumberFormat="1" applyFont="1" applyBorder="1" applyAlignment="1">
      <alignment horizontal="center" vertical="center" wrapText="1"/>
    </xf>
    <xf numFmtId="0" fontId="36" fillId="0" borderId="13" xfId="0" applyFont="1" applyBorder="1" applyAlignment="1">
      <alignment horizontal="center" vertical="center"/>
    </xf>
    <xf numFmtId="49" fontId="31" fillId="0" borderId="13" xfId="0" applyNumberFormat="1" applyFont="1" applyBorder="1" applyAlignment="1">
      <alignment horizontal="center" vertical="center" wrapText="1"/>
    </xf>
    <xf numFmtId="49" fontId="33" fillId="0" borderId="13" xfId="0" applyNumberFormat="1" applyFont="1" applyBorder="1" applyAlignment="1">
      <alignment horizontal="center" vertical="center" wrapText="1"/>
    </xf>
    <xf numFmtId="0" fontId="29" fillId="0" borderId="13" xfId="0" applyFont="1" applyBorder="1" applyAlignment="1">
      <alignment horizontal="center" vertical="center"/>
    </xf>
    <xf numFmtId="0" fontId="29" fillId="0" borderId="13" xfId="0" applyFont="1" applyBorder="1" applyAlignment="1">
      <alignment horizontal="center" vertical="center" wrapText="1"/>
    </xf>
    <xf numFmtId="0" fontId="3" fillId="0" borderId="13" xfId="0" applyFont="1" applyBorder="1" applyAlignment="1">
      <alignment horizontal="center" vertical="center" wrapText="1"/>
    </xf>
    <xf numFmtId="44" fontId="49" fillId="0" borderId="13" xfId="1" applyFont="1" applyFill="1" applyBorder="1" applyAlignment="1">
      <alignment horizontal="center" vertical="center"/>
    </xf>
    <xf numFmtId="0" fontId="41" fillId="0" borderId="13" xfId="0" applyFont="1" applyBorder="1" applyAlignment="1">
      <alignment horizontal="center" vertical="center"/>
    </xf>
    <xf numFmtId="49" fontId="45" fillId="0" borderId="13" xfId="1" applyNumberFormat="1" applyFont="1" applyFill="1" applyBorder="1" applyAlignment="1">
      <alignment horizontal="center" vertical="center" wrapText="1"/>
    </xf>
    <xf numFmtId="0" fontId="26" fillId="13" borderId="24" xfId="0" applyFont="1" applyFill="1" applyBorder="1" applyAlignment="1">
      <alignment horizontal="center" vertical="center"/>
    </xf>
    <xf numFmtId="0" fontId="26" fillId="13" borderId="25" xfId="0" applyFont="1" applyFill="1" applyBorder="1" applyAlignment="1">
      <alignment horizontal="center" vertical="center" wrapText="1"/>
    </xf>
    <xf numFmtId="0" fontId="26" fillId="13" borderId="25" xfId="0" applyFont="1" applyFill="1" applyBorder="1" applyAlignment="1">
      <alignment horizontal="center" vertical="center"/>
    </xf>
    <xf numFmtId="44" fontId="26" fillId="13" borderId="25" xfId="1" applyFont="1" applyFill="1" applyBorder="1" applyAlignment="1">
      <alignment horizontal="center" vertical="center" wrapText="1"/>
    </xf>
    <xf numFmtId="0" fontId="26" fillId="14" borderId="25" xfId="1" applyNumberFormat="1" applyFont="1" applyFill="1" applyBorder="1" applyAlignment="1">
      <alignment horizontal="center" vertical="center" wrapText="1"/>
    </xf>
    <xf numFmtId="44" fontId="27" fillId="15" borderId="13" xfId="1" applyFont="1" applyFill="1" applyBorder="1" applyAlignment="1">
      <alignment horizontal="center" vertical="center"/>
    </xf>
    <xf numFmtId="44" fontId="27" fillId="16" borderId="13" xfId="1" applyFont="1" applyFill="1" applyBorder="1"/>
    <xf numFmtId="44" fontId="27" fillId="16" borderId="17" xfId="1" applyFont="1" applyFill="1" applyBorder="1"/>
    <xf numFmtId="44" fontId="27" fillId="0" borderId="23" xfId="1" applyFont="1" applyBorder="1"/>
    <xf numFmtId="44" fontId="27" fillId="0" borderId="23" xfId="1" applyFont="1" applyFill="1" applyBorder="1"/>
    <xf numFmtId="44" fontId="26" fillId="13" borderId="20" xfId="1" applyFont="1" applyFill="1" applyBorder="1"/>
    <xf numFmtId="0" fontId="9" fillId="0" borderId="0" xfId="2" applyFont="1" applyAlignment="1">
      <alignment horizontal="center"/>
    </xf>
    <xf numFmtId="0" fontId="9" fillId="0" borderId="0" xfId="2" applyFont="1" applyAlignment="1">
      <alignment horizontal="center"/>
    </xf>
    <xf numFmtId="0" fontId="0" fillId="7" borderId="9" xfId="0" applyFill="1" applyBorder="1" applyAlignment="1">
      <alignment horizontal="center" wrapText="1"/>
    </xf>
  </cellXfs>
  <cellStyles count="4">
    <cellStyle name="Comma 2" xfId="3" xr:uid="{11D9ECBE-A537-D945-87E1-CF01324155A5}"/>
    <cellStyle name="Currency" xfId="1" builtinId="4"/>
    <cellStyle name="Normal" xfId="0" builtinId="0"/>
    <cellStyle name="Normal 2" xfId="2" xr:uid="{55516357-C2E1-EA4D-833A-44BF7262F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1:N402"/>
  <sheetViews>
    <sheetView zoomScale="120" zoomScaleNormal="120" workbookViewId="0">
      <selection activeCell="C11" sqref="C11"/>
    </sheetView>
  </sheetViews>
  <sheetFormatPr defaultColWidth="8.87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875" style="17" customWidth="1"/>
    <col min="9" max="9" width="22.125" style="9" customWidth="1"/>
    <col min="10" max="10" width="19" style="9" customWidth="1"/>
    <col min="11" max="11" width="23" style="9" bestFit="1" customWidth="1"/>
    <col min="12" max="13" width="14.875" style="9" bestFit="1" customWidth="1"/>
    <col min="14" max="14" width="14.5" style="9" bestFit="1" customWidth="1"/>
    <col min="15" max="16384" width="8.875" style="17"/>
  </cols>
  <sheetData>
    <row r="1" spans="1:12" ht="15.75">
      <c r="A1" s="1"/>
      <c r="B1" s="2"/>
      <c r="C1" s="3" t="s">
        <v>0</v>
      </c>
      <c r="D1" s="4"/>
      <c r="E1" s="5"/>
      <c r="F1" s="6"/>
      <c r="G1" s="7"/>
      <c r="H1" s="214"/>
      <c r="I1" s="214"/>
      <c r="J1" s="8"/>
      <c r="K1" s="8"/>
    </row>
    <row r="2" spans="1:12" ht="15.75" thickBot="1">
      <c r="B2" s="11" t="s">
        <v>1</v>
      </c>
      <c r="C2" s="12">
        <v>10510983791.540001</v>
      </c>
      <c r="D2" s="13"/>
      <c r="E2" s="14"/>
      <c r="F2" s="6"/>
      <c r="G2" s="213"/>
      <c r="H2" s="213"/>
      <c r="I2" s="15"/>
      <c r="J2" s="8"/>
      <c r="K2" s="16"/>
      <c r="L2" s="17"/>
    </row>
    <row r="3" spans="1:12" ht="24">
      <c r="B3" s="18"/>
      <c r="C3" s="19" t="s">
        <v>2</v>
      </c>
      <c r="D3" s="20" t="s">
        <v>3</v>
      </c>
      <c r="E3" s="20" t="s">
        <v>4</v>
      </c>
      <c r="F3" s="21">
        <f>E4+F5+F6+F7</f>
        <v>-47156720</v>
      </c>
      <c r="G3" s="22"/>
      <c r="H3" s="8"/>
      <c r="I3" s="8"/>
      <c r="J3" s="8"/>
      <c r="K3" s="23"/>
      <c r="L3" s="17"/>
    </row>
    <row r="4" spans="1:12">
      <c r="A4" s="24" t="s">
        <v>5</v>
      </c>
      <c r="B4" s="25" t="s">
        <v>6</v>
      </c>
      <c r="C4" s="26">
        <f>-D20</f>
        <v>-4209258262.6300001</v>
      </c>
      <c r="D4" s="26"/>
      <c r="E4" s="138">
        <f>-F20</f>
        <v>-4209258262.6300001</v>
      </c>
      <c r="F4" s="17"/>
      <c r="G4" s="23">
        <f>(F4/E8)*100</f>
        <v>0</v>
      </c>
      <c r="H4" s="8"/>
      <c r="I4" s="8"/>
      <c r="J4" s="8"/>
      <c r="K4" s="27"/>
      <c r="L4" s="17"/>
    </row>
    <row r="5" spans="1:12">
      <c r="A5" s="28" t="s">
        <v>7</v>
      </c>
      <c r="B5" s="25" t="s">
        <v>8</v>
      </c>
      <c r="C5" s="26">
        <f>-D41</f>
        <v>-301938311.46999997</v>
      </c>
      <c r="D5" s="135">
        <f>-D281</f>
        <v>-1290199550.23</v>
      </c>
      <c r="E5" s="139">
        <f>C5+D5</f>
        <v>-1592137861.7</v>
      </c>
      <c r="F5" s="151">
        <v>39119195.210000001</v>
      </c>
      <c r="G5" s="23"/>
      <c r="H5" s="8"/>
      <c r="I5" s="8"/>
      <c r="J5" s="8"/>
      <c r="K5" s="8"/>
      <c r="L5" s="30"/>
    </row>
    <row r="6" spans="1:12">
      <c r="A6" s="28" t="s">
        <v>9</v>
      </c>
      <c r="B6" s="25" t="s">
        <v>10</v>
      </c>
      <c r="C6" s="26">
        <f>-D236</f>
        <v>-1714393436.3922222</v>
      </c>
      <c r="D6" s="135">
        <f>-D385</f>
        <v>-1380565578.7499998</v>
      </c>
      <c r="E6" s="139">
        <f t="shared" ref="E6:E7" si="0">C6+D6</f>
        <v>-3094959015.1422219</v>
      </c>
      <c r="F6" s="31">
        <v>2775542505.6700001</v>
      </c>
      <c r="G6" s="32"/>
      <c r="H6" s="16"/>
      <c r="I6" s="33"/>
      <c r="J6" s="8"/>
      <c r="K6" s="8"/>
    </row>
    <row r="7" spans="1:12">
      <c r="A7" s="28" t="s">
        <v>11</v>
      </c>
      <c r="B7" s="25" t="s">
        <v>12</v>
      </c>
      <c r="C7" s="34">
        <f>-D253</f>
        <v>-383105962.34000003</v>
      </c>
      <c r="D7" s="136">
        <f>-D400</f>
        <v>-594713756.84000003</v>
      </c>
      <c r="E7" s="140">
        <f t="shared" si="0"/>
        <v>-977819719.18000007</v>
      </c>
      <c r="F7" s="8">
        <v>1347439841.75</v>
      </c>
      <c r="G7" s="23"/>
      <c r="H7" s="35"/>
      <c r="I7" s="36"/>
      <c r="J7" s="36"/>
      <c r="K7" s="8"/>
    </row>
    <row r="8" spans="1:12" ht="12.75">
      <c r="B8" s="37" t="s">
        <v>13</v>
      </c>
      <c r="C8" s="34">
        <f>+SUM(C4:C7)</f>
        <v>-6608695972.8322229</v>
      </c>
      <c r="D8" s="134">
        <f>SUM(D4:D7)</f>
        <v>-3265478885.8199997</v>
      </c>
      <c r="E8" s="141">
        <f>D8+C8</f>
        <v>-9874174858.6522217</v>
      </c>
      <c r="F8" s="38"/>
      <c r="G8" s="23">
        <v>9874174858.6522198</v>
      </c>
      <c r="H8" s="8"/>
      <c r="I8" s="8"/>
      <c r="J8" s="8"/>
      <c r="K8" s="8"/>
    </row>
    <row r="9" spans="1:12" ht="12.75" thickBot="1">
      <c r="B9" s="39" t="s">
        <v>14</v>
      </c>
      <c r="C9" s="40">
        <f>+C2+C8</f>
        <v>3902287818.707778</v>
      </c>
      <c r="D9" s="143">
        <f>C9+D8</f>
        <v>636808932.88777828</v>
      </c>
      <c r="E9" s="142">
        <f>C2+E8</f>
        <v>636808932.88777924</v>
      </c>
      <c r="F9" s="146" t="s">
        <v>15</v>
      </c>
      <c r="G9" s="15">
        <v>636808932.88777924</v>
      </c>
      <c r="H9" s="33"/>
      <c r="I9" s="33"/>
      <c r="J9" s="8"/>
      <c r="K9" s="8"/>
    </row>
    <row r="10" spans="1:12" ht="12.75" thickTop="1">
      <c r="B10" s="6"/>
      <c r="C10" s="9"/>
      <c r="D10" s="41" t="s">
        <v>16</v>
      </c>
      <c r="F10" s="8"/>
      <c r="G10" s="23">
        <f>SUM(G8:G9)</f>
        <v>10510983791.539999</v>
      </c>
      <c r="I10" s="8"/>
      <c r="J10" s="8"/>
      <c r="K10" s="8"/>
    </row>
    <row r="11" spans="1:12">
      <c r="C11" s="42"/>
    </row>
    <row r="12" spans="1:12">
      <c r="G12" s="7"/>
      <c r="H12" s="214"/>
      <c r="I12" s="214"/>
      <c r="J12" s="8"/>
    </row>
    <row r="13" spans="1:12">
      <c r="A13" s="43"/>
      <c r="B13" s="44" t="s">
        <v>17</v>
      </c>
      <c r="C13" s="44"/>
      <c r="D13" s="45">
        <v>428</v>
      </c>
      <c r="E13" s="45">
        <v>406</v>
      </c>
      <c r="F13" s="46" t="s">
        <v>18</v>
      </c>
      <c r="G13" s="213"/>
      <c r="H13" s="213"/>
      <c r="I13" s="213"/>
      <c r="J13" s="47"/>
      <c r="K13" s="48"/>
    </row>
    <row r="14" spans="1:12">
      <c r="A14" s="10">
        <v>9510</v>
      </c>
      <c r="B14" s="17" t="s">
        <v>19</v>
      </c>
      <c r="C14" s="17" t="s">
        <v>20</v>
      </c>
      <c r="D14" s="49">
        <v>1133563562.4300001</v>
      </c>
      <c r="E14" s="49">
        <v>0</v>
      </c>
      <c r="F14" s="49">
        <f>+D14+E14</f>
        <v>1133563562.4300001</v>
      </c>
      <c r="G14" s="8"/>
      <c r="H14" s="8"/>
      <c r="I14" s="8"/>
      <c r="J14" s="8"/>
    </row>
    <row r="15" spans="1:12">
      <c r="A15" s="10">
        <v>10710</v>
      </c>
      <c r="B15" s="17" t="s">
        <v>21</v>
      </c>
      <c r="C15" s="17" t="s">
        <v>22</v>
      </c>
      <c r="D15" s="49">
        <v>656101430</v>
      </c>
      <c r="E15" s="49">
        <v>0</v>
      </c>
      <c r="F15" s="49">
        <f t="shared" ref="F15:F17" si="1">+D15+E15</f>
        <v>656101430</v>
      </c>
      <c r="G15" s="8"/>
      <c r="H15" s="8"/>
      <c r="I15" s="8"/>
      <c r="J15" s="8"/>
    </row>
    <row r="16" spans="1:12">
      <c r="B16" s="17" t="s">
        <v>21</v>
      </c>
      <c r="C16" s="17" t="s">
        <v>22</v>
      </c>
      <c r="D16" s="49">
        <v>141081695.19999999</v>
      </c>
      <c r="E16" s="49">
        <v>0</v>
      </c>
      <c r="F16" s="49">
        <f t="shared" si="1"/>
        <v>141081695.19999999</v>
      </c>
      <c r="G16" s="8"/>
      <c r="H16" s="8"/>
      <c r="I16" s="8"/>
      <c r="J16" s="8"/>
      <c r="K16" s="29"/>
    </row>
    <row r="17" spans="1:11">
      <c r="B17" s="17" t="s">
        <v>21</v>
      </c>
      <c r="C17" s="17" t="s">
        <v>22</v>
      </c>
      <c r="D17" s="49">
        <v>709006610</v>
      </c>
      <c r="E17" s="49">
        <v>0</v>
      </c>
      <c r="F17" s="49">
        <f t="shared" si="1"/>
        <v>709006610</v>
      </c>
      <c r="G17" s="8"/>
      <c r="H17" s="8"/>
      <c r="I17" s="8"/>
      <c r="J17" s="8"/>
      <c r="K17" s="29"/>
    </row>
    <row r="18" spans="1:11">
      <c r="B18" s="17" t="s">
        <v>21</v>
      </c>
      <c r="C18" s="17" t="s">
        <v>22</v>
      </c>
      <c r="D18" s="49">
        <v>33478328</v>
      </c>
      <c r="E18" s="49">
        <v>0</v>
      </c>
      <c r="F18" s="49">
        <v>33478328</v>
      </c>
      <c r="G18" s="8"/>
      <c r="H18" s="8"/>
      <c r="I18" s="8"/>
      <c r="J18" s="8"/>
      <c r="K18" s="29"/>
    </row>
    <row r="19" spans="1:11">
      <c r="B19" s="17" t="s">
        <v>21</v>
      </c>
      <c r="C19" s="17" t="s">
        <v>22</v>
      </c>
      <c r="D19" s="26">
        <v>1536026637</v>
      </c>
      <c r="E19" s="49">
        <v>0</v>
      </c>
      <c r="F19" s="26">
        <v>1536026637</v>
      </c>
      <c r="G19" s="8"/>
      <c r="H19" s="8"/>
      <c r="I19" s="8"/>
      <c r="J19" s="8"/>
      <c r="K19" s="8"/>
    </row>
    <row r="20" spans="1:11">
      <c r="D20" s="50">
        <f>+SUM(D14:D19)</f>
        <v>4209258262.6300001</v>
      </c>
      <c r="E20" s="50">
        <f t="shared" ref="E20:F20" si="2">+SUM(E14:E19)</f>
        <v>0</v>
      </c>
      <c r="F20" s="50">
        <f t="shared" si="2"/>
        <v>4209258262.6300001</v>
      </c>
      <c r="G20" s="51"/>
      <c r="H20" s="51"/>
      <c r="I20" s="51"/>
      <c r="J20" s="51"/>
      <c r="K20" s="51"/>
    </row>
    <row r="21" spans="1:11">
      <c r="D21" s="24" t="s">
        <v>5</v>
      </c>
      <c r="E21" s="33"/>
      <c r="F21" s="24"/>
      <c r="G21" s="52"/>
      <c r="H21" s="26"/>
    </row>
    <row r="22" spans="1:11">
      <c r="D22" s="53"/>
      <c r="E22" s="33"/>
      <c r="F22" s="52"/>
      <c r="G22" s="52"/>
      <c r="H22" s="26"/>
    </row>
    <row r="23" spans="1:11">
      <c r="B23" s="54" t="s">
        <v>23</v>
      </c>
      <c r="C23" s="54"/>
      <c r="D23" s="49"/>
      <c r="E23" s="49"/>
      <c r="F23" s="49"/>
    </row>
    <row r="24" spans="1:11" ht="20.100000000000001" customHeight="1">
      <c r="A24" s="55" t="s">
        <v>24</v>
      </c>
      <c r="B24" s="56" t="s">
        <v>25</v>
      </c>
      <c r="C24" s="56" t="s">
        <v>26</v>
      </c>
      <c r="D24" s="57">
        <v>428</v>
      </c>
      <c r="E24" s="57">
        <v>406</v>
      </c>
      <c r="F24" s="58" t="s">
        <v>27</v>
      </c>
      <c r="G24" s="59"/>
    </row>
    <row r="25" spans="1:11">
      <c r="A25" s="10">
        <v>9312</v>
      </c>
      <c r="B25" s="17" t="s">
        <v>28</v>
      </c>
      <c r="C25" s="17" t="s">
        <v>29</v>
      </c>
      <c r="D25" s="8">
        <v>59740469.920000002</v>
      </c>
      <c r="E25" s="8">
        <v>0</v>
      </c>
      <c r="F25" s="8">
        <v>59740469.920000002</v>
      </c>
      <c r="G25" s="10" t="s">
        <v>30</v>
      </c>
    </row>
    <row r="26" spans="1:11">
      <c r="A26" s="10">
        <v>10080</v>
      </c>
      <c r="B26" s="17" t="s">
        <v>31</v>
      </c>
      <c r="C26" s="17" t="s">
        <v>32</v>
      </c>
      <c r="D26" s="49">
        <v>2890937.33</v>
      </c>
      <c r="E26" s="49">
        <v>0</v>
      </c>
      <c r="F26" s="8">
        <v>2890937.33</v>
      </c>
      <c r="G26" s="10" t="s">
        <v>30</v>
      </c>
    </row>
    <row r="27" spans="1:11">
      <c r="A27" s="10">
        <v>10455</v>
      </c>
      <c r="B27" s="17" t="s">
        <v>33</v>
      </c>
      <c r="C27" s="17" t="s">
        <v>34</v>
      </c>
      <c r="D27" s="49">
        <v>22238212.579999998</v>
      </c>
      <c r="E27" s="49">
        <v>0</v>
      </c>
      <c r="F27" s="8">
        <v>22238212.579999998</v>
      </c>
      <c r="G27" s="10" t="s">
        <v>30</v>
      </c>
    </row>
    <row r="28" spans="1:11">
      <c r="A28" s="10">
        <v>10568</v>
      </c>
      <c r="B28" s="17" t="s">
        <v>35</v>
      </c>
      <c r="C28" s="17" t="s">
        <v>36</v>
      </c>
      <c r="D28" s="49">
        <v>20905908.949999999</v>
      </c>
      <c r="E28" s="49">
        <v>0</v>
      </c>
      <c r="F28" s="8">
        <v>20905908.949999999</v>
      </c>
      <c r="G28" s="10" t="s">
        <v>30</v>
      </c>
    </row>
    <row r="29" spans="1:11">
      <c r="A29" s="10">
        <v>10571</v>
      </c>
      <c r="B29" s="17" t="s">
        <v>37</v>
      </c>
      <c r="C29" s="17" t="s">
        <v>38</v>
      </c>
      <c r="D29" s="49">
        <v>3031265.05</v>
      </c>
      <c r="E29" s="49">
        <v>0</v>
      </c>
      <c r="F29" s="8">
        <v>3031265.05</v>
      </c>
      <c r="G29" s="10" t="s">
        <v>30</v>
      </c>
    </row>
    <row r="30" spans="1:11">
      <c r="A30" s="10">
        <v>10606</v>
      </c>
      <c r="B30" s="17" t="s">
        <v>39</v>
      </c>
      <c r="C30" s="17" t="s">
        <v>40</v>
      </c>
      <c r="D30" s="49">
        <v>28774422.640000001</v>
      </c>
      <c r="E30" s="49">
        <v>0</v>
      </c>
      <c r="F30" s="8">
        <v>28774422.640000001</v>
      </c>
      <c r="G30" s="10" t="s">
        <v>30</v>
      </c>
    </row>
    <row r="31" spans="1:11">
      <c r="A31" s="10">
        <v>10607</v>
      </c>
      <c r="B31" s="17" t="s">
        <v>41</v>
      </c>
      <c r="C31" s="17" t="s">
        <v>42</v>
      </c>
      <c r="D31" s="49">
        <v>2007587.81</v>
      </c>
      <c r="E31" s="49">
        <v>0</v>
      </c>
      <c r="F31" s="8">
        <v>2007587.81</v>
      </c>
      <c r="G31" s="10" t="s">
        <v>30</v>
      </c>
    </row>
    <row r="32" spans="1:11">
      <c r="A32" s="10">
        <v>10608</v>
      </c>
      <c r="B32" s="17" t="s">
        <v>43</v>
      </c>
      <c r="C32" s="17" t="s">
        <v>44</v>
      </c>
      <c r="D32" s="49">
        <v>3192936</v>
      </c>
      <c r="E32" s="49">
        <v>0</v>
      </c>
      <c r="F32" s="8">
        <v>3192936</v>
      </c>
      <c r="G32" s="10" t="s">
        <v>30</v>
      </c>
    </row>
    <row r="33" spans="1:14">
      <c r="A33" s="10">
        <v>10609</v>
      </c>
      <c r="B33" s="17" t="s">
        <v>45</v>
      </c>
      <c r="C33" s="17" t="s">
        <v>46</v>
      </c>
      <c r="D33" s="49">
        <v>3482468</v>
      </c>
      <c r="E33" s="49">
        <v>0</v>
      </c>
      <c r="F33" s="8">
        <v>3482468</v>
      </c>
      <c r="G33" s="10" t="s">
        <v>30</v>
      </c>
    </row>
    <row r="34" spans="1:14">
      <c r="A34" s="10">
        <v>10615</v>
      </c>
      <c r="B34" s="17" t="s">
        <v>47</v>
      </c>
      <c r="C34" s="17" t="s">
        <v>48</v>
      </c>
      <c r="D34" s="49">
        <v>73453828.75999999</v>
      </c>
      <c r="E34" s="49">
        <v>0</v>
      </c>
      <c r="F34" s="8">
        <v>73453828.75999999</v>
      </c>
      <c r="G34" s="10" t="s">
        <v>30</v>
      </c>
    </row>
    <row r="35" spans="1:14">
      <c r="A35" s="10">
        <v>10622</v>
      </c>
      <c r="B35" s="17" t="s">
        <v>49</v>
      </c>
      <c r="C35" s="17" t="s">
        <v>50</v>
      </c>
      <c r="D35" s="49">
        <v>6384965.3600000003</v>
      </c>
      <c r="E35" s="49">
        <v>0</v>
      </c>
      <c r="F35" s="8">
        <v>6384965.3600000003</v>
      </c>
      <c r="G35" s="10" t="s">
        <v>30</v>
      </c>
    </row>
    <row r="36" spans="1:14">
      <c r="A36" s="10">
        <v>10694</v>
      </c>
      <c r="B36" s="17" t="s">
        <v>51</v>
      </c>
      <c r="C36" s="17" t="s">
        <v>52</v>
      </c>
      <c r="D36" s="49">
        <v>1021800</v>
      </c>
      <c r="E36" s="49">
        <v>0</v>
      </c>
      <c r="F36" s="8">
        <v>1021800</v>
      </c>
      <c r="G36" s="10" t="s">
        <v>30</v>
      </c>
    </row>
    <row r="37" spans="1:14">
      <c r="A37" s="10">
        <v>10702</v>
      </c>
      <c r="B37" s="17" t="s">
        <v>53</v>
      </c>
      <c r="C37" s="17" t="s">
        <v>54</v>
      </c>
      <c r="D37" s="49">
        <v>42429619.539999999</v>
      </c>
      <c r="E37" s="49">
        <v>0</v>
      </c>
      <c r="F37" s="8">
        <v>42429619.539999999</v>
      </c>
      <c r="G37" s="10" t="s">
        <v>30</v>
      </c>
    </row>
    <row r="38" spans="1:14">
      <c r="A38" s="10">
        <v>11085</v>
      </c>
      <c r="B38" s="17" t="s">
        <v>55</v>
      </c>
      <c r="C38" s="17" t="s">
        <v>56</v>
      </c>
      <c r="D38" s="49">
        <v>19558770</v>
      </c>
      <c r="E38" s="49">
        <v>0</v>
      </c>
      <c r="F38" s="8">
        <v>19558770</v>
      </c>
      <c r="G38" s="10" t="s">
        <v>30</v>
      </c>
    </row>
    <row r="39" spans="1:14">
      <c r="A39" s="10">
        <v>11510</v>
      </c>
      <c r="B39" s="17" t="s">
        <v>57</v>
      </c>
      <c r="C39" s="17" t="s">
        <v>58</v>
      </c>
      <c r="D39" s="49">
        <v>11423825</v>
      </c>
      <c r="E39" s="49">
        <v>0</v>
      </c>
      <c r="F39" s="8">
        <v>11423825</v>
      </c>
      <c r="G39" s="10" t="s">
        <v>30</v>
      </c>
    </row>
    <row r="40" spans="1:14">
      <c r="A40" s="10">
        <v>11860</v>
      </c>
      <c r="B40" s="17" t="s">
        <v>59</v>
      </c>
      <c r="C40" s="17" t="s">
        <v>60</v>
      </c>
      <c r="D40" s="49">
        <v>1401294.53</v>
      </c>
      <c r="E40" s="49">
        <v>178320.9</v>
      </c>
      <c r="F40" s="8">
        <v>1579615.43</v>
      </c>
      <c r="G40" s="10" t="s">
        <v>61</v>
      </c>
    </row>
    <row r="41" spans="1:14" ht="12.75" thickBot="1">
      <c r="B41" s="54" t="s">
        <v>62</v>
      </c>
      <c r="C41" s="54"/>
      <c r="D41" s="12">
        <v>301938311.46999997</v>
      </c>
      <c r="E41" s="12">
        <v>178320.9</v>
      </c>
      <c r="F41" s="12">
        <v>302116632.37</v>
      </c>
      <c r="G41" s="12">
        <v>0</v>
      </c>
    </row>
    <row r="42" spans="1:14">
      <c r="B42" s="54"/>
      <c r="C42" s="54"/>
      <c r="D42" s="28" t="s">
        <v>7</v>
      </c>
      <c r="E42" s="33"/>
      <c r="F42" s="33"/>
      <c r="G42" s="15"/>
    </row>
    <row r="43" spans="1:14">
      <c r="D43" s="60"/>
      <c r="E43" s="49"/>
      <c r="F43" s="49"/>
    </row>
    <row r="44" spans="1:14" ht="17.100000000000001" customHeight="1">
      <c r="A44" s="61" t="s">
        <v>24</v>
      </c>
      <c r="B44" s="62" t="s">
        <v>63</v>
      </c>
      <c r="C44" s="62" t="s">
        <v>26</v>
      </c>
      <c r="D44" s="63">
        <v>428</v>
      </c>
      <c r="E44" s="63">
        <v>406</v>
      </c>
      <c r="F44" s="64" t="s">
        <v>27</v>
      </c>
      <c r="G44" s="61" t="s">
        <v>64</v>
      </c>
      <c r="I44" s="17"/>
      <c r="J44" s="17"/>
      <c r="K44" s="17"/>
      <c r="L44" s="17"/>
      <c r="M44" s="17"/>
      <c r="N44" s="17"/>
    </row>
    <row r="45" spans="1:14">
      <c r="A45" s="10">
        <v>10496</v>
      </c>
      <c r="B45" s="17" t="s">
        <v>65</v>
      </c>
      <c r="C45" s="17" t="s">
        <v>66</v>
      </c>
      <c r="D45" s="49">
        <v>16359899.170000002</v>
      </c>
      <c r="E45" s="49">
        <v>6895149.7699999996</v>
      </c>
      <c r="F45" s="49">
        <v>23255048.940000001</v>
      </c>
      <c r="G45" s="10" t="s">
        <v>67</v>
      </c>
    </row>
    <row r="46" spans="1:14">
      <c r="A46" s="10">
        <v>10499</v>
      </c>
      <c r="B46" s="17" t="s">
        <v>68</v>
      </c>
      <c r="C46" s="17" t="s">
        <v>69</v>
      </c>
      <c r="D46" s="49">
        <v>6199877.0700000003</v>
      </c>
      <c r="E46" s="49">
        <v>243880.33</v>
      </c>
      <c r="F46" s="49">
        <v>6443757.4000000004</v>
      </c>
      <c r="G46" s="10" t="s">
        <v>70</v>
      </c>
    </row>
    <row r="47" spans="1:14">
      <c r="A47" s="10">
        <v>10515</v>
      </c>
      <c r="B47" s="17" t="s">
        <v>71</v>
      </c>
      <c r="C47" s="17" t="s">
        <v>72</v>
      </c>
      <c r="D47" s="49">
        <v>8628667.2899999991</v>
      </c>
      <c r="E47" s="49">
        <v>181658.08</v>
      </c>
      <c r="F47" s="49">
        <v>8810325.3699999992</v>
      </c>
      <c r="G47" s="10" t="s">
        <v>70</v>
      </c>
    </row>
    <row r="48" spans="1:14">
      <c r="A48" s="10">
        <v>10521</v>
      </c>
      <c r="B48" s="17" t="s">
        <v>73</v>
      </c>
      <c r="C48" s="17" t="s">
        <v>74</v>
      </c>
      <c r="D48" s="49">
        <v>10278336.09</v>
      </c>
      <c r="E48" s="49">
        <v>426332.48</v>
      </c>
      <c r="F48" s="49">
        <v>10704668.57</v>
      </c>
      <c r="G48" s="10" t="s">
        <v>70</v>
      </c>
    </row>
    <row r="49" spans="1:7">
      <c r="A49" s="10">
        <v>10538</v>
      </c>
      <c r="B49" s="17" t="s">
        <v>75</v>
      </c>
      <c r="C49" s="17" t="s">
        <v>76</v>
      </c>
      <c r="D49" s="49">
        <v>9687238</v>
      </c>
      <c r="E49" s="49">
        <v>370808</v>
      </c>
      <c r="F49" s="49">
        <v>10058046</v>
      </c>
      <c r="G49" s="10" t="s">
        <v>70</v>
      </c>
    </row>
    <row r="50" spans="1:7">
      <c r="A50" s="10">
        <v>10539</v>
      </c>
      <c r="B50" s="17" t="s">
        <v>77</v>
      </c>
      <c r="C50" s="17" t="s">
        <v>78</v>
      </c>
      <c r="D50" s="49">
        <v>17764494.34</v>
      </c>
      <c r="E50" s="49">
        <v>807222.04</v>
      </c>
      <c r="F50" s="49">
        <v>18571716.379999999</v>
      </c>
      <c r="G50" s="10" t="s">
        <v>70</v>
      </c>
    </row>
    <row r="51" spans="1:7">
      <c r="A51" s="10">
        <v>10624</v>
      </c>
      <c r="B51" s="17" t="s">
        <v>79</v>
      </c>
      <c r="C51" s="17" t="s">
        <v>80</v>
      </c>
      <c r="D51" s="49">
        <v>1209111</v>
      </c>
      <c r="E51" s="49">
        <v>178309</v>
      </c>
      <c r="F51" s="49">
        <v>1387420</v>
      </c>
      <c r="G51" s="10" t="s">
        <v>67</v>
      </c>
    </row>
    <row r="52" spans="1:7">
      <c r="A52" s="10">
        <v>10626</v>
      </c>
      <c r="B52" s="17" t="s">
        <v>81</v>
      </c>
      <c r="C52" s="17" t="s">
        <v>82</v>
      </c>
      <c r="D52" s="49">
        <v>1282218</v>
      </c>
      <c r="E52" s="49">
        <v>177391</v>
      </c>
      <c r="F52" s="49">
        <v>1459609</v>
      </c>
      <c r="G52" s="10" t="s">
        <v>67</v>
      </c>
    </row>
    <row r="53" spans="1:7">
      <c r="A53" s="10">
        <v>10629</v>
      </c>
      <c r="B53" s="17" t="s">
        <v>83</v>
      </c>
      <c r="C53" s="17" t="s">
        <v>84</v>
      </c>
      <c r="D53" s="49">
        <v>316119</v>
      </c>
      <c r="E53" s="49">
        <v>64134</v>
      </c>
      <c r="F53" s="49">
        <v>380253</v>
      </c>
      <c r="G53" s="10" t="s">
        <v>70</v>
      </c>
    </row>
    <row r="54" spans="1:7">
      <c r="A54" s="10">
        <v>10630</v>
      </c>
      <c r="B54" s="17" t="s">
        <v>85</v>
      </c>
      <c r="C54" s="17" t="s">
        <v>84</v>
      </c>
      <c r="D54" s="49">
        <v>323692</v>
      </c>
      <c r="E54" s="49">
        <v>69130</v>
      </c>
      <c r="F54" s="49">
        <v>392822</v>
      </c>
      <c r="G54" s="10" t="s">
        <v>70</v>
      </c>
    </row>
    <row r="55" spans="1:7">
      <c r="A55" s="10">
        <v>10632</v>
      </c>
      <c r="B55" s="17" t="s">
        <v>86</v>
      </c>
      <c r="C55" s="17" t="s">
        <v>87</v>
      </c>
      <c r="D55" s="49">
        <v>1593443</v>
      </c>
      <c r="E55" s="49">
        <v>0</v>
      </c>
      <c r="F55" s="49">
        <v>1593443</v>
      </c>
      <c r="G55" s="10" t="s">
        <v>67</v>
      </c>
    </row>
    <row r="56" spans="1:7">
      <c r="A56" s="10">
        <v>10635</v>
      </c>
      <c r="B56" s="17" t="s">
        <v>88</v>
      </c>
      <c r="C56" s="17" t="s">
        <v>89</v>
      </c>
      <c r="D56" s="49">
        <v>142917</v>
      </c>
      <c r="E56" s="49">
        <v>10826</v>
      </c>
      <c r="F56" s="49">
        <v>153743</v>
      </c>
      <c r="G56" s="10" t="s">
        <v>70</v>
      </c>
    </row>
    <row r="57" spans="1:7">
      <c r="A57" s="10">
        <v>10679</v>
      </c>
      <c r="B57" s="17" t="s">
        <v>90</v>
      </c>
      <c r="C57" s="17" t="s">
        <v>91</v>
      </c>
      <c r="D57" s="49">
        <v>1217429</v>
      </c>
      <c r="E57" s="49">
        <v>0</v>
      </c>
      <c r="F57" s="49">
        <v>1217429</v>
      </c>
      <c r="G57" s="10" t="s">
        <v>92</v>
      </c>
    </row>
    <row r="58" spans="1:7">
      <c r="A58" s="10">
        <v>10690</v>
      </c>
      <c r="B58" s="17" t="s">
        <v>93</v>
      </c>
      <c r="C58" s="17" t="s">
        <v>94</v>
      </c>
      <c r="D58" s="49">
        <v>610448</v>
      </c>
      <c r="E58" s="49">
        <v>157420</v>
      </c>
      <c r="F58" s="49">
        <v>767868</v>
      </c>
      <c r="G58" s="10" t="s">
        <v>70</v>
      </c>
    </row>
    <row r="59" spans="1:7">
      <c r="A59" s="10">
        <v>10701</v>
      </c>
      <c r="B59" s="17" t="s">
        <v>95</v>
      </c>
      <c r="C59" s="17" t="s">
        <v>96</v>
      </c>
      <c r="D59" s="49">
        <v>108847</v>
      </c>
      <c r="E59" s="49">
        <v>14874</v>
      </c>
      <c r="F59" s="49">
        <v>123721</v>
      </c>
      <c r="G59" s="10" t="s">
        <v>70</v>
      </c>
    </row>
    <row r="60" spans="1:7">
      <c r="A60" s="10">
        <v>10742</v>
      </c>
      <c r="B60" s="17" t="s">
        <v>97</v>
      </c>
      <c r="C60" s="17" t="s">
        <v>98</v>
      </c>
      <c r="D60" s="49">
        <v>20468</v>
      </c>
      <c r="E60" s="49">
        <v>5830</v>
      </c>
      <c r="F60" s="49">
        <v>26298</v>
      </c>
      <c r="G60" s="10" t="s">
        <v>70</v>
      </c>
    </row>
    <row r="61" spans="1:7">
      <c r="A61" s="10">
        <v>10751</v>
      </c>
      <c r="B61" s="17" t="s">
        <v>99</v>
      </c>
      <c r="C61" s="17" t="s">
        <v>98</v>
      </c>
      <c r="D61" s="49">
        <v>43725</v>
      </c>
      <c r="E61" s="49">
        <v>5620</v>
      </c>
      <c r="F61" s="49">
        <v>49345</v>
      </c>
      <c r="G61" s="10" t="s">
        <v>70</v>
      </c>
    </row>
    <row r="62" spans="1:7">
      <c r="A62" s="10">
        <v>10764</v>
      </c>
      <c r="B62" s="17" t="s">
        <v>100</v>
      </c>
      <c r="C62" s="17" t="s">
        <v>101</v>
      </c>
      <c r="D62" s="49">
        <v>284349</v>
      </c>
      <c r="E62" s="49">
        <v>73265</v>
      </c>
      <c r="F62" s="49">
        <v>357614</v>
      </c>
      <c r="G62" s="10" t="s">
        <v>70</v>
      </c>
    </row>
    <row r="63" spans="1:7">
      <c r="A63" s="10">
        <v>10773</v>
      </c>
      <c r="B63" s="17" t="s">
        <v>102</v>
      </c>
      <c r="C63" s="17" t="s">
        <v>101</v>
      </c>
      <c r="D63" s="49">
        <v>1408531</v>
      </c>
      <c r="E63" s="49">
        <v>358420</v>
      </c>
      <c r="F63" s="49">
        <v>1766951</v>
      </c>
      <c r="G63" s="10" t="s">
        <v>70</v>
      </c>
    </row>
    <row r="64" spans="1:7">
      <c r="A64" s="10">
        <v>10777</v>
      </c>
      <c r="B64" s="17" t="s">
        <v>103</v>
      </c>
      <c r="C64" s="17" t="s">
        <v>104</v>
      </c>
      <c r="D64" s="49">
        <v>1425163</v>
      </c>
      <c r="E64" s="49">
        <v>368954</v>
      </c>
      <c r="F64" s="49">
        <v>1794117</v>
      </c>
      <c r="G64" s="10" t="s">
        <v>70</v>
      </c>
    </row>
    <row r="65" spans="1:7">
      <c r="A65" s="10">
        <v>10788</v>
      </c>
      <c r="B65" s="17" t="s">
        <v>105</v>
      </c>
      <c r="C65" s="17" t="s">
        <v>106</v>
      </c>
      <c r="D65" s="49">
        <v>23251835</v>
      </c>
      <c r="E65" s="49">
        <v>0</v>
      </c>
      <c r="F65" s="49">
        <v>23251835</v>
      </c>
      <c r="G65" s="10" t="s">
        <v>67</v>
      </c>
    </row>
    <row r="66" spans="1:7">
      <c r="A66" s="10">
        <v>10800</v>
      </c>
      <c r="B66" s="17" t="s">
        <v>107</v>
      </c>
      <c r="C66" s="17" t="s">
        <v>108</v>
      </c>
      <c r="D66" s="49">
        <v>453597</v>
      </c>
      <c r="E66" s="49">
        <v>0</v>
      </c>
      <c r="F66" s="49">
        <v>453597</v>
      </c>
      <c r="G66" s="10" t="s">
        <v>92</v>
      </c>
    </row>
    <row r="67" spans="1:7">
      <c r="A67" s="10">
        <v>10812</v>
      </c>
      <c r="B67" s="17" t="s">
        <v>109</v>
      </c>
      <c r="C67" s="17" t="s">
        <v>98</v>
      </c>
      <c r="D67" s="49">
        <v>190570</v>
      </c>
      <c r="E67" s="49">
        <v>49943</v>
      </c>
      <c r="F67" s="49">
        <v>240513</v>
      </c>
      <c r="G67" s="10" t="s">
        <v>70</v>
      </c>
    </row>
    <row r="68" spans="1:7">
      <c r="A68" s="10">
        <v>10821</v>
      </c>
      <c r="B68" s="17" t="s">
        <v>110</v>
      </c>
      <c r="C68" s="17" t="s">
        <v>101</v>
      </c>
      <c r="D68" s="49">
        <v>621804</v>
      </c>
      <c r="E68" s="49">
        <v>171614</v>
      </c>
      <c r="F68" s="49">
        <v>793418</v>
      </c>
      <c r="G68" s="10" t="s">
        <v>70</v>
      </c>
    </row>
    <row r="69" spans="1:7">
      <c r="A69" s="10">
        <v>10824</v>
      </c>
      <c r="B69" s="17" t="s">
        <v>111</v>
      </c>
      <c r="C69" s="17" t="s">
        <v>101</v>
      </c>
      <c r="D69" s="49">
        <v>84433</v>
      </c>
      <c r="E69" s="49">
        <v>23322</v>
      </c>
      <c r="F69" s="49">
        <v>107755</v>
      </c>
      <c r="G69" s="10" t="s">
        <v>70</v>
      </c>
    </row>
    <row r="70" spans="1:7">
      <c r="A70" s="10">
        <v>10827</v>
      </c>
      <c r="B70" s="17" t="s">
        <v>112</v>
      </c>
      <c r="C70" s="17" t="s">
        <v>101</v>
      </c>
      <c r="D70" s="49">
        <v>1747929</v>
      </c>
      <c r="E70" s="49">
        <v>362533</v>
      </c>
      <c r="F70" s="49">
        <v>2110462</v>
      </c>
      <c r="G70" s="10" t="s">
        <v>70</v>
      </c>
    </row>
    <row r="71" spans="1:7">
      <c r="A71" s="10">
        <v>10837</v>
      </c>
      <c r="B71" s="17" t="s">
        <v>113</v>
      </c>
      <c r="C71" s="17" t="s">
        <v>114</v>
      </c>
      <c r="D71" s="49">
        <v>690703</v>
      </c>
      <c r="E71" s="49">
        <v>0</v>
      </c>
      <c r="F71" s="49">
        <v>690703</v>
      </c>
      <c r="G71" s="10" t="s">
        <v>92</v>
      </c>
    </row>
    <row r="72" spans="1:7">
      <c r="A72" s="10">
        <v>10841</v>
      </c>
      <c r="B72" s="17" t="s">
        <v>115</v>
      </c>
      <c r="C72" s="17" t="s">
        <v>116</v>
      </c>
      <c r="D72" s="49">
        <v>6025270.2199999997</v>
      </c>
      <c r="E72" s="9">
        <v>665958.96</v>
      </c>
      <c r="F72" s="49">
        <v>6691229.1799999997</v>
      </c>
      <c r="G72" s="10" t="s">
        <v>67</v>
      </c>
    </row>
    <row r="73" spans="1:7">
      <c r="A73" s="10">
        <v>10857</v>
      </c>
      <c r="B73" s="17" t="s">
        <v>117</v>
      </c>
      <c r="C73" s="17" t="s">
        <v>118</v>
      </c>
      <c r="D73" s="49">
        <v>10190536.050000001</v>
      </c>
      <c r="E73" s="49">
        <v>681865.66</v>
      </c>
      <c r="F73" s="49">
        <v>10872401.710000001</v>
      </c>
      <c r="G73" s="10" t="s">
        <v>70</v>
      </c>
    </row>
    <row r="74" spans="1:7">
      <c r="A74" s="10">
        <v>10858</v>
      </c>
      <c r="B74" s="17" t="s">
        <v>119</v>
      </c>
      <c r="C74" s="17" t="s">
        <v>120</v>
      </c>
      <c r="D74" s="49">
        <v>4482972.51</v>
      </c>
      <c r="E74" s="9">
        <v>488202.58</v>
      </c>
      <c r="F74" s="49">
        <v>4971175.09</v>
      </c>
      <c r="G74" s="10" t="s">
        <v>67</v>
      </c>
    </row>
    <row r="75" spans="1:7">
      <c r="A75" s="10">
        <v>10864</v>
      </c>
      <c r="B75" s="17" t="s">
        <v>121</v>
      </c>
      <c r="C75" s="17" t="s">
        <v>101</v>
      </c>
      <c r="D75" s="49">
        <v>1072850.98</v>
      </c>
      <c r="E75" s="49">
        <v>319213.90000000002</v>
      </c>
      <c r="F75" s="49">
        <v>1392064.88</v>
      </c>
      <c r="G75" s="10" t="s">
        <v>70</v>
      </c>
    </row>
    <row r="76" spans="1:7">
      <c r="A76" s="10">
        <v>10876</v>
      </c>
      <c r="B76" s="17" t="s">
        <v>122</v>
      </c>
      <c r="C76" s="17" t="s">
        <v>123</v>
      </c>
      <c r="D76" s="49">
        <v>7074498</v>
      </c>
      <c r="E76" s="49">
        <v>178787</v>
      </c>
      <c r="F76" s="49">
        <v>7253285</v>
      </c>
      <c r="G76" s="10" t="s">
        <v>70</v>
      </c>
    </row>
    <row r="77" spans="1:7">
      <c r="A77" s="10">
        <v>10884</v>
      </c>
      <c r="B77" s="17" t="s">
        <v>124</v>
      </c>
      <c r="C77" s="17" t="s">
        <v>125</v>
      </c>
      <c r="D77" s="49">
        <v>16996758</v>
      </c>
      <c r="E77" s="49">
        <v>565289</v>
      </c>
      <c r="F77" s="49">
        <v>17562047</v>
      </c>
      <c r="G77" s="10" t="s">
        <v>70</v>
      </c>
    </row>
    <row r="78" spans="1:7">
      <c r="A78" s="10">
        <v>10891</v>
      </c>
      <c r="B78" s="17" t="s">
        <v>126</v>
      </c>
      <c r="C78" s="17" t="s">
        <v>127</v>
      </c>
      <c r="D78" s="49">
        <v>420866</v>
      </c>
      <c r="E78" s="49">
        <v>0</v>
      </c>
      <c r="F78" s="49">
        <v>420866</v>
      </c>
      <c r="G78" s="10" t="s">
        <v>92</v>
      </c>
    </row>
    <row r="79" spans="1:7">
      <c r="A79" s="10">
        <v>10893</v>
      </c>
      <c r="B79" s="17" t="s">
        <v>128</v>
      </c>
      <c r="C79" s="17" t="s">
        <v>101</v>
      </c>
      <c r="D79" s="49">
        <v>441308</v>
      </c>
      <c r="E79" s="49">
        <v>90422</v>
      </c>
      <c r="F79" s="49">
        <v>531730</v>
      </c>
      <c r="G79" s="10" t="s">
        <v>70</v>
      </c>
    </row>
    <row r="80" spans="1:7">
      <c r="A80" s="10">
        <v>10906</v>
      </c>
      <c r="B80" s="17" t="s">
        <v>129</v>
      </c>
      <c r="C80" s="17" t="s">
        <v>101</v>
      </c>
      <c r="D80" s="49">
        <v>872891</v>
      </c>
      <c r="E80" s="49">
        <v>238203</v>
      </c>
      <c r="F80" s="49">
        <v>1111094</v>
      </c>
      <c r="G80" s="10" t="s">
        <v>70</v>
      </c>
    </row>
    <row r="81" spans="1:7">
      <c r="A81" s="10">
        <v>10909</v>
      </c>
      <c r="B81" s="17" t="s">
        <v>130</v>
      </c>
      <c r="C81" s="17" t="s">
        <v>131</v>
      </c>
      <c r="D81" s="49">
        <v>1894033.5299999998</v>
      </c>
      <c r="E81" s="49">
        <v>472527</v>
      </c>
      <c r="F81" s="49">
        <v>2366560.5299999998</v>
      </c>
      <c r="G81" s="10" t="s">
        <v>70</v>
      </c>
    </row>
    <row r="82" spans="1:7">
      <c r="A82" s="10">
        <v>10919</v>
      </c>
      <c r="B82" s="17" t="s">
        <v>132</v>
      </c>
      <c r="C82" s="17" t="s">
        <v>101</v>
      </c>
      <c r="D82" s="49">
        <v>3286536</v>
      </c>
      <c r="E82" s="49">
        <v>835984</v>
      </c>
      <c r="F82" s="49">
        <v>4122520</v>
      </c>
      <c r="G82" s="10" t="s">
        <v>70</v>
      </c>
    </row>
    <row r="83" spans="1:7">
      <c r="A83" s="10">
        <v>10922</v>
      </c>
      <c r="B83" s="17" t="s">
        <v>133</v>
      </c>
      <c r="C83" s="17" t="s">
        <v>98</v>
      </c>
      <c r="D83" s="49">
        <v>904194</v>
      </c>
      <c r="E83" s="49">
        <v>227661</v>
      </c>
      <c r="F83" s="49">
        <v>1131855</v>
      </c>
      <c r="G83" s="10" t="s">
        <v>70</v>
      </c>
    </row>
    <row r="84" spans="1:7">
      <c r="A84" s="10">
        <v>10933</v>
      </c>
      <c r="B84" s="17" t="s">
        <v>134</v>
      </c>
      <c r="C84" s="17" t="s">
        <v>101</v>
      </c>
      <c r="D84" s="49">
        <v>1412368</v>
      </c>
      <c r="E84" s="49">
        <v>289653</v>
      </c>
      <c r="F84" s="49">
        <v>1702021</v>
      </c>
      <c r="G84" s="10" t="s">
        <v>70</v>
      </c>
    </row>
    <row r="85" spans="1:7">
      <c r="A85" s="10">
        <v>10935</v>
      </c>
      <c r="B85" s="17" t="s">
        <v>135</v>
      </c>
      <c r="C85" s="17" t="s">
        <v>101</v>
      </c>
      <c r="D85" s="49">
        <v>1773428</v>
      </c>
      <c r="E85" s="49">
        <v>318852</v>
      </c>
      <c r="F85" s="49">
        <v>2092280</v>
      </c>
      <c r="G85" s="10" t="s">
        <v>70</v>
      </c>
    </row>
    <row r="86" spans="1:7">
      <c r="A86" s="10">
        <v>10957</v>
      </c>
      <c r="B86" s="17" t="s">
        <v>136</v>
      </c>
      <c r="C86" s="17" t="s">
        <v>137</v>
      </c>
      <c r="D86" s="49">
        <v>48941484</v>
      </c>
      <c r="E86" s="49">
        <v>0</v>
      </c>
      <c r="F86" s="49">
        <v>48941484</v>
      </c>
      <c r="G86" s="10" t="s">
        <v>138</v>
      </c>
    </row>
    <row r="87" spans="1:7">
      <c r="A87" s="10">
        <v>10962</v>
      </c>
      <c r="B87" s="17" t="s">
        <v>139</v>
      </c>
      <c r="C87" s="17" t="s">
        <v>101</v>
      </c>
      <c r="D87" s="49">
        <v>3575454.81</v>
      </c>
      <c r="E87" s="49">
        <v>857193.1</v>
      </c>
      <c r="F87" s="49">
        <v>4432647.91</v>
      </c>
      <c r="G87" s="10" t="s">
        <v>70</v>
      </c>
    </row>
    <row r="88" spans="1:7">
      <c r="A88" s="10">
        <v>10978</v>
      </c>
      <c r="B88" s="17" t="s">
        <v>140</v>
      </c>
      <c r="C88" s="17" t="s">
        <v>141</v>
      </c>
      <c r="D88" s="49">
        <v>14746039.57</v>
      </c>
      <c r="E88" s="49">
        <v>0</v>
      </c>
      <c r="F88" s="49">
        <v>14746039.57</v>
      </c>
      <c r="G88" s="10" t="s">
        <v>92</v>
      </c>
    </row>
    <row r="89" spans="1:7">
      <c r="A89" s="10">
        <v>11041</v>
      </c>
      <c r="B89" s="17" t="s">
        <v>142</v>
      </c>
      <c r="C89" s="17" t="s">
        <v>98</v>
      </c>
      <c r="D89" s="49">
        <v>4686914.6800000006</v>
      </c>
      <c r="E89" s="49">
        <v>1064121.8</v>
      </c>
      <c r="F89" s="49">
        <v>5751036.4800000004</v>
      </c>
      <c r="G89" s="10" t="s">
        <v>70</v>
      </c>
    </row>
    <row r="90" spans="1:7">
      <c r="A90" s="10">
        <v>11045</v>
      </c>
      <c r="B90" s="17" t="s">
        <v>143</v>
      </c>
      <c r="C90" s="17" t="s">
        <v>144</v>
      </c>
      <c r="D90" s="49">
        <v>7098243.7600000007</v>
      </c>
      <c r="E90" s="49">
        <v>4585370.95</v>
      </c>
      <c r="F90" s="49">
        <v>11683614.710000001</v>
      </c>
      <c r="G90" s="10" t="s">
        <v>67</v>
      </c>
    </row>
    <row r="91" spans="1:7">
      <c r="A91" s="10">
        <v>11089</v>
      </c>
      <c r="B91" s="17" t="s">
        <v>145</v>
      </c>
      <c r="C91" s="17" t="s">
        <v>104</v>
      </c>
      <c r="D91" s="49">
        <v>129744</v>
      </c>
      <c r="E91" s="49">
        <v>27443</v>
      </c>
      <c r="F91" s="49">
        <v>157187</v>
      </c>
      <c r="G91" s="10" t="s">
        <v>70</v>
      </c>
    </row>
    <row r="92" spans="1:7">
      <c r="A92" s="10">
        <v>11090</v>
      </c>
      <c r="B92" s="17" t="s">
        <v>146</v>
      </c>
      <c r="C92" s="17" t="s">
        <v>101</v>
      </c>
      <c r="D92" s="49">
        <v>20729</v>
      </c>
      <c r="E92" s="49">
        <v>633</v>
      </c>
      <c r="F92" s="49">
        <v>21362</v>
      </c>
      <c r="G92" s="10" t="s">
        <v>70</v>
      </c>
    </row>
    <row r="93" spans="1:7">
      <c r="A93" s="10">
        <v>11095</v>
      </c>
      <c r="B93" s="17" t="s">
        <v>147</v>
      </c>
      <c r="C93" s="17" t="s">
        <v>148</v>
      </c>
      <c r="D93" s="49">
        <v>18570095.25</v>
      </c>
      <c r="E93" s="9">
        <v>1764387.7</v>
      </c>
      <c r="F93" s="49">
        <v>20334482.949999999</v>
      </c>
      <c r="G93" s="10" t="s">
        <v>70</v>
      </c>
    </row>
    <row r="94" spans="1:7">
      <c r="A94" s="10">
        <v>11096</v>
      </c>
      <c r="B94" s="17" t="s">
        <v>149</v>
      </c>
      <c r="C94" s="17" t="s">
        <v>101</v>
      </c>
      <c r="D94" s="49">
        <v>171152.22999999998</v>
      </c>
      <c r="E94" s="49">
        <v>46010.58</v>
      </c>
      <c r="F94" s="49">
        <v>217162.81</v>
      </c>
      <c r="G94" s="10" t="s">
        <v>70</v>
      </c>
    </row>
    <row r="95" spans="1:7">
      <c r="A95" s="10">
        <v>11097</v>
      </c>
      <c r="B95" s="17" t="s">
        <v>150</v>
      </c>
      <c r="C95" s="17" t="s">
        <v>151</v>
      </c>
      <c r="D95" s="49">
        <v>27067865</v>
      </c>
      <c r="E95" s="9">
        <v>1568964</v>
      </c>
      <c r="F95" s="49">
        <v>28636829</v>
      </c>
      <c r="G95" s="10" t="s">
        <v>70</v>
      </c>
    </row>
    <row r="96" spans="1:7">
      <c r="A96" s="10">
        <v>11098</v>
      </c>
      <c r="B96" s="17" t="s">
        <v>152</v>
      </c>
      <c r="C96" s="17" t="s">
        <v>101</v>
      </c>
      <c r="D96" s="49">
        <v>729040</v>
      </c>
      <c r="E96" s="49">
        <v>179902</v>
      </c>
      <c r="F96" s="49">
        <v>908942</v>
      </c>
      <c r="G96" s="10" t="s">
        <v>70</v>
      </c>
    </row>
    <row r="97" spans="1:7">
      <c r="A97" s="10">
        <v>11099</v>
      </c>
      <c r="B97" s="17" t="s">
        <v>153</v>
      </c>
      <c r="C97" s="17" t="s">
        <v>154</v>
      </c>
      <c r="D97" s="49">
        <v>22864972</v>
      </c>
      <c r="E97" s="9">
        <v>1505645</v>
      </c>
      <c r="F97" s="49">
        <v>24370617</v>
      </c>
      <c r="G97" s="10" t="s">
        <v>70</v>
      </c>
    </row>
    <row r="98" spans="1:7">
      <c r="A98" s="10">
        <v>11100</v>
      </c>
      <c r="B98" s="17" t="s">
        <v>155</v>
      </c>
      <c r="C98" s="17" t="s">
        <v>156</v>
      </c>
      <c r="D98" s="49">
        <v>39034592</v>
      </c>
      <c r="E98" s="49">
        <v>0</v>
      </c>
      <c r="F98" s="49">
        <v>39034592</v>
      </c>
      <c r="G98" s="10" t="s">
        <v>67</v>
      </c>
    </row>
    <row r="99" spans="1:7">
      <c r="A99" s="10">
        <v>11101</v>
      </c>
      <c r="B99" s="17" t="s">
        <v>157</v>
      </c>
      <c r="C99" s="17" t="s">
        <v>101</v>
      </c>
      <c r="D99" s="49">
        <v>243073</v>
      </c>
      <c r="E99" s="49">
        <v>55558</v>
      </c>
      <c r="F99" s="49">
        <v>298631</v>
      </c>
      <c r="G99" s="10" t="s">
        <v>70</v>
      </c>
    </row>
    <row r="100" spans="1:7">
      <c r="A100" s="10">
        <v>11103</v>
      </c>
      <c r="B100" s="17" t="s">
        <v>158</v>
      </c>
      <c r="C100" s="17" t="s">
        <v>98</v>
      </c>
      <c r="D100" s="49">
        <v>353628</v>
      </c>
      <c r="E100" s="49">
        <v>54317.84</v>
      </c>
      <c r="F100" s="49">
        <v>407945.83999999997</v>
      </c>
      <c r="G100" s="10" t="s">
        <v>70</v>
      </c>
    </row>
    <row r="101" spans="1:7">
      <c r="A101" s="10">
        <v>11105</v>
      </c>
      <c r="B101" s="17" t="s">
        <v>159</v>
      </c>
      <c r="C101" s="17" t="s">
        <v>131</v>
      </c>
      <c r="D101" s="49">
        <v>589335</v>
      </c>
      <c r="E101" s="49">
        <v>157153</v>
      </c>
      <c r="F101" s="49">
        <v>746488</v>
      </c>
      <c r="G101" s="10" t="s">
        <v>70</v>
      </c>
    </row>
    <row r="102" spans="1:7">
      <c r="A102" s="10">
        <v>11106</v>
      </c>
      <c r="B102" s="17" t="s">
        <v>160</v>
      </c>
      <c r="C102" s="17" t="s">
        <v>131</v>
      </c>
      <c r="D102" s="49">
        <v>163846.51</v>
      </c>
      <c r="E102" s="49">
        <v>51337.5</v>
      </c>
      <c r="F102" s="49">
        <v>215184.01</v>
      </c>
      <c r="G102" s="10" t="s">
        <v>70</v>
      </c>
    </row>
    <row r="103" spans="1:7">
      <c r="A103" s="10">
        <v>11107</v>
      </c>
      <c r="B103" s="17" t="s">
        <v>161</v>
      </c>
      <c r="C103" s="17" t="s">
        <v>162</v>
      </c>
      <c r="D103" s="49">
        <v>483786</v>
      </c>
      <c r="E103" s="49">
        <v>106510</v>
      </c>
      <c r="F103" s="49">
        <v>590296</v>
      </c>
      <c r="G103" s="10" t="s">
        <v>70</v>
      </c>
    </row>
    <row r="104" spans="1:7">
      <c r="A104" s="10">
        <v>11109</v>
      </c>
      <c r="B104" s="17" t="s">
        <v>163</v>
      </c>
      <c r="C104" s="17" t="s">
        <v>131</v>
      </c>
      <c r="D104" s="49">
        <v>452956.93000000005</v>
      </c>
      <c r="E104" s="49">
        <v>110600.22</v>
      </c>
      <c r="F104" s="49">
        <v>563557.15</v>
      </c>
      <c r="G104" s="10" t="s">
        <v>70</v>
      </c>
    </row>
    <row r="105" spans="1:7">
      <c r="A105" s="10">
        <v>11113</v>
      </c>
      <c r="B105" s="17" t="s">
        <v>164</v>
      </c>
      <c r="C105" s="17" t="s">
        <v>98</v>
      </c>
      <c r="D105" s="49">
        <v>911136.75999999989</v>
      </c>
      <c r="E105" s="49">
        <v>206650.4</v>
      </c>
      <c r="F105" s="49">
        <v>1117787.1599999999</v>
      </c>
      <c r="G105" s="10" t="s">
        <v>70</v>
      </c>
    </row>
    <row r="106" spans="1:7">
      <c r="A106" s="10">
        <v>11114</v>
      </c>
      <c r="B106" s="17" t="s">
        <v>165</v>
      </c>
      <c r="C106" s="17" t="s">
        <v>101</v>
      </c>
      <c r="D106" s="49">
        <v>498436</v>
      </c>
      <c r="E106" s="9">
        <v>95482</v>
      </c>
      <c r="F106" s="49">
        <v>593918</v>
      </c>
      <c r="G106" s="10" t="s">
        <v>70</v>
      </c>
    </row>
    <row r="107" spans="1:7">
      <c r="A107" s="10">
        <v>11116</v>
      </c>
      <c r="B107" s="17" t="s">
        <v>166</v>
      </c>
      <c r="C107" s="17" t="s">
        <v>101</v>
      </c>
      <c r="D107" s="49">
        <v>250906</v>
      </c>
      <c r="E107" s="49">
        <v>68700</v>
      </c>
      <c r="F107" s="49">
        <v>319606</v>
      </c>
      <c r="G107" s="10" t="s">
        <v>70</v>
      </c>
    </row>
    <row r="108" spans="1:7">
      <c r="A108" s="10">
        <v>11123</v>
      </c>
      <c r="B108" s="17" t="s">
        <v>167</v>
      </c>
      <c r="C108" s="17" t="s">
        <v>101</v>
      </c>
      <c r="D108" s="49">
        <v>70683</v>
      </c>
      <c r="E108" s="49">
        <v>21148</v>
      </c>
      <c r="F108" s="49">
        <v>91831</v>
      </c>
      <c r="G108" s="10" t="s">
        <v>70</v>
      </c>
    </row>
    <row r="109" spans="1:7">
      <c r="A109" s="10">
        <v>11130</v>
      </c>
      <c r="B109" s="17" t="s">
        <v>168</v>
      </c>
      <c r="C109" s="17" t="s">
        <v>101</v>
      </c>
      <c r="D109" s="49">
        <v>545661.24</v>
      </c>
      <c r="E109" s="49">
        <v>113378.16</v>
      </c>
      <c r="F109" s="49">
        <v>659039.4</v>
      </c>
      <c r="G109" s="10" t="s">
        <v>70</v>
      </c>
    </row>
    <row r="110" spans="1:7">
      <c r="A110" s="10">
        <v>11136</v>
      </c>
      <c r="B110" s="17" t="s">
        <v>169</v>
      </c>
      <c r="C110" s="17" t="s">
        <v>131</v>
      </c>
      <c r="D110" s="49">
        <v>510067.96</v>
      </c>
      <c r="E110" s="49">
        <v>102310.67</v>
      </c>
      <c r="F110" s="49">
        <v>612378.63</v>
      </c>
      <c r="G110" s="10" t="s">
        <v>70</v>
      </c>
    </row>
    <row r="111" spans="1:7">
      <c r="A111" s="10">
        <v>11137</v>
      </c>
      <c r="B111" s="17" t="s">
        <v>170</v>
      </c>
      <c r="C111" s="17" t="s">
        <v>101</v>
      </c>
      <c r="D111" s="49">
        <v>85921.77</v>
      </c>
      <c r="E111" s="49">
        <v>17491</v>
      </c>
      <c r="F111" s="49">
        <v>103412.77</v>
      </c>
      <c r="G111" s="10" t="s">
        <v>70</v>
      </c>
    </row>
    <row r="112" spans="1:7">
      <c r="A112" s="10">
        <v>11138</v>
      </c>
      <c r="B112" s="17" t="s">
        <v>171</v>
      </c>
      <c r="C112" s="17" t="s">
        <v>172</v>
      </c>
      <c r="D112" s="49">
        <v>254972.21999999997</v>
      </c>
      <c r="E112" s="49">
        <v>63260</v>
      </c>
      <c r="F112" s="49">
        <v>318232.21999999997</v>
      </c>
      <c r="G112" s="10" t="s">
        <v>70</v>
      </c>
    </row>
    <row r="113" spans="1:7">
      <c r="A113" s="10">
        <v>11143</v>
      </c>
      <c r="B113" s="17" t="s">
        <v>173</v>
      </c>
      <c r="C113" s="17" t="s">
        <v>104</v>
      </c>
      <c r="D113" s="49">
        <v>537688</v>
      </c>
      <c r="E113" s="49">
        <v>134695</v>
      </c>
      <c r="F113" s="49">
        <v>672383</v>
      </c>
      <c r="G113" s="10" t="s">
        <v>70</v>
      </c>
    </row>
    <row r="114" spans="1:7">
      <c r="A114" s="10">
        <v>11145</v>
      </c>
      <c r="B114" s="17" t="s">
        <v>174</v>
      </c>
      <c r="C114" s="17" t="s">
        <v>101</v>
      </c>
      <c r="D114" s="49">
        <v>573047.24</v>
      </c>
      <c r="E114" s="49">
        <v>136182.31</v>
      </c>
      <c r="F114" s="49">
        <v>709229.55</v>
      </c>
      <c r="G114" s="10" t="s">
        <v>70</v>
      </c>
    </row>
    <row r="115" spans="1:7">
      <c r="A115" s="10">
        <v>11149</v>
      </c>
      <c r="B115" s="17" t="s">
        <v>175</v>
      </c>
      <c r="C115" s="17" t="s">
        <v>101</v>
      </c>
      <c r="D115" s="49">
        <v>577000.79</v>
      </c>
      <c r="E115" s="49">
        <v>116779.74</v>
      </c>
      <c r="F115" s="49">
        <v>693780.53</v>
      </c>
      <c r="G115" s="10" t="s">
        <v>70</v>
      </c>
    </row>
    <row r="116" spans="1:7">
      <c r="A116" s="10">
        <v>11150</v>
      </c>
      <c r="B116" s="17" t="s">
        <v>176</v>
      </c>
      <c r="C116" s="17" t="s">
        <v>101</v>
      </c>
      <c r="D116" s="49">
        <v>68823</v>
      </c>
      <c r="E116" s="49">
        <v>14986</v>
      </c>
      <c r="F116" s="49">
        <v>83809</v>
      </c>
      <c r="G116" s="10" t="s">
        <v>70</v>
      </c>
    </row>
    <row r="117" spans="1:7">
      <c r="A117" s="10">
        <v>11152</v>
      </c>
      <c r="B117" s="17" t="s">
        <v>177</v>
      </c>
      <c r="C117" s="17" t="s">
        <v>101</v>
      </c>
      <c r="D117" s="49">
        <v>20584</v>
      </c>
      <c r="E117" s="49">
        <v>4995</v>
      </c>
      <c r="F117" s="49">
        <v>25579</v>
      </c>
      <c r="G117" s="10" t="s">
        <v>70</v>
      </c>
    </row>
    <row r="118" spans="1:7">
      <c r="A118" s="10">
        <v>11165</v>
      </c>
      <c r="B118" s="17" t="s">
        <v>178</v>
      </c>
      <c r="C118" s="17" t="s">
        <v>101</v>
      </c>
      <c r="D118" s="49">
        <v>65944</v>
      </c>
      <c r="E118" s="49">
        <v>11661</v>
      </c>
      <c r="F118" s="49">
        <v>77605</v>
      </c>
      <c r="G118" s="10" t="s">
        <v>70</v>
      </c>
    </row>
    <row r="119" spans="1:7">
      <c r="A119" s="10">
        <v>11166</v>
      </c>
      <c r="B119" s="17" t="s">
        <v>179</v>
      </c>
      <c r="C119" s="17" t="s">
        <v>101</v>
      </c>
      <c r="D119" s="49">
        <v>431381.68000000005</v>
      </c>
      <c r="E119" s="49">
        <v>105743.62</v>
      </c>
      <c r="F119" s="49">
        <v>537125.30000000005</v>
      </c>
      <c r="G119" s="10" t="s">
        <v>70</v>
      </c>
    </row>
    <row r="120" spans="1:7">
      <c r="A120" s="10">
        <v>11168</v>
      </c>
      <c r="B120" s="17" t="s">
        <v>180</v>
      </c>
      <c r="C120" s="17" t="s">
        <v>101</v>
      </c>
      <c r="D120" s="49">
        <v>43374</v>
      </c>
      <c r="E120" s="49">
        <v>11028</v>
      </c>
      <c r="F120" s="49">
        <v>54402</v>
      </c>
      <c r="G120" s="10" t="s">
        <v>70</v>
      </c>
    </row>
    <row r="121" spans="1:7">
      <c r="A121" s="10">
        <v>11169</v>
      </c>
      <c r="B121" s="17" t="s">
        <v>181</v>
      </c>
      <c r="C121" s="17" t="s">
        <v>104</v>
      </c>
      <c r="D121" s="49">
        <v>198050.74</v>
      </c>
      <c r="E121" s="9">
        <v>41796.870000000003</v>
      </c>
      <c r="F121" s="49">
        <v>239847.61</v>
      </c>
      <c r="G121" s="10" t="s">
        <v>70</v>
      </c>
    </row>
    <row r="122" spans="1:7">
      <c r="A122" s="10">
        <v>11171</v>
      </c>
      <c r="B122" s="17" t="s">
        <v>182</v>
      </c>
      <c r="C122" s="17" t="s">
        <v>104</v>
      </c>
      <c r="D122" s="49">
        <v>355178</v>
      </c>
      <c r="E122" s="9">
        <v>58304</v>
      </c>
      <c r="F122" s="49">
        <v>413482</v>
      </c>
      <c r="G122" s="10" t="s">
        <v>70</v>
      </c>
    </row>
    <row r="123" spans="1:7">
      <c r="A123" s="10">
        <v>11181</v>
      </c>
      <c r="B123" s="17" t="s">
        <v>183</v>
      </c>
      <c r="C123" s="17" t="s">
        <v>101</v>
      </c>
      <c r="D123" s="49">
        <v>516951</v>
      </c>
      <c r="E123" s="9">
        <v>108247</v>
      </c>
      <c r="F123" s="49">
        <v>625198</v>
      </c>
      <c r="G123" s="10" t="s">
        <v>70</v>
      </c>
    </row>
    <row r="124" spans="1:7">
      <c r="A124" s="10">
        <v>11182</v>
      </c>
      <c r="B124" s="17" t="s">
        <v>184</v>
      </c>
      <c r="C124" s="17" t="s">
        <v>101</v>
      </c>
      <c r="D124" s="49">
        <v>208399.99999999997</v>
      </c>
      <c r="E124" s="9">
        <v>57671.35</v>
      </c>
      <c r="F124" s="49">
        <v>266071.34999999998</v>
      </c>
      <c r="G124" s="10" t="s">
        <v>70</v>
      </c>
    </row>
    <row r="125" spans="1:7">
      <c r="A125" s="10">
        <v>11183</v>
      </c>
      <c r="B125" s="17" t="s">
        <v>185</v>
      </c>
      <c r="C125" s="17" t="s">
        <v>101</v>
      </c>
      <c r="D125" s="49">
        <v>635326.92999999993</v>
      </c>
      <c r="E125" s="9">
        <v>108700.19</v>
      </c>
      <c r="F125" s="49">
        <v>744027.11999999988</v>
      </c>
      <c r="G125" s="10" t="s">
        <v>70</v>
      </c>
    </row>
    <row r="126" spans="1:7">
      <c r="A126" s="10">
        <v>11184</v>
      </c>
      <c r="B126" s="17" t="s">
        <v>186</v>
      </c>
      <c r="C126" s="17" t="s">
        <v>187</v>
      </c>
      <c r="D126" s="49">
        <v>214124</v>
      </c>
      <c r="E126" s="9">
        <v>2243</v>
      </c>
      <c r="F126" s="49">
        <v>216367</v>
      </c>
      <c r="G126" s="10" t="s">
        <v>70</v>
      </c>
    </row>
    <row r="127" spans="1:7">
      <c r="A127" s="10">
        <v>11193</v>
      </c>
      <c r="B127" s="17" t="s">
        <v>188</v>
      </c>
      <c r="C127" s="17" t="s">
        <v>101</v>
      </c>
      <c r="D127" s="49">
        <v>303774</v>
      </c>
      <c r="E127" s="9">
        <v>72188.490000000005</v>
      </c>
      <c r="F127" s="49">
        <v>375962.49</v>
      </c>
      <c r="G127" s="10" t="s">
        <v>70</v>
      </c>
    </row>
    <row r="128" spans="1:7">
      <c r="A128" s="10">
        <v>11196</v>
      </c>
      <c r="B128" s="17" t="s">
        <v>189</v>
      </c>
      <c r="C128" s="17" t="s">
        <v>104</v>
      </c>
      <c r="D128" s="49">
        <v>775779</v>
      </c>
      <c r="E128" s="9">
        <v>176882.42</v>
      </c>
      <c r="F128" s="49">
        <v>952661.42</v>
      </c>
      <c r="G128" s="10" t="s">
        <v>70</v>
      </c>
    </row>
    <row r="129" spans="1:7">
      <c r="A129" s="10">
        <v>11201</v>
      </c>
      <c r="B129" s="17" t="s">
        <v>190</v>
      </c>
      <c r="C129" s="17" t="s">
        <v>131</v>
      </c>
      <c r="D129" s="49">
        <v>208544.25</v>
      </c>
      <c r="E129" s="9">
        <v>53746.06</v>
      </c>
      <c r="F129" s="49">
        <v>262290.31</v>
      </c>
      <c r="G129" s="10" t="s">
        <v>70</v>
      </c>
    </row>
    <row r="130" spans="1:7">
      <c r="A130" s="10">
        <v>11203</v>
      </c>
      <c r="B130" s="17" t="s">
        <v>191</v>
      </c>
      <c r="C130" s="17" t="s">
        <v>98</v>
      </c>
      <c r="D130" s="49">
        <v>469650.95</v>
      </c>
      <c r="E130" s="9">
        <v>95954.05</v>
      </c>
      <c r="F130" s="49">
        <v>565605</v>
      </c>
      <c r="G130" s="10" t="s">
        <v>70</v>
      </c>
    </row>
    <row r="131" spans="1:7">
      <c r="A131" s="10">
        <v>11207</v>
      </c>
      <c r="B131" s="17" t="s">
        <v>192</v>
      </c>
      <c r="C131" s="17" t="s">
        <v>101</v>
      </c>
      <c r="D131" s="49">
        <v>443331</v>
      </c>
      <c r="E131" s="9">
        <v>98484</v>
      </c>
      <c r="F131" s="49">
        <v>541815</v>
      </c>
      <c r="G131" s="10" t="s">
        <v>70</v>
      </c>
    </row>
    <row r="132" spans="1:7">
      <c r="A132" s="10">
        <v>11212</v>
      </c>
      <c r="B132" s="17" t="s">
        <v>193</v>
      </c>
      <c r="C132" s="17" t="s">
        <v>101</v>
      </c>
      <c r="D132" s="49">
        <v>517156</v>
      </c>
      <c r="E132" s="9">
        <v>105667</v>
      </c>
      <c r="F132" s="49">
        <v>622823</v>
      </c>
      <c r="G132" s="10" t="s">
        <v>70</v>
      </c>
    </row>
    <row r="133" spans="1:7">
      <c r="A133" s="10">
        <v>11214</v>
      </c>
      <c r="B133" s="17" t="s">
        <v>194</v>
      </c>
      <c r="C133" s="17" t="s">
        <v>101</v>
      </c>
      <c r="D133" s="49">
        <v>21408.25</v>
      </c>
      <c r="E133" s="9">
        <v>5830.39</v>
      </c>
      <c r="F133" s="49">
        <v>27238.639999999999</v>
      </c>
      <c r="G133" s="10" t="s">
        <v>70</v>
      </c>
    </row>
    <row r="134" spans="1:7">
      <c r="A134" s="10">
        <v>11217</v>
      </c>
      <c r="B134" s="17" t="s">
        <v>195</v>
      </c>
      <c r="C134" s="17" t="s">
        <v>104</v>
      </c>
      <c r="D134" s="49">
        <v>164908.85999999999</v>
      </c>
      <c r="E134" s="9">
        <v>14986</v>
      </c>
      <c r="F134" s="49">
        <v>179894.86</v>
      </c>
      <c r="G134" s="10" t="s">
        <v>70</v>
      </c>
    </row>
    <row r="135" spans="1:7">
      <c r="A135" s="10">
        <v>11229</v>
      </c>
      <c r="B135" s="17" t="s">
        <v>196</v>
      </c>
      <c r="C135" s="17" t="s">
        <v>104</v>
      </c>
      <c r="D135" s="49">
        <v>523404</v>
      </c>
      <c r="E135" s="9">
        <v>108652</v>
      </c>
      <c r="F135" s="49">
        <v>632056</v>
      </c>
      <c r="G135" s="10" t="s">
        <v>70</v>
      </c>
    </row>
    <row r="136" spans="1:7">
      <c r="A136" s="10">
        <v>11231</v>
      </c>
      <c r="B136" s="17" t="s">
        <v>197</v>
      </c>
      <c r="C136" s="17" t="s">
        <v>101</v>
      </c>
      <c r="D136" s="49">
        <v>211622.76</v>
      </c>
      <c r="E136" s="9">
        <v>33717.31</v>
      </c>
      <c r="F136" s="49">
        <v>245340.07</v>
      </c>
      <c r="G136" s="10" t="s">
        <v>70</v>
      </c>
    </row>
    <row r="137" spans="1:7">
      <c r="A137" s="10">
        <v>11256</v>
      </c>
      <c r="B137" s="17" t="s">
        <v>198</v>
      </c>
      <c r="C137" s="17" t="s">
        <v>101</v>
      </c>
      <c r="D137" s="49">
        <v>59545.08</v>
      </c>
      <c r="E137" s="9">
        <v>17491.16</v>
      </c>
      <c r="F137" s="49">
        <v>77036.240000000005</v>
      </c>
      <c r="G137" s="10" t="s">
        <v>70</v>
      </c>
    </row>
    <row r="138" spans="1:7">
      <c r="A138" s="10">
        <v>11257</v>
      </c>
      <c r="B138" s="17" t="s">
        <v>199</v>
      </c>
      <c r="C138" s="17" t="s">
        <v>101</v>
      </c>
      <c r="D138" s="49">
        <v>186321</v>
      </c>
      <c r="E138" s="9">
        <v>51841</v>
      </c>
      <c r="F138" s="49">
        <v>238162</v>
      </c>
      <c r="G138" s="10" t="s">
        <v>70</v>
      </c>
    </row>
    <row r="139" spans="1:7">
      <c r="A139" s="10">
        <v>11263</v>
      </c>
      <c r="B139" s="17" t="s">
        <v>200</v>
      </c>
      <c r="C139" s="17" t="s">
        <v>101</v>
      </c>
      <c r="D139" s="49">
        <v>19848.36</v>
      </c>
      <c r="E139" s="9">
        <v>5830.39</v>
      </c>
      <c r="F139" s="49">
        <v>25678.75</v>
      </c>
      <c r="G139" s="10" t="s">
        <v>70</v>
      </c>
    </row>
    <row r="140" spans="1:7">
      <c r="A140" s="10">
        <v>11264</v>
      </c>
      <c r="B140" s="17" t="s">
        <v>201</v>
      </c>
      <c r="C140" s="17" t="s">
        <v>101</v>
      </c>
      <c r="D140" s="49">
        <v>448719.06</v>
      </c>
      <c r="E140" s="9">
        <v>114710.2</v>
      </c>
      <c r="F140" s="49">
        <v>563429.26</v>
      </c>
      <c r="G140" s="10" t="s">
        <v>70</v>
      </c>
    </row>
    <row r="141" spans="1:7">
      <c r="A141" s="10">
        <v>11267</v>
      </c>
      <c r="B141" s="17" t="s">
        <v>202</v>
      </c>
      <c r="C141" s="17" t="s">
        <v>101</v>
      </c>
      <c r="D141" s="49">
        <v>64425.440000000002</v>
      </c>
      <c r="E141" s="9">
        <v>16226.16</v>
      </c>
      <c r="F141" s="49">
        <v>80651.600000000006</v>
      </c>
      <c r="G141" s="10" t="s">
        <v>70</v>
      </c>
    </row>
    <row r="142" spans="1:7">
      <c r="A142" s="10">
        <v>11268</v>
      </c>
      <c r="B142" s="17" t="s">
        <v>203</v>
      </c>
      <c r="C142" s="17" t="s">
        <v>101</v>
      </c>
      <c r="D142" s="49">
        <v>150345</v>
      </c>
      <c r="E142" s="9">
        <v>37878</v>
      </c>
      <c r="F142" s="49">
        <v>188223</v>
      </c>
      <c r="G142" s="10" t="s">
        <v>70</v>
      </c>
    </row>
    <row r="143" spans="1:7">
      <c r="A143" s="10">
        <v>11269</v>
      </c>
      <c r="B143" s="17" t="s">
        <v>204</v>
      </c>
      <c r="C143" s="17" t="s">
        <v>131</v>
      </c>
      <c r="D143" s="49">
        <v>487190</v>
      </c>
      <c r="E143" s="9">
        <v>129039</v>
      </c>
      <c r="F143" s="49">
        <v>616229</v>
      </c>
      <c r="G143" s="10" t="s">
        <v>70</v>
      </c>
    </row>
    <row r="144" spans="1:7">
      <c r="A144" s="10">
        <v>11273</v>
      </c>
      <c r="B144" s="17" t="s">
        <v>205</v>
      </c>
      <c r="C144" s="17" t="s">
        <v>206</v>
      </c>
      <c r="D144" s="49">
        <v>42728.409999999996</v>
      </c>
      <c r="E144" s="9">
        <v>9990.9699999999993</v>
      </c>
      <c r="F144" s="49">
        <v>52719.38</v>
      </c>
      <c r="G144" s="10" t="s">
        <v>70</v>
      </c>
    </row>
    <row r="145" spans="1:7">
      <c r="A145" s="10">
        <v>11275</v>
      </c>
      <c r="B145" s="17" t="s">
        <v>207</v>
      </c>
      <c r="C145" s="17" t="s">
        <v>101</v>
      </c>
      <c r="D145" s="49">
        <v>547010</v>
      </c>
      <c r="E145" s="9">
        <v>102417</v>
      </c>
      <c r="F145" s="49">
        <v>649427</v>
      </c>
      <c r="G145" s="10" t="s">
        <v>70</v>
      </c>
    </row>
    <row r="146" spans="1:7">
      <c r="A146" s="10">
        <v>11276</v>
      </c>
      <c r="B146" s="17" t="s">
        <v>208</v>
      </c>
      <c r="C146" s="17" t="s">
        <v>104</v>
      </c>
      <c r="D146" s="49">
        <v>60838.48</v>
      </c>
      <c r="E146" s="9">
        <v>16023.76</v>
      </c>
      <c r="F146" s="49">
        <v>76862.240000000005</v>
      </c>
      <c r="G146" s="10" t="s">
        <v>70</v>
      </c>
    </row>
    <row r="147" spans="1:7">
      <c r="A147" s="10">
        <v>11277</v>
      </c>
      <c r="B147" s="17" t="s">
        <v>209</v>
      </c>
      <c r="C147" s="17" t="s">
        <v>131</v>
      </c>
      <c r="D147" s="49">
        <v>106941.99000000002</v>
      </c>
      <c r="E147" s="9">
        <v>27886.93</v>
      </c>
      <c r="F147" s="49">
        <v>134828.92000000001</v>
      </c>
      <c r="G147" s="10" t="s">
        <v>70</v>
      </c>
    </row>
    <row r="148" spans="1:7">
      <c r="A148" s="10">
        <v>11279</v>
      </c>
      <c r="B148" s="17" t="s">
        <v>210</v>
      </c>
      <c r="C148" s="17" t="s">
        <v>101</v>
      </c>
      <c r="D148" s="49">
        <v>710014.69000000006</v>
      </c>
      <c r="E148" s="9">
        <v>191275.59</v>
      </c>
      <c r="F148" s="49">
        <v>901290.28</v>
      </c>
      <c r="G148" s="10" t="s">
        <v>70</v>
      </c>
    </row>
    <row r="149" spans="1:7">
      <c r="A149" s="10">
        <v>11311</v>
      </c>
      <c r="B149" s="17" t="s">
        <v>211</v>
      </c>
      <c r="C149" s="17" t="s">
        <v>104</v>
      </c>
      <c r="D149" s="49">
        <v>338491</v>
      </c>
      <c r="E149" s="9">
        <v>96676</v>
      </c>
      <c r="F149" s="49">
        <v>435167</v>
      </c>
      <c r="G149" s="10" t="s">
        <v>70</v>
      </c>
    </row>
    <row r="150" spans="1:7">
      <c r="A150" s="10">
        <v>11312</v>
      </c>
      <c r="B150" s="17" t="s">
        <v>212</v>
      </c>
      <c r="C150" s="17" t="s">
        <v>213</v>
      </c>
      <c r="D150" s="49">
        <v>273996</v>
      </c>
      <c r="E150" s="9">
        <v>29974</v>
      </c>
      <c r="F150" s="49">
        <v>303970</v>
      </c>
      <c r="G150" s="10" t="s">
        <v>70</v>
      </c>
    </row>
    <row r="151" spans="1:7">
      <c r="A151" s="10">
        <v>11314</v>
      </c>
      <c r="B151" s="17" t="s">
        <v>214</v>
      </c>
      <c r="C151" s="17" t="s">
        <v>104</v>
      </c>
      <c r="D151" s="49">
        <v>486385</v>
      </c>
      <c r="E151" s="9">
        <v>92244</v>
      </c>
      <c r="F151" s="49">
        <v>578629</v>
      </c>
      <c r="G151" s="10" t="s">
        <v>70</v>
      </c>
    </row>
    <row r="152" spans="1:7">
      <c r="A152" s="10">
        <v>11317</v>
      </c>
      <c r="B152" s="17" t="s">
        <v>215</v>
      </c>
      <c r="C152" s="17" t="s">
        <v>216</v>
      </c>
      <c r="D152" s="49">
        <v>19208994</v>
      </c>
      <c r="E152" s="9">
        <v>1533300</v>
      </c>
      <c r="F152" s="49">
        <v>20742294</v>
      </c>
      <c r="G152" s="10" t="s">
        <v>70</v>
      </c>
    </row>
    <row r="153" spans="1:7">
      <c r="A153" s="10">
        <v>11318</v>
      </c>
      <c r="B153" s="17" t="s">
        <v>217</v>
      </c>
      <c r="C153" s="17" t="s">
        <v>218</v>
      </c>
      <c r="D153" s="49">
        <v>30849348</v>
      </c>
      <c r="E153" s="9">
        <v>4033578</v>
      </c>
      <c r="F153" s="49">
        <v>34882926</v>
      </c>
      <c r="G153" s="10" t="s">
        <v>70</v>
      </c>
    </row>
    <row r="154" spans="1:7">
      <c r="A154" s="10">
        <v>11319</v>
      </c>
      <c r="B154" s="17" t="s">
        <v>219</v>
      </c>
      <c r="C154" s="17" t="s">
        <v>220</v>
      </c>
      <c r="D154" s="49">
        <v>19796809</v>
      </c>
      <c r="E154" s="9">
        <v>1295775</v>
      </c>
      <c r="F154" s="49">
        <v>21092584</v>
      </c>
      <c r="G154" s="10" t="s">
        <v>70</v>
      </c>
    </row>
    <row r="155" spans="1:7">
      <c r="A155" s="10">
        <v>11326</v>
      </c>
      <c r="B155" s="17" t="s">
        <v>221</v>
      </c>
      <c r="C155" s="17" t="s">
        <v>222</v>
      </c>
      <c r="D155" s="49">
        <v>25277347</v>
      </c>
      <c r="E155" s="9">
        <v>1009578</v>
      </c>
      <c r="F155" s="49">
        <v>26286925</v>
      </c>
      <c r="G155" s="10" t="s">
        <v>70</v>
      </c>
    </row>
    <row r="156" spans="1:7">
      <c r="A156" s="10">
        <v>11340</v>
      </c>
      <c r="B156" s="17" t="s">
        <v>223</v>
      </c>
      <c r="C156" s="17" t="s">
        <v>224</v>
      </c>
      <c r="D156" s="49">
        <v>320740</v>
      </c>
      <c r="E156" s="9">
        <v>88558</v>
      </c>
      <c r="F156" s="49">
        <v>409298</v>
      </c>
      <c r="G156" s="10" t="s">
        <v>70</v>
      </c>
    </row>
    <row r="157" spans="1:7">
      <c r="A157" s="10">
        <v>11344</v>
      </c>
      <c r="B157" s="17" t="s">
        <v>225</v>
      </c>
      <c r="C157" s="17" t="s">
        <v>226</v>
      </c>
      <c r="D157" s="49">
        <v>9311841.5299999993</v>
      </c>
      <c r="E157" s="9">
        <v>997190</v>
      </c>
      <c r="F157" s="49">
        <v>10309031.529999999</v>
      </c>
      <c r="G157" s="10" t="s">
        <v>70</v>
      </c>
    </row>
    <row r="158" spans="1:7">
      <c r="A158" s="10">
        <v>11347</v>
      </c>
      <c r="B158" s="17" t="s">
        <v>227</v>
      </c>
      <c r="C158" s="17" t="s">
        <v>228</v>
      </c>
      <c r="D158" s="49">
        <v>2796182</v>
      </c>
      <c r="E158" s="9">
        <v>3575881</v>
      </c>
      <c r="F158" s="49">
        <v>6372063</v>
      </c>
      <c r="G158" s="10" t="s">
        <v>67</v>
      </c>
    </row>
    <row r="159" spans="1:7">
      <c r="A159" s="10">
        <v>11350</v>
      </c>
      <c r="B159" s="17" t="s">
        <v>229</v>
      </c>
      <c r="C159" s="17" t="s">
        <v>230</v>
      </c>
      <c r="D159" s="49">
        <v>2159012.31</v>
      </c>
      <c r="E159" s="9">
        <v>224680.68</v>
      </c>
      <c r="F159" s="49">
        <v>2383692.9900000002</v>
      </c>
      <c r="G159" s="10" t="s">
        <v>67</v>
      </c>
    </row>
    <row r="160" spans="1:7">
      <c r="A160" s="10">
        <v>11351</v>
      </c>
      <c r="B160" s="17" t="s">
        <v>231</v>
      </c>
      <c r="C160" s="17" t="s">
        <v>232</v>
      </c>
      <c r="D160" s="49">
        <v>73737224.579999998</v>
      </c>
      <c r="E160" s="9">
        <v>1849344.06</v>
      </c>
      <c r="F160" s="49">
        <v>75586568.640000001</v>
      </c>
      <c r="G160" s="10" t="s">
        <v>70</v>
      </c>
    </row>
    <row r="161" spans="1:7">
      <c r="A161" s="10">
        <v>11352</v>
      </c>
      <c r="B161" s="17" t="s">
        <v>233</v>
      </c>
      <c r="C161" s="17" t="s">
        <v>234</v>
      </c>
      <c r="D161" s="49">
        <v>438209.69</v>
      </c>
      <c r="E161" s="9">
        <v>86181.92</v>
      </c>
      <c r="F161" s="49">
        <v>524391.61</v>
      </c>
      <c r="G161" s="10" t="s">
        <v>70</v>
      </c>
    </row>
    <row r="162" spans="1:7">
      <c r="A162" s="10">
        <v>11365</v>
      </c>
      <c r="B162" s="17" t="s">
        <v>235</v>
      </c>
      <c r="C162" s="17" t="s">
        <v>236</v>
      </c>
      <c r="D162" s="49">
        <v>1464496</v>
      </c>
      <c r="E162" s="9">
        <v>378483</v>
      </c>
      <c r="F162" s="49">
        <v>1842979</v>
      </c>
      <c r="G162" s="10" t="s">
        <v>70</v>
      </c>
    </row>
    <row r="163" spans="1:7">
      <c r="A163" s="10">
        <v>11372</v>
      </c>
      <c r="B163" s="17" t="s">
        <v>237</v>
      </c>
      <c r="C163" s="17" t="s">
        <v>238</v>
      </c>
      <c r="D163" s="49">
        <v>3696956.6</v>
      </c>
      <c r="E163" s="9">
        <v>436383.23</v>
      </c>
      <c r="F163" s="49">
        <v>4133339.83</v>
      </c>
      <c r="G163" s="10" t="s">
        <v>67</v>
      </c>
    </row>
    <row r="164" spans="1:7">
      <c r="A164" s="10">
        <v>11385</v>
      </c>
      <c r="B164" s="17" t="s">
        <v>239</v>
      </c>
      <c r="C164" s="17" t="s">
        <v>240</v>
      </c>
      <c r="D164" s="49">
        <v>2973035</v>
      </c>
      <c r="E164" s="9">
        <v>439541</v>
      </c>
      <c r="F164" s="49">
        <v>3412576</v>
      </c>
      <c r="G164" s="10" t="s">
        <v>67</v>
      </c>
    </row>
    <row r="165" spans="1:7">
      <c r="A165" s="10">
        <v>11402</v>
      </c>
      <c r="B165" s="17" t="s">
        <v>241</v>
      </c>
      <c r="C165" s="17" t="s">
        <v>242</v>
      </c>
      <c r="D165" s="49">
        <v>61444255.520000003</v>
      </c>
      <c r="E165" s="9">
        <v>0</v>
      </c>
      <c r="F165" s="49">
        <v>61444255.520000003</v>
      </c>
      <c r="G165" s="10" t="s">
        <v>67</v>
      </c>
    </row>
    <row r="166" spans="1:7">
      <c r="A166" s="10">
        <v>11449</v>
      </c>
      <c r="B166" s="17" t="s">
        <v>243</v>
      </c>
      <c r="C166" s="17" t="s">
        <v>244</v>
      </c>
      <c r="D166" s="49">
        <v>642721</v>
      </c>
      <c r="E166" s="9">
        <v>125133</v>
      </c>
      <c r="F166" s="49">
        <v>767854</v>
      </c>
      <c r="G166" s="10" t="s">
        <v>70</v>
      </c>
    </row>
    <row r="167" spans="1:7">
      <c r="A167" s="10">
        <v>11465</v>
      </c>
      <c r="B167" s="17" t="s">
        <v>245</v>
      </c>
      <c r="C167" s="17" t="s">
        <v>246</v>
      </c>
      <c r="D167" s="49">
        <v>1201420</v>
      </c>
      <c r="E167" s="9">
        <v>224731</v>
      </c>
      <c r="F167" s="49">
        <v>1426151</v>
      </c>
      <c r="G167" s="10" t="s">
        <v>70</v>
      </c>
    </row>
    <row r="168" spans="1:7">
      <c r="A168" s="10">
        <v>11478</v>
      </c>
      <c r="B168" s="17" t="s">
        <v>247</v>
      </c>
      <c r="C168" s="17" t="s">
        <v>248</v>
      </c>
      <c r="D168" s="49">
        <v>2648259.06</v>
      </c>
      <c r="E168" s="9">
        <v>384632.14</v>
      </c>
      <c r="F168" s="49">
        <v>3032891.2</v>
      </c>
      <c r="G168" s="10" t="s">
        <v>67</v>
      </c>
    </row>
    <row r="169" spans="1:7">
      <c r="A169" s="10">
        <v>11479</v>
      </c>
      <c r="B169" s="17" t="s">
        <v>249</v>
      </c>
      <c r="C169" s="17" t="s">
        <v>250</v>
      </c>
      <c r="D169" s="49">
        <v>8180049.0300000003</v>
      </c>
      <c r="E169" s="9">
        <v>7159883.2999999998</v>
      </c>
      <c r="F169" s="49">
        <v>15339932.33</v>
      </c>
      <c r="G169" s="10" t="s">
        <v>67</v>
      </c>
    </row>
    <row r="170" spans="1:7">
      <c r="A170" s="10">
        <v>11489</v>
      </c>
      <c r="B170" s="17" t="s">
        <v>251</v>
      </c>
      <c r="C170" s="17" t="s">
        <v>252</v>
      </c>
      <c r="D170" s="49">
        <v>14795324</v>
      </c>
      <c r="E170" s="9">
        <v>6537037</v>
      </c>
      <c r="F170" s="49">
        <v>21332361</v>
      </c>
      <c r="G170" s="10" t="s">
        <v>67</v>
      </c>
    </row>
    <row r="171" spans="1:7">
      <c r="A171" s="10">
        <v>11508</v>
      </c>
      <c r="B171" s="17" t="s">
        <v>253</v>
      </c>
      <c r="C171" s="17" t="s">
        <v>254</v>
      </c>
      <c r="D171" s="49">
        <v>1764568.92</v>
      </c>
      <c r="E171" s="9">
        <v>389437.84</v>
      </c>
      <c r="F171" s="49">
        <v>2154006.7599999998</v>
      </c>
      <c r="G171" s="10" t="s">
        <v>70</v>
      </c>
    </row>
    <row r="172" spans="1:7">
      <c r="A172" s="10">
        <v>11518</v>
      </c>
      <c r="B172" s="17" t="s">
        <v>255</v>
      </c>
      <c r="C172" s="17" t="s">
        <v>256</v>
      </c>
      <c r="D172" s="49">
        <v>9762754.5899999999</v>
      </c>
      <c r="E172" s="9">
        <v>853056.42</v>
      </c>
      <c r="F172" s="49">
        <v>10615811.01</v>
      </c>
      <c r="G172" s="10" t="s">
        <v>70</v>
      </c>
    </row>
    <row r="173" spans="1:7">
      <c r="A173" s="10">
        <v>11522</v>
      </c>
      <c r="B173" s="17" t="s">
        <v>257</v>
      </c>
      <c r="C173" s="17" t="s">
        <v>258</v>
      </c>
      <c r="D173" s="49">
        <v>14918381.07</v>
      </c>
      <c r="E173" s="49">
        <v>1965608.26</v>
      </c>
      <c r="F173" s="49">
        <v>16883989.330000002</v>
      </c>
      <c r="G173" s="10" t="s">
        <v>70</v>
      </c>
    </row>
    <row r="174" spans="1:7">
      <c r="A174" s="10">
        <v>11524</v>
      </c>
      <c r="B174" s="17" t="s">
        <v>259</v>
      </c>
      <c r="C174" s="17" t="s">
        <v>260</v>
      </c>
      <c r="D174" s="49">
        <v>14311922.449999999</v>
      </c>
      <c r="E174" s="9">
        <v>2060901.35</v>
      </c>
      <c r="F174" s="49">
        <v>16372823.799999999</v>
      </c>
      <c r="G174" s="10" t="s">
        <v>70</v>
      </c>
    </row>
    <row r="175" spans="1:7">
      <c r="A175" s="10">
        <v>11526</v>
      </c>
      <c r="B175" s="17" t="s">
        <v>261</v>
      </c>
      <c r="C175" s="17" t="s">
        <v>262</v>
      </c>
      <c r="D175" s="49">
        <v>7073217</v>
      </c>
      <c r="E175" s="9">
        <v>1287705</v>
      </c>
      <c r="F175" s="49">
        <v>8360922</v>
      </c>
      <c r="G175" s="10" t="s">
        <v>70</v>
      </c>
    </row>
    <row r="176" spans="1:7">
      <c r="A176" s="10">
        <v>11532</v>
      </c>
      <c r="B176" s="17" t="s">
        <v>263</v>
      </c>
      <c r="C176" s="17" t="s">
        <v>264</v>
      </c>
      <c r="D176" s="49">
        <v>11019180.1</v>
      </c>
      <c r="E176" s="9">
        <v>1352204.36</v>
      </c>
      <c r="F176" s="49">
        <v>12371384.459999999</v>
      </c>
      <c r="G176" s="10" t="s">
        <v>70</v>
      </c>
    </row>
    <row r="177" spans="1:7">
      <c r="A177" s="10">
        <v>11533</v>
      </c>
      <c r="B177" s="17" t="s">
        <v>265</v>
      </c>
      <c r="C177" s="17" t="s">
        <v>266</v>
      </c>
      <c r="D177" s="49">
        <v>14865613.02</v>
      </c>
      <c r="E177" s="9">
        <v>1158946.56</v>
      </c>
      <c r="F177" s="49">
        <v>16024559.58</v>
      </c>
      <c r="G177" s="10" t="s">
        <v>70</v>
      </c>
    </row>
    <row r="178" spans="1:7">
      <c r="A178" s="10">
        <v>11534</v>
      </c>
      <c r="B178" s="17" t="s">
        <v>267</v>
      </c>
      <c r="C178" s="17" t="s">
        <v>268</v>
      </c>
      <c r="D178" s="49">
        <v>85296.74</v>
      </c>
      <c r="E178" s="9">
        <v>2478.06</v>
      </c>
      <c r="F178" s="49">
        <v>87774.8</v>
      </c>
      <c r="G178" s="10" t="s">
        <v>70</v>
      </c>
    </row>
    <row r="179" spans="1:7">
      <c r="A179" s="10">
        <v>11537</v>
      </c>
      <c r="B179" s="17" t="s">
        <v>269</v>
      </c>
      <c r="C179" s="17" t="s">
        <v>270</v>
      </c>
      <c r="D179" s="49">
        <v>5962412.5200000005</v>
      </c>
      <c r="E179" s="9">
        <v>1701923.62</v>
      </c>
      <c r="F179" s="49">
        <v>7664336.1400000006</v>
      </c>
      <c r="G179" s="10" t="s">
        <v>138</v>
      </c>
    </row>
    <row r="180" spans="1:7">
      <c r="A180" s="10">
        <v>11540</v>
      </c>
      <c r="B180" s="17" t="s">
        <v>271</v>
      </c>
      <c r="C180" s="17" t="s">
        <v>272</v>
      </c>
      <c r="D180" s="49">
        <v>20710527</v>
      </c>
      <c r="E180" s="9">
        <v>1176376</v>
      </c>
      <c r="F180" s="49">
        <v>21886903</v>
      </c>
      <c r="G180" s="10" t="s">
        <v>70</v>
      </c>
    </row>
    <row r="181" spans="1:7">
      <c r="A181" s="10">
        <v>11555</v>
      </c>
      <c r="B181" s="17" t="s">
        <v>273</v>
      </c>
      <c r="C181" s="17" t="s">
        <v>274</v>
      </c>
      <c r="D181" s="49">
        <v>61558468.950000003</v>
      </c>
      <c r="E181" s="9">
        <v>0</v>
      </c>
      <c r="F181" s="49">
        <v>61558468.950000003</v>
      </c>
      <c r="G181" s="10" t="s">
        <v>67</v>
      </c>
    </row>
    <row r="182" spans="1:7">
      <c r="A182" s="10">
        <v>11556</v>
      </c>
      <c r="B182" s="17" t="s">
        <v>275</v>
      </c>
      <c r="C182" s="17" t="s">
        <v>276</v>
      </c>
      <c r="D182" s="49">
        <v>46643078.390000001</v>
      </c>
      <c r="E182" s="9">
        <v>0</v>
      </c>
      <c r="F182" s="49">
        <v>46643078.390000001</v>
      </c>
      <c r="G182" s="10" t="s">
        <v>67</v>
      </c>
    </row>
    <row r="183" spans="1:7">
      <c r="A183" s="10">
        <v>11557</v>
      </c>
      <c r="B183" s="17" t="s">
        <v>277</v>
      </c>
      <c r="C183" s="17" t="s">
        <v>278</v>
      </c>
      <c r="D183" s="49">
        <v>88096455.739999995</v>
      </c>
      <c r="E183" s="9">
        <v>0</v>
      </c>
      <c r="F183" s="49">
        <v>88096455.739999995</v>
      </c>
      <c r="G183" s="10" t="s">
        <v>67</v>
      </c>
    </row>
    <row r="184" spans="1:7">
      <c r="A184" s="10">
        <v>11560</v>
      </c>
      <c r="B184" s="17" t="s">
        <v>279</v>
      </c>
      <c r="C184" s="17" t="s">
        <v>280</v>
      </c>
      <c r="D184" s="49">
        <v>13720208.310000001</v>
      </c>
      <c r="E184" s="49">
        <v>2225873.62</v>
      </c>
      <c r="F184" s="49">
        <v>15946081.93</v>
      </c>
      <c r="G184" s="10" t="s">
        <v>70</v>
      </c>
    </row>
    <row r="185" spans="1:7">
      <c r="A185" s="10">
        <v>11566</v>
      </c>
      <c r="B185" s="17" t="s">
        <v>281</v>
      </c>
      <c r="C185" s="17" t="s">
        <v>282</v>
      </c>
      <c r="D185" s="49">
        <v>3478518</v>
      </c>
      <c r="E185" s="49">
        <v>338280</v>
      </c>
      <c r="F185" s="49">
        <v>3816798</v>
      </c>
      <c r="G185" s="10" t="s">
        <v>67</v>
      </c>
    </row>
    <row r="186" spans="1:7">
      <c r="A186" s="10">
        <v>11573</v>
      </c>
      <c r="B186" s="17" t="s">
        <v>283</v>
      </c>
      <c r="C186" s="17" t="s">
        <v>284</v>
      </c>
      <c r="D186" s="49">
        <v>6929384</v>
      </c>
      <c r="E186" s="9">
        <v>0</v>
      </c>
      <c r="F186" s="49">
        <v>6929384</v>
      </c>
      <c r="G186" s="10" t="s">
        <v>67</v>
      </c>
    </row>
    <row r="187" spans="1:7">
      <c r="A187" s="10">
        <v>11583</v>
      </c>
      <c r="B187" s="17" t="s">
        <v>285</v>
      </c>
      <c r="C187" s="17" t="s">
        <v>286</v>
      </c>
      <c r="D187" s="49">
        <v>332062581</v>
      </c>
      <c r="E187" s="9">
        <v>544207595</v>
      </c>
      <c r="F187" s="49">
        <v>876270176</v>
      </c>
      <c r="G187" s="10" t="s">
        <v>138</v>
      </c>
    </row>
    <row r="188" spans="1:7">
      <c r="A188" s="10">
        <v>11627</v>
      </c>
      <c r="B188" s="17" t="s">
        <v>287</v>
      </c>
      <c r="C188" s="17" t="s">
        <v>288</v>
      </c>
      <c r="D188" s="49">
        <v>13486398.85</v>
      </c>
      <c r="E188" s="9">
        <v>1744482.27</v>
      </c>
      <c r="F188" s="49">
        <v>15230881.119999999</v>
      </c>
      <c r="G188" s="10" t="s">
        <v>70</v>
      </c>
    </row>
    <row r="189" spans="1:7">
      <c r="A189" s="10">
        <v>11629</v>
      </c>
      <c r="B189" s="17" t="s">
        <v>289</v>
      </c>
      <c r="C189" s="17" t="s">
        <v>290</v>
      </c>
      <c r="D189" s="49">
        <v>8070964.96</v>
      </c>
      <c r="E189" s="9">
        <v>1339801.28</v>
      </c>
      <c r="F189" s="49">
        <v>9410766.2400000002</v>
      </c>
      <c r="G189" s="10" t="s">
        <v>70</v>
      </c>
    </row>
    <row r="190" spans="1:7">
      <c r="A190" s="10">
        <v>11633</v>
      </c>
      <c r="B190" s="17" t="s">
        <v>291</v>
      </c>
      <c r="C190" s="17" t="s">
        <v>292</v>
      </c>
      <c r="D190" s="49">
        <v>13807923.4</v>
      </c>
      <c r="E190" s="9">
        <v>1807601.11</v>
      </c>
      <c r="F190" s="49">
        <v>15615524.51</v>
      </c>
      <c r="G190" s="10" t="s">
        <v>70</v>
      </c>
    </row>
    <row r="191" spans="1:7">
      <c r="A191" s="10">
        <v>11636</v>
      </c>
      <c r="B191" s="17" t="s">
        <v>293</v>
      </c>
      <c r="C191" s="17" t="s">
        <v>294</v>
      </c>
      <c r="D191" s="49">
        <v>9529190.370000001</v>
      </c>
      <c r="E191" s="9">
        <v>620134.68999999994</v>
      </c>
      <c r="F191" s="49">
        <v>10149325.060000001</v>
      </c>
      <c r="G191" s="10" t="s">
        <v>70</v>
      </c>
    </row>
    <row r="192" spans="1:7">
      <c r="A192" s="10">
        <v>11639</v>
      </c>
      <c r="B192" s="17" t="s">
        <v>295</v>
      </c>
      <c r="C192" s="17" t="s">
        <v>296</v>
      </c>
      <c r="D192" s="49">
        <v>7096249.5</v>
      </c>
      <c r="E192" s="9">
        <v>195136.32</v>
      </c>
      <c r="F192" s="49">
        <v>7291385.8200000003</v>
      </c>
      <c r="G192" s="10" t="s">
        <v>70</v>
      </c>
    </row>
    <row r="193" spans="1:7">
      <c r="A193" s="10">
        <v>11640</v>
      </c>
      <c r="B193" s="17" t="s">
        <v>297</v>
      </c>
      <c r="C193" s="17" t="s">
        <v>298</v>
      </c>
      <c r="D193" s="49">
        <v>5425810.5700000003</v>
      </c>
      <c r="E193" s="9">
        <v>165903.29999999999</v>
      </c>
      <c r="F193" s="49">
        <v>5591713.8700000001</v>
      </c>
      <c r="G193" s="10" t="s">
        <v>70</v>
      </c>
    </row>
    <row r="194" spans="1:7">
      <c r="A194" s="10">
        <v>11650</v>
      </c>
      <c r="B194" s="17" t="s">
        <v>299</v>
      </c>
      <c r="C194" s="17" t="s">
        <v>300</v>
      </c>
      <c r="D194" s="49">
        <v>5152111.1400000006</v>
      </c>
      <c r="E194" s="9">
        <v>716918.6</v>
      </c>
      <c r="F194" s="49">
        <v>5869029.7400000002</v>
      </c>
      <c r="G194" s="10" t="s">
        <v>70</v>
      </c>
    </row>
    <row r="195" spans="1:7">
      <c r="A195" s="10">
        <v>11652</v>
      </c>
      <c r="B195" s="17" t="s">
        <v>301</v>
      </c>
      <c r="C195" s="17" t="s">
        <v>302</v>
      </c>
      <c r="D195" s="49">
        <v>82726096.379999995</v>
      </c>
      <c r="E195" s="9">
        <v>0</v>
      </c>
      <c r="F195" s="49">
        <v>82726096.379999995</v>
      </c>
      <c r="G195" s="10" t="s">
        <v>67</v>
      </c>
    </row>
    <row r="196" spans="1:7">
      <c r="A196" s="10">
        <v>11658</v>
      </c>
      <c r="B196" s="17" t="s">
        <v>303</v>
      </c>
      <c r="C196" s="17" t="s">
        <v>304</v>
      </c>
      <c r="D196" s="49">
        <v>11620676.42</v>
      </c>
      <c r="E196" s="9">
        <v>1669736.97</v>
      </c>
      <c r="F196" s="49">
        <v>13290413.390000001</v>
      </c>
      <c r="G196" s="10" t="s">
        <v>70</v>
      </c>
    </row>
    <row r="197" spans="1:7">
      <c r="A197" s="10">
        <v>11664</v>
      </c>
      <c r="B197" s="17" t="s">
        <v>305</v>
      </c>
      <c r="C197" s="17" t="s">
        <v>306</v>
      </c>
      <c r="D197" s="49">
        <v>11644048.43</v>
      </c>
      <c r="E197" s="9">
        <v>2115538.38</v>
      </c>
      <c r="F197" s="49">
        <v>13759586.810000001</v>
      </c>
      <c r="G197" s="10" t="s">
        <v>70</v>
      </c>
    </row>
    <row r="198" spans="1:7">
      <c r="A198" s="10">
        <v>11666</v>
      </c>
      <c r="B198" s="17" t="s">
        <v>307</v>
      </c>
      <c r="C198" s="17" t="s">
        <v>308</v>
      </c>
      <c r="D198" s="49">
        <v>5629060</v>
      </c>
      <c r="E198" s="9">
        <v>178712.97</v>
      </c>
      <c r="F198" s="49">
        <v>5807772.9699999997</v>
      </c>
      <c r="G198" s="10" t="s">
        <v>70</v>
      </c>
    </row>
    <row r="199" spans="1:7">
      <c r="A199" s="10">
        <v>11671</v>
      </c>
      <c r="B199" s="17" t="s">
        <v>309</v>
      </c>
      <c r="C199" s="17" t="s">
        <v>310</v>
      </c>
      <c r="D199" s="49">
        <v>5314332</v>
      </c>
      <c r="E199" s="9">
        <v>740394.01</v>
      </c>
      <c r="F199" s="49">
        <v>6054726.0099999998</v>
      </c>
      <c r="G199" s="10" t="s">
        <v>70</v>
      </c>
    </row>
    <row r="200" spans="1:7">
      <c r="A200" s="10">
        <v>11673</v>
      </c>
      <c r="B200" s="17" t="s">
        <v>311</v>
      </c>
      <c r="C200" s="17" t="s">
        <v>312</v>
      </c>
      <c r="D200" s="49">
        <v>12445015.33</v>
      </c>
      <c r="E200" s="9">
        <v>1869089.52</v>
      </c>
      <c r="F200" s="49">
        <v>14314104.85</v>
      </c>
      <c r="G200" s="10" t="s">
        <v>70</v>
      </c>
    </row>
    <row r="201" spans="1:7">
      <c r="A201" s="10">
        <v>11675</v>
      </c>
      <c r="B201" s="17" t="s">
        <v>313</v>
      </c>
      <c r="C201" s="17" t="s">
        <v>314</v>
      </c>
      <c r="D201" s="49">
        <v>9430329.2200000007</v>
      </c>
      <c r="E201" s="9">
        <v>1577046.09</v>
      </c>
      <c r="F201" s="49">
        <v>11007375.310000001</v>
      </c>
      <c r="G201" s="10" t="s">
        <v>70</v>
      </c>
    </row>
    <row r="202" spans="1:7">
      <c r="A202" s="10">
        <v>11680</v>
      </c>
      <c r="B202" s="17" t="s">
        <v>315</v>
      </c>
      <c r="C202" s="17" t="s">
        <v>316</v>
      </c>
      <c r="D202" s="49">
        <v>1155804</v>
      </c>
      <c r="E202" s="9">
        <v>153603</v>
      </c>
      <c r="F202" s="49">
        <v>1309407</v>
      </c>
      <c r="G202" s="10" t="s">
        <v>70</v>
      </c>
    </row>
    <row r="203" spans="1:7">
      <c r="A203" s="10">
        <v>11682</v>
      </c>
      <c r="B203" s="17" t="s">
        <v>317</v>
      </c>
      <c r="C203" s="17" t="s">
        <v>318</v>
      </c>
      <c r="D203" s="49">
        <v>2583133.54</v>
      </c>
      <c r="E203" s="9">
        <v>288123.63</v>
      </c>
      <c r="F203" s="49">
        <v>2871257.17</v>
      </c>
      <c r="G203" s="10" t="s">
        <v>67</v>
      </c>
    </row>
    <row r="204" spans="1:7">
      <c r="A204" s="10">
        <v>11686</v>
      </c>
      <c r="B204" s="17" t="s">
        <v>319</v>
      </c>
      <c r="C204" s="17" t="s">
        <v>320</v>
      </c>
      <c r="D204" s="49">
        <v>10313627</v>
      </c>
      <c r="E204" s="9">
        <v>306131.37</v>
      </c>
      <c r="F204" s="49">
        <v>10619758.369999999</v>
      </c>
      <c r="G204" s="10" t="s">
        <v>70</v>
      </c>
    </row>
    <row r="205" spans="1:7">
      <c r="A205" s="10">
        <v>11696</v>
      </c>
      <c r="B205" s="17" t="s">
        <v>321</v>
      </c>
      <c r="C205" s="17" t="s">
        <v>322</v>
      </c>
      <c r="D205" s="49">
        <v>0</v>
      </c>
      <c r="E205" s="9">
        <v>18151116.719999999</v>
      </c>
      <c r="F205" s="9">
        <v>18151116.719999999</v>
      </c>
      <c r="G205" s="10" t="s">
        <v>323</v>
      </c>
    </row>
    <row r="206" spans="1:7">
      <c r="A206" s="10">
        <v>11707</v>
      </c>
      <c r="B206" s="17" t="s">
        <v>324</v>
      </c>
      <c r="C206" s="17" t="s">
        <v>325</v>
      </c>
      <c r="D206" s="49">
        <v>3924015.69</v>
      </c>
      <c r="E206" s="9">
        <v>579767.52</v>
      </c>
      <c r="F206" s="49">
        <v>4503783.21</v>
      </c>
      <c r="G206" s="10" t="s">
        <v>67</v>
      </c>
    </row>
    <row r="207" spans="1:7">
      <c r="A207" s="10">
        <v>11711</v>
      </c>
      <c r="B207" s="17" t="s">
        <v>326</v>
      </c>
      <c r="C207" s="17" t="s">
        <v>327</v>
      </c>
      <c r="D207" s="49">
        <v>12087876.17</v>
      </c>
      <c r="E207" s="9">
        <v>1820361.92</v>
      </c>
      <c r="F207" s="49">
        <v>13908238.09</v>
      </c>
      <c r="G207" s="10" t="s">
        <v>70</v>
      </c>
    </row>
    <row r="208" spans="1:7">
      <c r="A208" s="10">
        <v>11712</v>
      </c>
      <c r="B208" s="17" t="s">
        <v>328</v>
      </c>
      <c r="C208" s="17" t="s">
        <v>329</v>
      </c>
      <c r="D208" s="49">
        <v>4926640.1099999994</v>
      </c>
      <c r="E208" s="9">
        <v>147870.9</v>
      </c>
      <c r="F208" s="49">
        <v>5074511.01</v>
      </c>
      <c r="G208" s="10" t="s">
        <v>70</v>
      </c>
    </row>
    <row r="209" spans="1:14">
      <c r="A209" s="10">
        <v>11714</v>
      </c>
      <c r="B209" s="17" t="s">
        <v>330</v>
      </c>
      <c r="C209" s="17" t="s">
        <v>331</v>
      </c>
      <c r="D209" s="49">
        <v>4807675.4699999988</v>
      </c>
      <c r="E209" s="9">
        <v>13386633.34</v>
      </c>
      <c r="F209" s="49">
        <v>18194308.809999999</v>
      </c>
      <c r="G209" s="10" t="s">
        <v>323</v>
      </c>
    </row>
    <row r="210" spans="1:14">
      <c r="A210" s="10">
        <v>11715</v>
      </c>
      <c r="B210" s="17" t="s">
        <v>332</v>
      </c>
      <c r="C210" s="17" t="s">
        <v>333</v>
      </c>
      <c r="D210" s="49">
        <v>6849050.2599999979</v>
      </c>
      <c r="E210" s="9">
        <v>19064883.850000001</v>
      </c>
      <c r="F210" s="49">
        <v>25913934.109999999</v>
      </c>
      <c r="G210" s="10" t="s">
        <v>323</v>
      </c>
    </row>
    <row r="211" spans="1:14">
      <c r="A211" s="10">
        <v>11716</v>
      </c>
      <c r="B211" s="17" t="s">
        <v>334</v>
      </c>
      <c r="C211" s="17" t="s">
        <v>335</v>
      </c>
      <c r="D211" s="49">
        <v>1033375.81</v>
      </c>
      <c r="E211" s="9">
        <v>84035.96</v>
      </c>
      <c r="F211" s="49">
        <v>1117411.77</v>
      </c>
      <c r="G211" s="10" t="s">
        <v>70</v>
      </c>
    </row>
    <row r="212" spans="1:14">
      <c r="A212" s="10">
        <v>11718</v>
      </c>
      <c r="B212" s="17" t="s">
        <v>336</v>
      </c>
      <c r="C212" s="17" t="s">
        <v>337</v>
      </c>
      <c r="D212" s="49">
        <v>3767690.42</v>
      </c>
      <c r="E212" s="9">
        <v>10493001.48</v>
      </c>
      <c r="F212" s="49">
        <v>14260691.9</v>
      </c>
      <c r="G212" s="10" t="s">
        <v>323</v>
      </c>
    </row>
    <row r="213" spans="1:14">
      <c r="A213" s="10">
        <v>11719</v>
      </c>
      <c r="B213" s="17" t="s">
        <v>338</v>
      </c>
      <c r="C213" s="17" t="s">
        <v>339</v>
      </c>
      <c r="D213" s="49">
        <v>94787.57</v>
      </c>
      <c r="E213" s="9">
        <v>23372.71</v>
      </c>
      <c r="F213" s="49">
        <v>118160.28</v>
      </c>
      <c r="G213" s="10" t="s">
        <v>92</v>
      </c>
    </row>
    <row r="214" spans="1:14">
      <c r="A214" s="10">
        <v>11723</v>
      </c>
      <c r="B214" s="17" t="s">
        <v>340</v>
      </c>
      <c r="C214" s="17" t="s">
        <v>341</v>
      </c>
      <c r="D214" s="49">
        <v>303960.92</v>
      </c>
      <c r="E214" s="9">
        <v>73393.66</v>
      </c>
      <c r="F214" s="49">
        <v>377354.57999999996</v>
      </c>
      <c r="G214" s="10" t="s">
        <v>92</v>
      </c>
    </row>
    <row r="215" spans="1:14">
      <c r="A215" s="10">
        <v>11724</v>
      </c>
      <c r="B215" s="17" t="s">
        <v>342</v>
      </c>
      <c r="C215" s="17" t="s">
        <v>343</v>
      </c>
      <c r="D215" s="49">
        <v>7414164.75</v>
      </c>
      <c r="E215" s="9">
        <v>20637925.620000001</v>
      </c>
      <c r="F215" s="49">
        <v>28052090.370000001</v>
      </c>
      <c r="G215" s="10" t="s">
        <v>323</v>
      </c>
    </row>
    <row r="216" spans="1:14">
      <c r="A216" s="10">
        <v>11725</v>
      </c>
      <c r="B216" s="17" t="s">
        <v>344</v>
      </c>
      <c r="C216" s="17" t="s">
        <v>345</v>
      </c>
      <c r="D216" s="49">
        <v>12812478.84</v>
      </c>
      <c r="E216" s="9">
        <v>1838229.6</v>
      </c>
      <c r="F216" s="49">
        <v>14650708.439999999</v>
      </c>
      <c r="G216" s="10" t="s">
        <v>70</v>
      </c>
    </row>
    <row r="217" spans="1:14">
      <c r="A217" s="10">
        <v>11726</v>
      </c>
      <c r="B217" s="17" t="s">
        <v>346</v>
      </c>
      <c r="C217" s="17" t="s">
        <v>347</v>
      </c>
      <c r="D217" s="49">
        <v>15413889.890000001</v>
      </c>
      <c r="E217" s="9">
        <v>0</v>
      </c>
      <c r="F217" s="49">
        <v>15413889.890000001</v>
      </c>
      <c r="G217" s="10" t="s">
        <v>67</v>
      </c>
    </row>
    <row r="218" spans="1:14">
      <c r="A218" s="10">
        <v>11727</v>
      </c>
      <c r="B218" s="17" t="s">
        <v>348</v>
      </c>
      <c r="C218" s="17" t="s">
        <v>349</v>
      </c>
      <c r="D218" s="49">
        <v>6538769.4400000004</v>
      </c>
      <c r="E218" s="9">
        <v>862125.75</v>
      </c>
      <c r="F218" s="49">
        <v>7400895.1900000004</v>
      </c>
      <c r="G218" s="10" t="s">
        <v>70</v>
      </c>
    </row>
    <row r="219" spans="1:14">
      <c r="A219" s="10">
        <v>11734</v>
      </c>
      <c r="B219" s="17" t="s">
        <v>350</v>
      </c>
      <c r="C219" s="17" t="s">
        <v>351</v>
      </c>
      <c r="D219" s="49">
        <v>10742462</v>
      </c>
      <c r="E219" s="9">
        <v>1891152</v>
      </c>
      <c r="F219" s="49">
        <v>12633614</v>
      </c>
      <c r="G219" s="10" t="s">
        <v>70</v>
      </c>
    </row>
    <row r="220" spans="1:14">
      <c r="A220" s="10">
        <v>11735</v>
      </c>
      <c r="B220" s="17" t="s">
        <v>352</v>
      </c>
      <c r="C220" s="17" t="s">
        <v>353</v>
      </c>
      <c r="D220" s="49">
        <v>7277670.1999999993</v>
      </c>
      <c r="E220" s="9">
        <v>1350541.32</v>
      </c>
      <c r="F220" s="49">
        <v>8628211.5199999996</v>
      </c>
      <c r="G220" s="10" t="s">
        <v>70</v>
      </c>
      <c r="L220" s="17"/>
      <c r="M220" s="17"/>
      <c r="N220" s="17"/>
    </row>
    <row r="221" spans="1:14">
      <c r="A221" s="10">
        <v>11739</v>
      </c>
      <c r="B221" s="17" t="s">
        <v>354</v>
      </c>
      <c r="C221" s="17" t="s">
        <v>355</v>
      </c>
      <c r="D221" s="49">
        <v>12097203.529999999</v>
      </c>
      <c r="E221" s="9">
        <v>1611020.9</v>
      </c>
      <c r="F221" s="49">
        <v>13708224.43</v>
      </c>
      <c r="G221" s="10" t="s">
        <v>70</v>
      </c>
      <c r="L221" s="17"/>
      <c r="M221" s="17"/>
      <c r="N221" s="17"/>
    </row>
    <row r="222" spans="1:14">
      <c r="A222" s="10">
        <v>11746</v>
      </c>
      <c r="B222" s="17" t="s">
        <v>356</v>
      </c>
      <c r="C222" s="17" t="s">
        <v>357</v>
      </c>
      <c r="D222" s="49">
        <v>10940320.91</v>
      </c>
      <c r="E222" s="9">
        <v>395663.43</v>
      </c>
      <c r="F222" s="49">
        <v>11335984.34</v>
      </c>
      <c r="G222" s="10" t="s">
        <v>70</v>
      </c>
      <c r="L222" s="17"/>
      <c r="M222" s="17"/>
      <c r="N222" s="17"/>
    </row>
    <row r="223" spans="1:14">
      <c r="A223" s="10">
        <v>11753</v>
      </c>
      <c r="B223" s="17" t="s">
        <v>358</v>
      </c>
      <c r="C223" s="17" t="s">
        <v>359</v>
      </c>
      <c r="D223" s="49">
        <v>5461200.0499999998</v>
      </c>
      <c r="E223" s="9">
        <v>205587.38</v>
      </c>
      <c r="F223" s="49">
        <v>5666787.4299999997</v>
      </c>
      <c r="G223" s="10" t="s">
        <v>70</v>
      </c>
      <c r="L223" s="17"/>
      <c r="M223" s="17"/>
      <c r="N223" s="17"/>
    </row>
    <row r="224" spans="1:14">
      <c r="A224" s="10">
        <v>11754</v>
      </c>
      <c r="B224" s="17" t="s">
        <v>360</v>
      </c>
      <c r="C224" s="17" t="s">
        <v>361</v>
      </c>
      <c r="D224" s="49">
        <v>559076.77</v>
      </c>
      <c r="E224" s="9">
        <v>72117.490000000005</v>
      </c>
      <c r="F224" s="49">
        <v>631194.26</v>
      </c>
      <c r="G224" s="10" t="s">
        <v>92</v>
      </c>
      <c r="L224" s="17"/>
      <c r="M224" s="17"/>
      <c r="N224" s="17"/>
    </row>
    <row r="225" spans="1:14">
      <c r="A225" s="10">
        <v>11764</v>
      </c>
      <c r="B225" s="17" t="s">
        <v>362</v>
      </c>
      <c r="C225" s="17" t="s">
        <v>363</v>
      </c>
      <c r="D225" s="49">
        <v>17307539.010000002</v>
      </c>
      <c r="E225" s="9">
        <v>0</v>
      </c>
      <c r="F225" s="49">
        <v>17307539.010000002</v>
      </c>
      <c r="G225" s="10" t="s">
        <v>67</v>
      </c>
      <c r="L225" s="17"/>
      <c r="M225" s="17"/>
      <c r="N225" s="17"/>
    </row>
    <row r="226" spans="1:14">
      <c r="A226" s="10">
        <v>11839</v>
      </c>
      <c r="B226" s="17" t="s">
        <v>364</v>
      </c>
      <c r="C226" s="17" t="s">
        <v>365</v>
      </c>
      <c r="D226" s="49">
        <v>467287.60000000003</v>
      </c>
      <c r="E226" s="9">
        <v>0</v>
      </c>
      <c r="F226" s="49">
        <v>467287.60000000003</v>
      </c>
      <c r="G226" s="10" t="s">
        <v>70</v>
      </c>
      <c r="L226" s="17"/>
      <c r="M226" s="17"/>
      <c r="N226" s="17"/>
    </row>
    <row r="227" spans="1:14">
      <c r="A227" s="10">
        <v>11850</v>
      </c>
      <c r="B227" s="17" t="s">
        <v>366</v>
      </c>
      <c r="C227" s="17" t="s">
        <v>367</v>
      </c>
      <c r="D227" s="49">
        <v>11041271</v>
      </c>
      <c r="E227" s="9">
        <v>409899.81</v>
      </c>
      <c r="F227" s="9">
        <v>11451170.810000001</v>
      </c>
      <c r="G227" s="10" t="s">
        <v>70</v>
      </c>
    </row>
    <row r="228" spans="1:14">
      <c r="A228" s="10">
        <v>11667</v>
      </c>
      <c r="B228" s="17" t="s">
        <v>368</v>
      </c>
      <c r="C228" s="17" t="s">
        <v>369</v>
      </c>
      <c r="D228" s="49">
        <v>6704421.6922222218</v>
      </c>
      <c r="E228" s="9">
        <v>239376.93</v>
      </c>
      <c r="F228" s="9">
        <v>6943798.6222222215</v>
      </c>
      <c r="G228" s="10" t="s">
        <v>70</v>
      </c>
    </row>
    <row r="229" spans="1:14">
      <c r="A229" s="10">
        <v>11812</v>
      </c>
      <c r="B229" s="17" t="s">
        <v>370</v>
      </c>
      <c r="C229" s="17" t="s">
        <v>371</v>
      </c>
      <c r="D229" s="49">
        <v>13884126</v>
      </c>
      <c r="E229" s="9">
        <v>377123.67</v>
      </c>
      <c r="F229" s="9">
        <v>14261249.67</v>
      </c>
      <c r="G229" s="10" t="s">
        <v>70</v>
      </c>
    </row>
    <row r="230" spans="1:14">
      <c r="A230" s="10">
        <v>108001</v>
      </c>
      <c r="B230" s="17" t="s">
        <v>372</v>
      </c>
      <c r="C230" s="17" t="s">
        <v>373</v>
      </c>
      <c r="D230" s="49">
        <v>2623262.08</v>
      </c>
      <c r="E230" s="9">
        <v>0</v>
      </c>
      <c r="F230" s="9">
        <v>2623262.08</v>
      </c>
      <c r="G230" s="10" t="s">
        <v>70</v>
      </c>
    </row>
    <row r="231" spans="1:14">
      <c r="A231" s="10">
        <v>108000</v>
      </c>
      <c r="B231" s="17" t="s">
        <v>374</v>
      </c>
      <c r="C231" s="17" t="s">
        <v>375</v>
      </c>
      <c r="D231" s="49">
        <v>2753627.24</v>
      </c>
      <c r="E231" s="9">
        <v>0</v>
      </c>
      <c r="F231" s="9">
        <v>2753627.24</v>
      </c>
      <c r="G231" s="10" t="s">
        <v>70</v>
      </c>
    </row>
    <row r="232" spans="1:14">
      <c r="A232" s="10">
        <v>108022</v>
      </c>
      <c r="B232" s="17" t="s">
        <v>376</v>
      </c>
      <c r="C232" s="17" t="s">
        <v>377</v>
      </c>
      <c r="D232" s="49">
        <v>643560.85</v>
      </c>
      <c r="E232" s="9">
        <v>0</v>
      </c>
      <c r="F232" s="9">
        <v>643560.85</v>
      </c>
      <c r="G232" s="10" t="s">
        <v>70</v>
      </c>
    </row>
    <row r="233" spans="1:14">
      <c r="A233" s="10">
        <v>107956</v>
      </c>
      <c r="B233" s="17" t="s">
        <v>378</v>
      </c>
      <c r="C233" s="17" t="s">
        <v>379</v>
      </c>
      <c r="D233" s="49">
        <v>1640186.96</v>
      </c>
      <c r="E233" s="9">
        <v>0</v>
      </c>
      <c r="F233" s="9">
        <v>1640186.96</v>
      </c>
      <c r="G233" s="10" t="s">
        <v>70</v>
      </c>
    </row>
    <row r="234" spans="1:14">
      <c r="A234" s="10">
        <v>107957</v>
      </c>
      <c r="B234" s="17" t="s">
        <v>380</v>
      </c>
      <c r="C234" s="17" t="s">
        <v>381</v>
      </c>
      <c r="D234" s="49">
        <v>3664210.1</v>
      </c>
      <c r="E234" s="9">
        <v>0</v>
      </c>
      <c r="F234" s="9">
        <v>3664210.1</v>
      </c>
      <c r="G234" s="10" t="s">
        <v>70</v>
      </c>
    </row>
    <row r="235" spans="1:14">
      <c r="A235" s="10">
        <v>11721</v>
      </c>
      <c r="B235" s="17" t="s">
        <v>382</v>
      </c>
      <c r="C235" s="17" t="s">
        <v>383</v>
      </c>
      <c r="D235" s="49">
        <v>9362729.9299999997</v>
      </c>
      <c r="E235" s="9">
        <v>4123842.4</v>
      </c>
      <c r="F235" s="9">
        <v>13486572.33</v>
      </c>
      <c r="G235" s="10" t="s">
        <v>67</v>
      </c>
    </row>
    <row r="236" spans="1:14" ht="12.75" thickBot="1">
      <c r="B236" s="54" t="s">
        <v>384</v>
      </c>
      <c r="D236" s="12">
        <v>1714393436.3922222</v>
      </c>
      <c r="E236" s="12">
        <v>734259141.97000003</v>
      </c>
      <c r="F236" s="12">
        <v>2448652578.3622222</v>
      </c>
      <c r="G236" s="12">
        <v>0</v>
      </c>
    </row>
    <row r="237" spans="1:14">
      <c r="B237" s="54"/>
      <c r="D237" s="28" t="s">
        <v>9</v>
      </c>
      <c r="E237" s="33"/>
      <c r="F237" s="33"/>
      <c r="G237" s="33"/>
    </row>
    <row r="238" spans="1:14" ht="18.95" customHeight="1">
      <c r="A238" s="65" t="s">
        <v>24</v>
      </c>
      <c r="B238" s="66" t="s">
        <v>385</v>
      </c>
      <c r="C238" s="66" t="s">
        <v>26</v>
      </c>
      <c r="D238" s="67">
        <v>428</v>
      </c>
      <c r="E238" s="67">
        <v>406</v>
      </c>
      <c r="F238" s="68" t="s">
        <v>27</v>
      </c>
      <c r="G238" s="65" t="s">
        <v>64</v>
      </c>
      <c r="I238" s="69" t="s">
        <v>386</v>
      </c>
      <c r="J238" s="69" t="s">
        <v>387</v>
      </c>
    </row>
    <row r="239" spans="1:14">
      <c r="A239" s="10">
        <v>10568</v>
      </c>
      <c r="B239" s="17" t="s">
        <v>35</v>
      </c>
      <c r="C239" s="17" t="s">
        <v>36</v>
      </c>
      <c r="D239" s="49">
        <v>1366048.0300000012</v>
      </c>
      <c r="E239" s="49">
        <v>0</v>
      </c>
      <c r="F239" s="8">
        <v>1366048.0300000012</v>
      </c>
      <c r="G239" s="10" t="s">
        <v>30</v>
      </c>
      <c r="I239" s="9">
        <v>-1366048.0300000012</v>
      </c>
      <c r="J239" s="9">
        <v>0</v>
      </c>
    </row>
    <row r="240" spans="1:14">
      <c r="A240" s="10">
        <v>10571</v>
      </c>
      <c r="B240" s="17" t="s">
        <v>37</v>
      </c>
      <c r="C240" s="17" t="s">
        <v>38</v>
      </c>
      <c r="D240" s="49">
        <v>2020619.2799999998</v>
      </c>
      <c r="E240" s="49">
        <v>0</v>
      </c>
      <c r="F240" s="8">
        <v>2020619.2799999998</v>
      </c>
      <c r="G240" s="10" t="s">
        <v>30</v>
      </c>
      <c r="I240" s="9">
        <v>-1649290.0499999998</v>
      </c>
      <c r="J240" s="9">
        <v>371329.23</v>
      </c>
    </row>
    <row r="241" spans="1:14">
      <c r="A241" s="10">
        <v>10606</v>
      </c>
      <c r="B241" s="17" t="s">
        <v>39</v>
      </c>
      <c r="C241" s="17" t="s">
        <v>40</v>
      </c>
      <c r="D241" s="49">
        <v>22266817.84</v>
      </c>
      <c r="E241" s="49">
        <v>0</v>
      </c>
      <c r="F241" s="8">
        <v>22266817.84</v>
      </c>
      <c r="G241" s="10" t="s">
        <v>30</v>
      </c>
      <c r="I241" s="9">
        <v>-22266817.84</v>
      </c>
      <c r="J241" s="9">
        <v>0</v>
      </c>
    </row>
    <row r="242" spans="1:14">
      <c r="A242" s="10">
        <v>10607</v>
      </c>
      <c r="B242" s="17" t="s">
        <v>41</v>
      </c>
      <c r="C242" s="17" t="s">
        <v>388</v>
      </c>
      <c r="D242" s="49">
        <v>0</v>
      </c>
      <c r="E242" s="49">
        <v>0</v>
      </c>
      <c r="F242" s="8">
        <v>0</v>
      </c>
      <c r="G242" s="10" t="s">
        <v>30</v>
      </c>
      <c r="I242" s="9">
        <v>0</v>
      </c>
      <c r="J242" s="9">
        <v>0</v>
      </c>
    </row>
    <row r="243" spans="1:14">
      <c r="A243" s="10">
        <v>10608</v>
      </c>
      <c r="B243" s="17" t="s">
        <v>43</v>
      </c>
      <c r="C243" s="17" t="s">
        <v>44</v>
      </c>
      <c r="D243" s="49">
        <v>50450</v>
      </c>
      <c r="E243" s="49">
        <v>0</v>
      </c>
      <c r="F243" s="8">
        <v>50450</v>
      </c>
      <c r="G243" s="10" t="s">
        <v>30</v>
      </c>
      <c r="I243" s="9">
        <v>-50450</v>
      </c>
      <c r="J243" s="9">
        <v>0</v>
      </c>
    </row>
    <row r="244" spans="1:14">
      <c r="A244" s="10">
        <v>10609</v>
      </c>
      <c r="B244" s="17" t="s">
        <v>45</v>
      </c>
      <c r="C244" s="17" t="s">
        <v>46</v>
      </c>
      <c r="D244" s="49">
        <v>4012636.75</v>
      </c>
      <c r="E244" s="49">
        <v>0</v>
      </c>
      <c r="F244" s="8">
        <v>4012636.75</v>
      </c>
      <c r="G244" s="10" t="s">
        <v>30</v>
      </c>
      <c r="I244" s="9">
        <v>-2309636.75</v>
      </c>
      <c r="J244" s="9">
        <v>1703000</v>
      </c>
    </row>
    <row r="245" spans="1:14">
      <c r="A245" s="10">
        <v>10615</v>
      </c>
      <c r="B245" s="17" t="s">
        <v>47</v>
      </c>
      <c r="C245" s="17" t="s">
        <v>389</v>
      </c>
      <c r="D245" s="49">
        <v>45439729.739999987</v>
      </c>
      <c r="E245" s="49">
        <v>0</v>
      </c>
      <c r="F245" s="8">
        <v>45439729.739999987</v>
      </c>
      <c r="G245" s="10" t="s">
        <v>30</v>
      </c>
      <c r="I245" s="9">
        <v>-43799599.989999987</v>
      </c>
      <c r="J245" s="9">
        <v>1640129.75</v>
      </c>
    </row>
    <row r="246" spans="1:14">
      <c r="A246" s="10">
        <v>10622</v>
      </c>
      <c r="B246" s="17" t="s">
        <v>49</v>
      </c>
      <c r="C246" s="17" t="s">
        <v>50</v>
      </c>
      <c r="D246" s="49">
        <v>2565944.6800000002</v>
      </c>
      <c r="E246" s="49">
        <v>0</v>
      </c>
      <c r="F246" s="8">
        <v>2565944.6800000002</v>
      </c>
      <c r="G246" s="10" t="s">
        <v>30</v>
      </c>
      <c r="I246" s="9">
        <v>-2565944.6800000002</v>
      </c>
      <c r="J246" s="9">
        <v>0</v>
      </c>
    </row>
    <row r="247" spans="1:14">
      <c r="A247" s="10">
        <v>10694</v>
      </c>
      <c r="B247" s="17" t="s">
        <v>51</v>
      </c>
      <c r="C247" s="17" t="s">
        <v>52</v>
      </c>
      <c r="D247" s="49">
        <v>899000</v>
      </c>
      <c r="E247" s="49">
        <v>0</v>
      </c>
      <c r="F247" s="8">
        <v>899000</v>
      </c>
      <c r="G247" s="10" t="s">
        <v>30</v>
      </c>
      <c r="I247" s="9">
        <v>-899000</v>
      </c>
      <c r="J247" s="9">
        <v>0</v>
      </c>
    </row>
    <row r="248" spans="1:14">
      <c r="A248" s="10">
        <v>10702</v>
      </c>
      <c r="B248" s="17" t="s">
        <v>53</v>
      </c>
      <c r="C248" s="17" t="s">
        <v>54</v>
      </c>
      <c r="D248" s="49">
        <v>31242323.899999999</v>
      </c>
      <c r="E248" s="49">
        <v>0</v>
      </c>
      <c r="F248" s="8">
        <v>31242323.899999999</v>
      </c>
      <c r="G248" s="10" t="s">
        <v>30</v>
      </c>
      <c r="I248" s="9">
        <v>-26323758.829999998</v>
      </c>
      <c r="J248" s="9">
        <v>4918565.07</v>
      </c>
    </row>
    <row r="249" spans="1:14">
      <c r="A249" s="10">
        <v>11085</v>
      </c>
      <c r="B249" s="17" t="s">
        <v>55</v>
      </c>
      <c r="C249" s="17" t="s">
        <v>56</v>
      </c>
      <c r="D249" s="49">
        <v>18658766.120000001</v>
      </c>
      <c r="E249" s="49">
        <v>0</v>
      </c>
      <c r="F249" s="8">
        <v>18658766.120000001</v>
      </c>
      <c r="G249" s="10" t="s">
        <v>30</v>
      </c>
      <c r="I249" s="9">
        <v>-18369674.420000002</v>
      </c>
      <c r="J249" s="9">
        <v>289091.69999999925</v>
      </c>
    </row>
    <row r="250" spans="1:14">
      <c r="A250" s="10">
        <v>11510</v>
      </c>
      <c r="B250" s="17" t="s">
        <v>57</v>
      </c>
      <c r="C250" s="17" t="s">
        <v>58</v>
      </c>
      <c r="D250" s="49">
        <v>0</v>
      </c>
      <c r="E250" s="49">
        <v>0</v>
      </c>
      <c r="F250" s="8">
        <v>0</v>
      </c>
      <c r="G250" s="10" t="s">
        <v>30</v>
      </c>
      <c r="I250" s="9">
        <v>0</v>
      </c>
      <c r="J250" s="9">
        <v>0</v>
      </c>
    </row>
    <row r="251" spans="1:14">
      <c r="A251" s="10">
        <v>11855</v>
      </c>
      <c r="B251" s="17" t="s">
        <v>390</v>
      </c>
      <c r="C251" s="17" t="s">
        <v>391</v>
      </c>
      <c r="D251" s="49">
        <v>235670650</v>
      </c>
      <c r="E251" s="49">
        <v>0</v>
      </c>
      <c r="F251" s="8">
        <v>235670650</v>
      </c>
      <c r="G251" s="10" t="s">
        <v>30</v>
      </c>
      <c r="H251" s="9"/>
      <c r="I251" s="9">
        <v>0</v>
      </c>
      <c r="J251" s="9">
        <v>235670650</v>
      </c>
      <c r="L251" s="17"/>
      <c r="M251" s="17"/>
      <c r="N251" s="17"/>
    </row>
    <row r="252" spans="1:14" ht="12.75" thickBot="1">
      <c r="A252" s="10">
        <v>108066</v>
      </c>
      <c r="B252" s="17" t="s">
        <v>392</v>
      </c>
      <c r="C252" s="17" t="s">
        <v>393</v>
      </c>
      <c r="D252" s="49">
        <v>18912976</v>
      </c>
      <c r="E252" s="49">
        <v>0</v>
      </c>
      <c r="F252" s="8">
        <v>18912976</v>
      </c>
      <c r="G252" s="10" t="s">
        <v>30</v>
      </c>
      <c r="H252" s="9"/>
      <c r="I252" s="70">
        <v>0</v>
      </c>
      <c r="J252" s="70">
        <v>18912976</v>
      </c>
      <c r="L252" s="17"/>
      <c r="M252" s="17"/>
      <c r="N252" s="17"/>
    </row>
    <row r="253" spans="1:14" ht="12.75" thickBot="1">
      <c r="B253" s="54"/>
      <c r="D253" s="12">
        <v>383105962.34000003</v>
      </c>
      <c r="E253" s="12">
        <v>0</v>
      </c>
      <c r="F253" s="12">
        <v>383105962.34000003</v>
      </c>
      <c r="G253" s="12">
        <v>0</v>
      </c>
      <c r="I253" s="9">
        <v>-119600220.59</v>
      </c>
      <c r="J253" s="9">
        <v>263505741.75</v>
      </c>
    </row>
    <row r="254" spans="1:14">
      <c r="B254" s="54"/>
      <c r="D254" s="28" t="s">
        <v>11</v>
      </c>
      <c r="E254" s="71"/>
      <c r="F254" s="71"/>
    </row>
    <row r="255" spans="1:14" ht="12.75" thickBot="1">
      <c r="B255" s="54" t="s">
        <v>394</v>
      </c>
      <c r="D255" s="72">
        <v>2399437710.20222</v>
      </c>
      <c r="E255" s="72">
        <v>734437462.87</v>
      </c>
      <c r="F255" s="72">
        <v>3133875173.0722198</v>
      </c>
      <c r="G255" s="73"/>
      <c r="H255" s="71"/>
    </row>
    <row r="256" spans="1:14" ht="12.75" thickTop="1"/>
    <row r="258" spans="1:10" ht="12.75">
      <c r="A258" s="74"/>
      <c r="B258" s="74"/>
      <c r="C258" s="75" t="s">
        <v>3</v>
      </c>
      <c r="D258" s="137"/>
      <c r="E258" s="74"/>
      <c r="F258" s="74"/>
      <c r="G258" s="74"/>
      <c r="H258" s="76"/>
      <c r="I258" s="77"/>
      <c r="J258" s="77"/>
    </row>
    <row r="260" spans="1:10" ht="20.100000000000001" customHeight="1">
      <c r="A260" s="55" t="s">
        <v>395</v>
      </c>
      <c r="B260" s="56" t="s">
        <v>396</v>
      </c>
      <c r="C260" s="56" t="s">
        <v>26</v>
      </c>
      <c r="D260" s="57">
        <v>428</v>
      </c>
      <c r="E260" s="57">
        <v>406</v>
      </c>
      <c r="F260" s="58" t="s">
        <v>27</v>
      </c>
      <c r="G260" s="55" t="s">
        <v>64</v>
      </c>
    </row>
    <row r="261" spans="1:10">
      <c r="A261" s="10">
        <v>178722</v>
      </c>
      <c r="B261" s="17" t="s">
        <v>397</v>
      </c>
      <c r="C261" s="17" t="s">
        <v>398</v>
      </c>
      <c r="D261" s="49">
        <v>81557757</v>
      </c>
      <c r="E261" s="49"/>
      <c r="F261" s="8">
        <f>D261+E261</f>
        <v>81557757</v>
      </c>
      <c r="G261" s="10" t="s">
        <v>399</v>
      </c>
    </row>
    <row r="262" spans="1:10">
      <c r="A262" s="10">
        <v>180723</v>
      </c>
      <c r="B262" s="17" t="s">
        <v>400</v>
      </c>
      <c r="C262" s="17" t="s">
        <v>401</v>
      </c>
      <c r="D262" s="49">
        <v>22911551</v>
      </c>
      <c r="E262" s="49">
        <v>26094024.550000001</v>
      </c>
      <c r="F262" s="8">
        <f t="shared" ref="F262:F280" si="3">D262+E262</f>
        <v>49005575.549999997</v>
      </c>
      <c r="G262" s="10" t="s">
        <v>399</v>
      </c>
    </row>
    <row r="263" spans="1:10">
      <c r="A263" s="10">
        <v>334769</v>
      </c>
      <c r="B263" s="17" t="s">
        <v>402</v>
      </c>
      <c r="C263" s="17" t="s">
        <v>403</v>
      </c>
      <c r="D263" s="49">
        <v>11154286</v>
      </c>
      <c r="E263" s="49"/>
      <c r="F263" s="8">
        <f t="shared" si="3"/>
        <v>11154286</v>
      </c>
      <c r="G263" s="10" t="s">
        <v>399</v>
      </c>
    </row>
    <row r="264" spans="1:10">
      <c r="A264" s="10">
        <v>334770</v>
      </c>
      <c r="B264" s="17" t="s">
        <v>404</v>
      </c>
      <c r="C264" s="17" t="s">
        <v>405</v>
      </c>
      <c r="D264" s="49">
        <v>566085576</v>
      </c>
      <c r="E264" s="49">
        <v>520884424</v>
      </c>
      <c r="F264" s="8">
        <f t="shared" si="3"/>
        <v>1086970000</v>
      </c>
      <c r="G264" s="10" t="s">
        <v>399</v>
      </c>
    </row>
    <row r="265" spans="1:10">
      <c r="A265" s="10">
        <v>334772</v>
      </c>
      <c r="B265" s="17" t="s">
        <v>406</v>
      </c>
      <c r="C265" s="17" t="s">
        <v>407</v>
      </c>
      <c r="D265" s="49">
        <v>20606934</v>
      </c>
      <c r="E265" s="49"/>
      <c r="F265" s="8">
        <f t="shared" si="3"/>
        <v>20606934</v>
      </c>
      <c r="G265" s="10" t="s">
        <v>399</v>
      </c>
    </row>
    <row r="266" spans="1:10">
      <c r="A266" s="10">
        <v>334773</v>
      </c>
      <c r="B266" s="17" t="s">
        <v>408</v>
      </c>
      <c r="C266" s="17" t="s">
        <v>409</v>
      </c>
      <c r="D266" s="49">
        <v>35810000</v>
      </c>
      <c r="E266" s="49"/>
      <c r="F266" s="8">
        <f t="shared" si="3"/>
        <v>35810000</v>
      </c>
      <c r="G266" s="10" t="s">
        <v>399</v>
      </c>
    </row>
    <row r="267" spans="1:10">
      <c r="A267" s="10">
        <v>334798</v>
      </c>
      <c r="B267" s="17" t="s">
        <v>410</v>
      </c>
      <c r="C267" s="17" t="s">
        <v>411</v>
      </c>
      <c r="D267" s="49">
        <v>3918132</v>
      </c>
      <c r="E267" s="49"/>
      <c r="F267" s="8">
        <f t="shared" si="3"/>
        <v>3918132</v>
      </c>
      <c r="G267" s="10" t="s">
        <v>399</v>
      </c>
    </row>
    <row r="268" spans="1:10">
      <c r="A268" s="10">
        <v>334803</v>
      </c>
      <c r="B268" s="17" t="s">
        <v>412</v>
      </c>
      <c r="C268" s="17" t="s">
        <v>413</v>
      </c>
      <c r="D268" s="49">
        <v>2730000</v>
      </c>
      <c r="E268" s="49"/>
      <c r="F268" s="8">
        <f t="shared" si="3"/>
        <v>2730000</v>
      </c>
      <c r="G268" s="10" t="s">
        <v>399</v>
      </c>
    </row>
    <row r="269" spans="1:10">
      <c r="A269" s="10">
        <v>334811</v>
      </c>
      <c r="B269" s="17" t="s">
        <v>414</v>
      </c>
      <c r="C269" s="17" t="s">
        <v>415</v>
      </c>
      <c r="D269" s="49">
        <v>79831592</v>
      </c>
      <c r="E269" s="49"/>
      <c r="F269" s="8">
        <f t="shared" si="3"/>
        <v>79831592</v>
      </c>
      <c r="G269" s="10" t="s">
        <v>399</v>
      </c>
    </row>
    <row r="270" spans="1:10">
      <c r="A270" s="10">
        <v>334813</v>
      </c>
      <c r="B270" s="17" t="s">
        <v>416</v>
      </c>
      <c r="C270" s="17" t="s">
        <v>417</v>
      </c>
      <c r="D270" s="49">
        <v>17260000</v>
      </c>
      <c r="E270" s="49"/>
      <c r="F270" s="8">
        <f t="shared" si="3"/>
        <v>17260000</v>
      </c>
      <c r="G270" s="10" t="s">
        <v>399</v>
      </c>
    </row>
    <row r="271" spans="1:10">
      <c r="A271" s="10">
        <v>335206</v>
      </c>
      <c r="B271" s="17" t="s">
        <v>418</v>
      </c>
      <c r="C271" s="17" t="s">
        <v>419</v>
      </c>
      <c r="D271" s="49">
        <v>8055082</v>
      </c>
      <c r="E271" s="49"/>
      <c r="F271" s="8">
        <f t="shared" si="3"/>
        <v>8055082</v>
      </c>
      <c r="G271" s="10" t="s">
        <v>399</v>
      </c>
    </row>
    <row r="272" spans="1:10">
      <c r="A272" s="10">
        <v>335207</v>
      </c>
      <c r="B272" s="17" t="s">
        <v>420</v>
      </c>
      <c r="C272" s="17" t="s">
        <v>421</v>
      </c>
      <c r="D272" s="49">
        <v>4271000</v>
      </c>
      <c r="E272" s="49"/>
      <c r="F272" s="8">
        <f t="shared" si="3"/>
        <v>4271000</v>
      </c>
      <c r="G272" s="10" t="s">
        <v>399</v>
      </c>
    </row>
    <row r="273" spans="1:14">
      <c r="A273" s="10">
        <v>344771</v>
      </c>
      <c r="B273" s="17" t="s">
        <v>422</v>
      </c>
      <c r="C273" s="17" t="s">
        <v>423</v>
      </c>
      <c r="D273" s="49">
        <v>40334479</v>
      </c>
      <c r="E273" s="49"/>
      <c r="F273" s="8">
        <f t="shared" si="3"/>
        <v>40334479</v>
      </c>
      <c r="G273" s="10" t="s">
        <v>399</v>
      </c>
    </row>
    <row r="274" spans="1:14">
      <c r="A274" s="10">
        <v>435769</v>
      </c>
      <c r="B274" s="17" t="s">
        <v>424</v>
      </c>
      <c r="C274" s="17" t="s">
        <v>425</v>
      </c>
      <c r="D274" s="49">
        <v>117758206.89</v>
      </c>
      <c r="E274" s="49">
        <v>27093224.609999999</v>
      </c>
      <c r="F274" s="8">
        <f t="shared" si="3"/>
        <v>144851431.5</v>
      </c>
      <c r="G274" s="10" t="s">
        <v>399</v>
      </c>
    </row>
    <row r="275" spans="1:14">
      <c r="A275" s="10">
        <v>436462</v>
      </c>
      <c r="B275" s="17" t="s">
        <v>426</v>
      </c>
      <c r="C275" s="17" t="s">
        <v>427</v>
      </c>
      <c r="D275" s="49">
        <v>37270276.119999997</v>
      </c>
      <c r="E275" s="49">
        <v>5302995.4000000004</v>
      </c>
      <c r="F275" s="8">
        <f t="shared" si="3"/>
        <v>42573271.519999996</v>
      </c>
      <c r="G275" s="10" t="s">
        <v>399</v>
      </c>
    </row>
    <row r="276" spans="1:14">
      <c r="A276" s="10">
        <v>436467</v>
      </c>
      <c r="B276" s="17" t="s">
        <v>428</v>
      </c>
      <c r="C276" s="17" t="s">
        <v>429</v>
      </c>
      <c r="D276" s="49">
        <v>15000000</v>
      </c>
      <c r="E276" s="49"/>
      <c r="F276" s="8">
        <f t="shared" si="3"/>
        <v>15000000</v>
      </c>
      <c r="G276" s="10" t="s">
        <v>399</v>
      </c>
    </row>
    <row r="277" spans="1:14">
      <c r="A277" s="10">
        <v>436468</v>
      </c>
      <c r="B277" s="17" t="s">
        <v>430</v>
      </c>
      <c r="C277" s="17" t="s">
        <v>431</v>
      </c>
      <c r="D277" s="49">
        <v>43483764.170000002</v>
      </c>
      <c r="E277" s="49">
        <v>13760297.539999999</v>
      </c>
      <c r="F277" s="8">
        <f t="shared" si="3"/>
        <v>57244061.710000001</v>
      </c>
      <c r="G277" s="10" t="s">
        <v>399</v>
      </c>
    </row>
    <row r="278" spans="1:14">
      <c r="A278" s="10">
        <v>436621</v>
      </c>
      <c r="B278" s="17" t="s">
        <v>432</v>
      </c>
      <c r="C278" s="17" t="s">
        <v>433</v>
      </c>
      <c r="D278" s="49">
        <v>15309227</v>
      </c>
      <c r="E278" s="49">
        <v>9298063.4800000004</v>
      </c>
      <c r="F278" s="8">
        <f t="shared" si="3"/>
        <v>24607290.48</v>
      </c>
      <c r="G278" s="10" t="s">
        <v>399</v>
      </c>
    </row>
    <row r="279" spans="1:14">
      <c r="A279" s="10">
        <v>721184</v>
      </c>
      <c r="B279" s="17" t="s">
        <v>434</v>
      </c>
      <c r="C279" s="17" t="s">
        <v>435</v>
      </c>
      <c r="D279" s="49">
        <v>163240107.05000001</v>
      </c>
      <c r="E279" s="49">
        <v>162914788.74000001</v>
      </c>
      <c r="F279" s="8">
        <f t="shared" si="3"/>
        <v>326154895.79000002</v>
      </c>
      <c r="G279" s="10" t="s">
        <v>399</v>
      </c>
    </row>
    <row r="280" spans="1:14">
      <c r="A280" s="10">
        <v>728260</v>
      </c>
      <c r="B280" s="17" t="s">
        <v>436</v>
      </c>
      <c r="C280" s="17" t="s">
        <v>437</v>
      </c>
      <c r="D280" s="49">
        <v>3611152</v>
      </c>
      <c r="E280" s="49"/>
      <c r="F280" s="8">
        <f t="shared" si="3"/>
        <v>3611152</v>
      </c>
      <c r="G280" s="10" t="s">
        <v>399</v>
      </c>
    </row>
    <row r="281" spans="1:14" ht="12.75" thickBot="1">
      <c r="D281" s="12">
        <f>SUM(D260:D280)</f>
        <v>1290199550.23</v>
      </c>
      <c r="E281" s="12">
        <f t="shared" ref="E281:F281" si="4">SUM(E260:E280)</f>
        <v>765348224.31999993</v>
      </c>
      <c r="F281" s="12">
        <f t="shared" si="4"/>
        <v>2055546940.55</v>
      </c>
      <c r="G281" s="12">
        <v>0</v>
      </c>
    </row>
    <row r="282" spans="1:14">
      <c r="D282" s="24" t="s">
        <v>438</v>
      </c>
    </row>
    <row r="283" spans="1:14">
      <c r="D283" s="9" t="s">
        <v>439</v>
      </c>
    </row>
    <row r="284" spans="1:14" ht="18" customHeight="1">
      <c r="A284" s="61" t="s">
        <v>395</v>
      </c>
      <c r="B284" s="62" t="s">
        <v>440</v>
      </c>
      <c r="C284" s="62" t="s">
        <v>26</v>
      </c>
      <c r="D284" s="63">
        <v>428</v>
      </c>
      <c r="E284" s="63">
        <v>406</v>
      </c>
      <c r="F284" s="64" t="s">
        <v>27</v>
      </c>
      <c r="G284" s="61" t="s">
        <v>64</v>
      </c>
    </row>
    <row r="285" spans="1:14">
      <c r="A285" s="148">
        <v>165209</v>
      </c>
      <c r="B285" s="17" t="s">
        <v>441</v>
      </c>
      <c r="C285" s="17" t="s">
        <v>442</v>
      </c>
      <c r="D285" s="9">
        <v>12765828</v>
      </c>
      <c r="E285" s="9">
        <v>177391</v>
      </c>
      <c r="F285" s="9">
        <f>D285+E285</f>
        <v>12943219</v>
      </c>
      <c r="G285" s="78" t="s">
        <v>443</v>
      </c>
      <c r="H285" s="9"/>
      <c r="L285" s="17"/>
      <c r="M285" s="17"/>
      <c r="N285" s="17"/>
    </row>
    <row r="286" spans="1:14">
      <c r="A286" s="148">
        <v>165225</v>
      </c>
      <c r="B286" s="17" t="s">
        <v>79</v>
      </c>
      <c r="C286" s="17" t="s">
        <v>444</v>
      </c>
      <c r="D286" s="49">
        <v>13495526.25</v>
      </c>
      <c r="E286" s="49"/>
      <c r="F286" s="49">
        <v>13495526.25</v>
      </c>
      <c r="G286" s="78" t="s">
        <v>443</v>
      </c>
    </row>
    <row r="287" spans="1:14">
      <c r="A287" s="17">
        <v>165226</v>
      </c>
      <c r="B287" s="17" t="s">
        <v>445</v>
      </c>
      <c r="C287" s="17" t="s">
        <v>446</v>
      </c>
      <c r="D287" s="9">
        <v>86759244</v>
      </c>
      <c r="F287" s="9">
        <f t="shared" ref="F287:F350" si="5">D287+E287</f>
        <v>86759244</v>
      </c>
      <c r="G287" s="78" t="s">
        <v>443</v>
      </c>
      <c r="H287" s="79"/>
      <c r="L287" s="17"/>
      <c r="M287" s="17"/>
      <c r="N287" s="17"/>
    </row>
    <row r="288" spans="1:14">
      <c r="A288" s="17">
        <v>167446</v>
      </c>
      <c r="B288" s="17" t="s">
        <v>447</v>
      </c>
      <c r="C288" s="17" t="s">
        <v>448</v>
      </c>
      <c r="D288" s="9">
        <v>34329274.960000001</v>
      </c>
      <c r="F288" s="9">
        <f t="shared" si="5"/>
        <v>34329274.960000001</v>
      </c>
      <c r="G288" s="78" t="s">
        <v>449</v>
      </c>
      <c r="H288" s="9"/>
      <c r="L288" s="17"/>
      <c r="M288" s="17"/>
      <c r="N288" s="17"/>
    </row>
    <row r="289" spans="1:14">
      <c r="A289" s="17">
        <v>169058</v>
      </c>
      <c r="B289" s="17" t="s">
        <v>450</v>
      </c>
      <c r="C289" s="17" t="s">
        <v>451</v>
      </c>
      <c r="D289" s="9">
        <v>18279001</v>
      </c>
      <c r="F289" s="9">
        <f t="shared" si="5"/>
        <v>18279001</v>
      </c>
      <c r="G289" s="78" t="s">
        <v>67</v>
      </c>
      <c r="H289" s="9"/>
      <c r="L289" s="17"/>
      <c r="M289" s="17"/>
      <c r="N289" s="17"/>
    </row>
    <row r="290" spans="1:14">
      <c r="A290" s="17">
        <v>169276</v>
      </c>
      <c r="B290" s="17" t="s">
        <v>452</v>
      </c>
      <c r="C290" s="17" t="s">
        <v>453</v>
      </c>
      <c r="D290" s="9">
        <v>20425907</v>
      </c>
      <c r="F290" s="9">
        <f t="shared" si="5"/>
        <v>20425907</v>
      </c>
      <c r="G290" s="78" t="s">
        <v>67</v>
      </c>
      <c r="H290" s="9"/>
      <c r="L290" s="17"/>
      <c r="M290" s="17"/>
      <c r="N290" s="17"/>
    </row>
    <row r="291" spans="1:14">
      <c r="A291" s="17">
        <v>176913</v>
      </c>
      <c r="B291" s="17" t="s">
        <v>454</v>
      </c>
      <c r="C291" s="17" t="s">
        <v>455</v>
      </c>
      <c r="D291" s="9">
        <v>34395876.549999997</v>
      </c>
      <c r="E291" s="9">
        <v>7376901</v>
      </c>
      <c r="F291" s="9">
        <f t="shared" si="5"/>
        <v>41772777.549999997</v>
      </c>
      <c r="G291" s="78" t="s">
        <v>449</v>
      </c>
      <c r="H291" s="9"/>
      <c r="L291" s="17"/>
      <c r="M291" s="17"/>
      <c r="N291" s="17"/>
    </row>
    <row r="292" spans="1:14">
      <c r="A292" s="17">
        <v>176971</v>
      </c>
      <c r="B292" s="17" t="s">
        <v>456</v>
      </c>
      <c r="C292" s="17" t="s">
        <v>457</v>
      </c>
      <c r="D292" s="9">
        <v>22273190.890000001</v>
      </c>
      <c r="E292" s="9">
        <v>4723291</v>
      </c>
      <c r="F292" s="9">
        <f t="shared" si="5"/>
        <v>26996481.890000001</v>
      </c>
      <c r="G292" s="78" t="s">
        <v>449</v>
      </c>
      <c r="H292" s="9"/>
      <c r="L292" s="17"/>
      <c r="M292" s="17"/>
      <c r="N292" s="17"/>
    </row>
    <row r="293" spans="1:14">
      <c r="A293" s="17">
        <v>178577</v>
      </c>
      <c r="B293" s="17" t="s">
        <v>458</v>
      </c>
      <c r="C293" s="17" t="s">
        <v>459</v>
      </c>
      <c r="F293" s="9">
        <f t="shared" si="5"/>
        <v>0</v>
      </c>
      <c r="G293" s="78" t="s">
        <v>67</v>
      </c>
      <c r="H293" s="9"/>
      <c r="L293" s="17"/>
      <c r="M293" s="17"/>
      <c r="N293" s="17"/>
    </row>
    <row r="294" spans="1:14">
      <c r="A294" s="17">
        <v>180052</v>
      </c>
      <c r="B294" s="17" t="s">
        <v>460</v>
      </c>
      <c r="C294" s="17" t="s">
        <v>461</v>
      </c>
      <c r="D294" s="9">
        <v>85971750.200000003</v>
      </c>
      <c r="F294" s="9">
        <f t="shared" si="5"/>
        <v>85971750.200000003</v>
      </c>
      <c r="G294" s="78" t="s">
        <v>449</v>
      </c>
      <c r="H294" s="9"/>
      <c r="L294" s="17"/>
      <c r="M294" s="17"/>
      <c r="N294" s="17"/>
    </row>
    <row r="295" spans="1:14">
      <c r="A295" s="17">
        <v>334470</v>
      </c>
      <c r="B295" s="17" t="s">
        <v>462</v>
      </c>
      <c r="C295" s="17" t="s">
        <v>463</v>
      </c>
      <c r="D295" s="9">
        <v>46064675.979999997</v>
      </c>
      <c r="F295" s="9">
        <f t="shared" si="5"/>
        <v>46064675.979999997</v>
      </c>
      <c r="G295" s="78" t="s">
        <v>449</v>
      </c>
      <c r="H295" s="9"/>
      <c r="L295" s="17"/>
      <c r="M295" s="17"/>
      <c r="N295" s="17"/>
    </row>
    <row r="296" spans="1:14">
      <c r="A296" s="17">
        <v>547187</v>
      </c>
      <c r="B296" s="17" t="s">
        <v>464</v>
      </c>
      <c r="C296" s="17" t="s">
        <v>465</v>
      </c>
      <c r="D296" s="9">
        <v>4790316.92</v>
      </c>
      <c r="F296" s="9">
        <f t="shared" si="5"/>
        <v>4790316.92</v>
      </c>
      <c r="G296" s="78" t="s">
        <v>67</v>
      </c>
      <c r="H296" s="9"/>
      <c r="L296" s="17"/>
      <c r="M296" s="17"/>
      <c r="N296" s="17"/>
    </row>
    <row r="297" spans="1:14">
      <c r="A297" s="17">
        <v>550106</v>
      </c>
      <c r="B297" s="17" t="s">
        <v>466</v>
      </c>
      <c r="C297" s="17" t="s">
        <v>467</v>
      </c>
      <c r="D297" s="9">
        <v>11639958</v>
      </c>
      <c r="F297" s="9">
        <f t="shared" si="5"/>
        <v>11639958</v>
      </c>
      <c r="G297" s="78" t="s">
        <v>67</v>
      </c>
      <c r="H297" s="9"/>
      <c r="L297" s="17"/>
      <c r="M297" s="17"/>
      <c r="N297" s="17"/>
    </row>
    <row r="298" spans="1:14">
      <c r="A298" s="17">
        <v>550950</v>
      </c>
      <c r="B298" s="17" t="s">
        <v>468</v>
      </c>
      <c r="C298" s="17" t="s">
        <v>278</v>
      </c>
      <c r="D298" s="9">
        <v>-29901321.559999999</v>
      </c>
      <c r="F298" s="9">
        <f t="shared" si="5"/>
        <v>-29901321.559999999</v>
      </c>
      <c r="G298" s="78" t="s">
        <v>469</v>
      </c>
      <c r="H298" s="79" t="s">
        <v>470</v>
      </c>
      <c r="L298" s="17"/>
      <c r="M298" s="17"/>
      <c r="N298" s="17"/>
    </row>
    <row r="299" spans="1:14">
      <c r="A299" s="17">
        <v>551914</v>
      </c>
      <c r="B299" s="17" t="s">
        <v>471</v>
      </c>
      <c r="C299" s="17" t="s">
        <v>472</v>
      </c>
      <c r="F299" s="9">
        <f t="shared" si="5"/>
        <v>0</v>
      </c>
      <c r="G299" s="78" t="s">
        <v>67</v>
      </c>
      <c r="H299" s="9"/>
      <c r="L299" s="17"/>
      <c r="M299" s="17"/>
      <c r="N299" s="17"/>
    </row>
    <row r="300" spans="1:14">
      <c r="A300" s="17">
        <v>682328</v>
      </c>
      <c r="B300" s="17" t="s">
        <v>473</v>
      </c>
      <c r="C300" s="17" t="s">
        <v>474</v>
      </c>
      <c r="D300" s="9">
        <v>2637502.7400000002</v>
      </c>
      <c r="F300" s="9">
        <f t="shared" si="5"/>
        <v>2637502.7400000002</v>
      </c>
      <c r="G300" s="78" t="s">
        <v>67</v>
      </c>
      <c r="H300" s="9"/>
      <c r="L300" s="17"/>
      <c r="M300" s="17"/>
      <c r="N300" s="17"/>
    </row>
    <row r="301" spans="1:14">
      <c r="A301" s="17">
        <v>682645</v>
      </c>
      <c r="B301" s="17" t="s">
        <v>475</v>
      </c>
      <c r="C301" s="17" t="s">
        <v>476</v>
      </c>
      <c r="D301" s="9">
        <v>8292124.9500000002</v>
      </c>
      <c r="F301" s="9">
        <f t="shared" si="5"/>
        <v>8292124.9500000002</v>
      </c>
      <c r="G301" s="78" t="s">
        <v>469</v>
      </c>
      <c r="H301" s="79"/>
      <c r="L301" s="17"/>
      <c r="M301" s="17"/>
      <c r="N301" s="17"/>
    </row>
    <row r="302" spans="1:14">
      <c r="A302" s="17">
        <v>682834</v>
      </c>
      <c r="B302" s="17" t="s">
        <v>477</v>
      </c>
      <c r="C302" s="17" t="s">
        <v>478</v>
      </c>
      <c r="D302" s="9">
        <v>-24526745.940000001</v>
      </c>
      <c r="F302" s="9">
        <f t="shared" si="5"/>
        <v>-24526745.940000001</v>
      </c>
      <c r="G302" s="78" t="s">
        <v>469</v>
      </c>
      <c r="H302" s="79" t="s">
        <v>470</v>
      </c>
      <c r="L302" s="17"/>
      <c r="M302" s="17"/>
      <c r="N302" s="17"/>
    </row>
    <row r="303" spans="1:14">
      <c r="A303" s="17">
        <v>711819</v>
      </c>
      <c r="B303" s="17" t="s">
        <v>479</v>
      </c>
      <c r="C303" s="17" t="s">
        <v>480</v>
      </c>
      <c r="D303" s="9">
        <v>1705844</v>
      </c>
      <c r="E303" s="9">
        <v>158417</v>
      </c>
      <c r="F303" s="9">
        <f t="shared" si="5"/>
        <v>1864261</v>
      </c>
      <c r="G303" s="78" t="s">
        <v>92</v>
      </c>
      <c r="H303" s="9"/>
      <c r="L303" s="17"/>
      <c r="M303" s="17"/>
      <c r="N303" s="17"/>
    </row>
    <row r="304" spans="1:14">
      <c r="A304" s="17">
        <v>723883</v>
      </c>
      <c r="B304" s="17" t="s">
        <v>481</v>
      </c>
      <c r="C304" s="17" t="s">
        <v>322</v>
      </c>
      <c r="D304" s="9">
        <v>6584889.6100000003</v>
      </c>
      <c r="E304" s="9">
        <v>18404524.670000002</v>
      </c>
      <c r="F304" s="9">
        <f t="shared" si="5"/>
        <v>24989414.280000001</v>
      </c>
      <c r="G304" s="78" t="s">
        <v>323</v>
      </c>
      <c r="H304" s="9"/>
      <c r="L304" s="17"/>
      <c r="M304" s="17"/>
      <c r="N304" s="17"/>
    </row>
    <row r="305" spans="1:14">
      <c r="A305" s="17">
        <v>727522</v>
      </c>
      <c r="B305" s="17" t="s">
        <v>482</v>
      </c>
      <c r="C305" s="17" t="s">
        <v>483</v>
      </c>
      <c r="D305" s="9">
        <v>18031093.890000001</v>
      </c>
      <c r="E305" s="9">
        <v>53608045.159999996</v>
      </c>
      <c r="F305" s="9">
        <f t="shared" si="5"/>
        <v>71639139.049999997</v>
      </c>
      <c r="G305" s="78" t="s">
        <v>323</v>
      </c>
      <c r="H305" s="9"/>
      <c r="L305" s="17"/>
      <c r="M305" s="17"/>
      <c r="N305" s="17"/>
    </row>
    <row r="306" spans="1:14">
      <c r="A306" s="17">
        <v>727529</v>
      </c>
      <c r="B306" s="17" t="s">
        <v>484</v>
      </c>
      <c r="C306" s="17" t="s">
        <v>485</v>
      </c>
      <c r="D306" s="9">
        <v>18318077.75</v>
      </c>
      <c r="E306" s="9">
        <v>54661273.75</v>
      </c>
      <c r="F306" s="9">
        <f t="shared" si="5"/>
        <v>72979351.5</v>
      </c>
      <c r="G306" s="78" t="s">
        <v>323</v>
      </c>
      <c r="H306" s="9"/>
      <c r="L306" s="17"/>
      <c r="M306" s="17"/>
      <c r="N306" s="17"/>
    </row>
    <row r="307" spans="1:14">
      <c r="A307" s="17">
        <v>727572</v>
      </c>
      <c r="B307" s="17" t="s">
        <v>486</v>
      </c>
      <c r="C307" s="17" t="s">
        <v>487</v>
      </c>
      <c r="D307" s="9">
        <v>12945985.390000001</v>
      </c>
      <c r="E307" s="9">
        <v>36028872.380000003</v>
      </c>
      <c r="F307" s="9">
        <f t="shared" si="5"/>
        <v>48974857.770000003</v>
      </c>
      <c r="G307" s="78" t="s">
        <v>323</v>
      </c>
      <c r="H307" s="9"/>
      <c r="L307" s="17"/>
      <c r="M307" s="17"/>
      <c r="N307" s="17"/>
    </row>
    <row r="308" spans="1:14">
      <c r="A308" s="17">
        <v>727606</v>
      </c>
      <c r="B308" s="17" t="s">
        <v>488</v>
      </c>
      <c r="C308" s="17" t="s">
        <v>489</v>
      </c>
      <c r="D308" s="9">
        <v>36846766.07</v>
      </c>
      <c r="E308" s="9">
        <v>109548711.44</v>
      </c>
      <c r="F308" s="9">
        <f t="shared" si="5"/>
        <v>146395477.50999999</v>
      </c>
      <c r="G308" s="78" t="s">
        <v>323</v>
      </c>
      <c r="H308" s="9"/>
      <c r="L308" s="17"/>
      <c r="M308" s="17"/>
      <c r="N308" s="17"/>
    </row>
    <row r="309" spans="1:14">
      <c r="A309" s="17">
        <v>727608</v>
      </c>
      <c r="B309" s="17" t="s">
        <v>490</v>
      </c>
      <c r="C309" s="17" t="s">
        <v>491</v>
      </c>
      <c r="D309" s="9">
        <v>8206527.54</v>
      </c>
      <c r="E309" s="9">
        <v>24398735.91</v>
      </c>
      <c r="F309" s="9">
        <f t="shared" si="5"/>
        <v>32605263.449999999</v>
      </c>
      <c r="G309" s="78" t="s">
        <v>323</v>
      </c>
      <c r="H309" s="9"/>
      <c r="L309" s="17"/>
      <c r="M309" s="17"/>
      <c r="N309" s="17"/>
    </row>
    <row r="310" spans="1:14">
      <c r="A310" s="17">
        <v>727657</v>
      </c>
      <c r="B310" s="17" t="s">
        <v>492</v>
      </c>
      <c r="C310" s="17" t="s">
        <v>493</v>
      </c>
      <c r="D310" s="9">
        <v>30865299.079999998</v>
      </c>
      <c r="E310" s="9">
        <v>91765278.299999997</v>
      </c>
      <c r="F310" s="9">
        <f t="shared" si="5"/>
        <v>122630577.38</v>
      </c>
      <c r="G310" s="78" t="s">
        <v>323</v>
      </c>
      <c r="H310" s="9"/>
      <c r="L310" s="17"/>
      <c r="M310" s="17"/>
      <c r="N310" s="17"/>
    </row>
    <row r="311" spans="1:14">
      <c r="A311" s="17">
        <v>727659</v>
      </c>
      <c r="B311" s="17" t="s">
        <v>494</v>
      </c>
      <c r="C311" s="17" t="s">
        <v>495</v>
      </c>
      <c r="D311" s="9">
        <v>18265704.460000001</v>
      </c>
      <c r="E311" s="9">
        <v>54305563.219999999</v>
      </c>
      <c r="F311" s="9">
        <f t="shared" si="5"/>
        <v>72571267.680000007</v>
      </c>
      <c r="G311" s="78" t="s">
        <v>323</v>
      </c>
      <c r="H311" s="9"/>
      <c r="L311" s="17"/>
      <c r="M311" s="17"/>
      <c r="N311" s="17"/>
    </row>
    <row r="312" spans="1:14">
      <c r="A312" s="17">
        <v>735474</v>
      </c>
      <c r="B312" s="17" t="s">
        <v>496</v>
      </c>
      <c r="C312" s="17" t="s">
        <v>497</v>
      </c>
      <c r="D312" s="9">
        <v>14075641.42</v>
      </c>
      <c r="F312" s="9">
        <f t="shared" si="5"/>
        <v>14075641.42</v>
      </c>
      <c r="G312" s="78" t="s">
        <v>70</v>
      </c>
      <c r="H312" s="79"/>
      <c r="L312" s="17"/>
      <c r="M312" s="17"/>
      <c r="N312" s="17"/>
    </row>
    <row r="313" spans="1:14">
      <c r="A313" s="17">
        <v>741105</v>
      </c>
      <c r="B313" s="17" t="s">
        <v>498</v>
      </c>
      <c r="C313" s="17" t="s">
        <v>499</v>
      </c>
      <c r="D313" s="9">
        <v>154791845.18000001</v>
      </c>
      <c r="F313" s="9">
        <f t="shared" si="5"/>
        <v>154791845.18000001</v>
      </c>
      <c r="G313" s="78" t="s">
        <v>323</v>
      </c>
      <c r="H313" s="9"/>
      <c r="L313" s="17"/>
      <c r="M313" s="17"/>
      <c r="N313" s="17"/>
    </row>
    <row r="314" spans="1:14">
      <c r="A314" s="17">
        <v>749060</v>
      </c>
      <c r="B314" s="17" t="s">
        <v>500</v>
      </c>
      <c r="C314" s="17" t="s">
        <v>501</v>
      </c>
      <c r="D314" s="9">
        <v>717817.65</v>
      </c>
      <c r="E314" s="9">
        <v>142335</v>
      </c>
      <c r="F314" s="9">
        <f t="shared" si="5"/>
        <v>860152.65</v>
      </c>
      <c r="G314" s="78" t="s">
        <v>92</v>
      </c>
      <c r="H314" s="9"/>
      <c r="L314" s="17"/>
      <c r="M314" s="17"/>
      <c r="N314" s="17"/>
    </row>
    <row r="315" spans="1:14">
      <c r="A315" s="17">
        <v>749072</v>
      </c>
      <c r="B315" s="17" t="s">
        <v>502</v>
      </c>
      <c r="C315" s="17" t="s">
        <v>503</v>
      </c>
      <c r="D315" s="9">
        <v>158495.32</v>
      </c>
      <c r="E315" s="9">
        <v>30755.87</v>
      </c>
      <c r="F315" s="9">
        <f t="shared" si="5"/>
        <v>189251.19</v>
      </c>
      <c r="G315" s="78" t="s">
        <v>92</v>
      </c>
      <c r="H315" s="9"/>
      <c r="L315" s="17"/>
      <c r="M315" s="17"/>
      <c r="N315" s="17"/>
    </row>
    <row r="316" spans="1:14">
      <c r="A316" s="17">
        <v>750150</v>
      </c>
      <c r="B316" s="17" t="s">
        <v>504</v>
      </c>
      <c r="C316" s="17" t="s">
        <v>505</v>
      </c>
      <c r="D316" s="9">
        <v>58488</v>
      </c>
      <c r="E316" s="9">
        <v>5771.31</v>
      </c>
      <c r="F316" s="9">
        <f t="shared" si="5"/>
        <v>64259.31</v>
      </c>
      <c r="G316" s="78" t="s">
        <v>92</v>
      </c>
      <c r="H316" s="9"/>
      <c r="L316" s="17"/>
      <c r="M316" s="17"/>
      <c r="N316" s="17"/>
    </row>
    <row r="317" spans="1:14">
      <c r="A317" s="17">
        <v>750151</v>
      </c>
      <c r="B317" s="17" t="s">
        <v>506</v>
      </c>
      <c r="C317" s="17" t="s">
        <v>507</v>
      </c>
      <c r="D317" s="9">
        <v>123160.67</v>
      </c>
      <c r="E317" s="9">
        <v>11027.93</v>
      </c>
      <c r="F317" s="9">
        <f t="shared" si="5"/>
        <v>134188.6</v>
      </c>
      <c r="G317" s="78" t="s">
        <v>92</v>
      </c>
      <c r="H317" s="9"/>
      <c r="L317" s="17"/>
      <c r="M317" s="17"/>
      <c r="N317" s="17"/>
    </row>
    <row r="318" spans="1:14">
      <c r="A318" s="17">
        <v>750168</v>
      </c>
      <c r="B318" s="17" t="s">
        <v>508</v>
      </c>
      <c r="C318" s="17" t="s">
        <v>509</v>
      </c>
      <c r="D318" s="9">
        <v>404349.3</v>
      </c>
      <c r="E318" s="9">
        <v>28538.880000000001</v>
      </c>
      <c r="F318" s="9">
        <f t="shared" si="5"/>
        <v>432888.18</v>
      </c>
      <c r="G318" s="78" t="s">
        <v>92</v>
      </c>
      <c r="H318" s="9"/>
      <c r="L318" s="17"/>
      <c r="M318" s="17"/>
      <c r="N318" s="17"/>
    </row>
    <row r="319" spans="1:14">
      <c r="A319" s="17">
        <v>750692</v>
      </c>
      <c r="B319" s="17" t="s">
        <v>510</v>
      </c>
      <c r="C319" s="17" t="s">
        <v>511</v>
      </c>
      <c r="D319" s="9">
        <v>12921047</v>
      </c>
      <c r="E319" s="9">
        <v>0</v>
      </c>
      <c r="F319" s="9">
        <f t="shared" si="5"/>
        <v>12921047</v>
      </c>
      <c r="G319" s="78" t="s">
        <v>70</v>
      </c>
      <c r="H319" s="79"/>
      <c r="L319" s="17"/>
      <c r="M319" s="17"/>
      <c r="N319" s="17"/>
    </row>
    <row r="320" spans="1:14">
      <c r="A320" s="17">
        <v>752540</v>
      </c>
      <c r="B320" s="17" t="s">
        <v>512</v>
      </c>
      <c r="C320" s="17" t="s">
        <v>513</v>
      </c>
      <c r="D320" s="9">
        <v>7111613.9100000001</v>
      </c>
      <c r="E320" s="9">
        <v>0</v>
      </c>
      <c r="F320" s="9">
        <f t="shared" si="5"/>
        <v>7111613.9100000001</v>
      </c>
      <c r="G320" s="78" t="s">
        <v>70</v>
      </c>
      <c r="H320" s="79"/>
      <c r="L320" s="17"/>
      <c r="M320" s="17"/>
      <c r="N320" s="17"/>
    </row>
    <row r="321" spans="1:14">
      <c r="A321" s="17">
        <v>753782</v>
      </c>
      <c r="B321" s="17" t="s">
        <v>514</v>
      </c>
      <c r="C321" s="17" t="s">
        <v>515</v>
      </c>
      <c r="D321" s="9">
        <v>124593.02</v>
      </c>
      <c r="E321" s="9">
        <v>14809.67</v>
      </c>
      <c r="F321" s="9">
        <f t="shared" si="5"/>
        <v>139402.69</v>
      </c>
      <c r="G321" s="78" t="s">
        <v>92</v>
      </c>
      <c r="H321" s="9"/>
      <c r="L321" s="17"/>
      <c r="M321" s="17"/>
      <c r="N321" s="17"/>
    </row>
    <row r="322" spans="1:14">
      <c r="A322" s="17">
        <v>757689</v>
      </c>
      <c r="B322" s="17" t="s">
        <v>516</v>
      </c>
      <c r="C322" s="17" t="s">
        <v>517</v>
      </c>
      <c r="D322" s="9">
        <v>1774822.3999999999</v>
      </c>
      <c r="E322" s="9">
        <v>0</v>
      </c>
      <c r="F322" s="9">
        <f t="shared" si="5"/>
        <v>1774822.3999999999</v>
      </c>
      <c r="G322" s="78" t="s">
        <v>518</v>
      </c>
      <c r="H322" s="9"/>
      <c r="L322" s="17"/>
      <c r="M322" s="17"/>
      <c r="N322" s="17"/>
    </row>
    <row r="323" spans="1:14">
      <c r="A323" s="17">
        <v>757692</v>
      </c>
      <c r="B323" s="17" t="s">
        <v>519</v>
      </c>
      <c r="C323" s="17" t="s">
        <v>520</v>
      </c>
      <c r="D323" s="9">
        <v>938783.63</v>
      </c>
      <c r="E323" s="9">
        <v>0</v>
      </c>
      <c r="F323" s="9">
        <f t="shared" si="5"/>
        <v>938783.63</v>
      </c>
      <c r="G323" s="78" t="s">
        <v>518</v>
      </c>
      <c r="H323" s="9"/>
      <c r="L323" s="17"/>
      <c r="M323" s="17"/>
      <c r="N323" s="17"/>
    </row>
    <row r="324" spans="1:14">
      <c r="A324" s="17">
        <v>757696</v>
      </c>
      <c r="B324" s="17" t="s">
        <v>521</v>
      </c>
      <c r="C324" s="17" t="s">
        <v>522</v>
      </c>
      <c r="D324" s="9">
        <v>1145457.6100000001</v>
      </c>
      <c r="E324" s="9">
        <v>0</v>
      </c>
      <c r="F324" s="9">
        <f t="shared" si="5"/>
        <v>1145457.6100000001</v>
      </c>
      <c r="G324" s="78" t="s">
        <v>518</v>
      </c>
      <c r="H324" s="9"/>
      <c r="L324" s="17"/>
      <c r="M324" s="17"/>
      <c r="N324" s="17"/>
    </row>
    <row r="325" spans="1:14">
      <c r="A325" s="17">
        <v>757700</v>
      </c>
      <c r="B325" s="17" t="s">
        <v>523</v>
      </c>
      <c r="C325" s="17" t="s">
        <v>524</v>
      </c>
      <c r="D325" s="9">
        <v>1318515.6599999999</v>
      </c>
      <c r="E325" s="9">
        <v>0</v>
      </c>
      <c r="F325" s="9">
        <f t="shared" si="5"/>
        <v>1318515.6599999999</v>
      </c>
      <c r="G325" s="78" t="s">
        <v>518</v>
      </c>
      <c r="H325" s="9"/>
      <c r="L325" s="17"/>
      <c r="M325" s="17"/>
      <c r="N325" s="17"/>
    </row>
    <row r="326" spans="1:14">
      <c r="A326" s="17">
        <v>790443</v>
      </c>
      <c r="B326" s="17" t="s">
        <v>525</v>
      </c>
      <c r="C326" s="17" t="s">
        <v>526</v>
      </c>
      <c r="D326" s="9">
        <v>186697</v>
      </c>
      <c r="E326" s="9">
        <v>0</v>
      </c>
      <c r="F326" s="9">
        <f t="shared" si="5"/>
        <v>186697</v>
      </c>
      <c r="G326" s="78" t="s">
        <v>70</v>
      </c>
      <c r="H326" s="79"/>
      <c r="L326" s="17"/>
      <c r="M326" s="17"/>
      <c r="N326" s="17"/>
    </row>
    <row r="327" spans="1:14">
      <c r="A327" s="17">
        <v>797148</v>
      </c>
      <c r="B327" s="17" t="s">
        <v>527</v>
      </c>
      <c r="C327" s="17" t="s">
        <v>528</v>
      </c>
      <c r="D327" s="9">
        <v>2359895.63</v>
      </c>
      <c r="E327" s="9">
        <v>0</v>
      </c>
      <c r="F327" s="9">
        <f t="shared" si="5"/>
        <v>2359895.63</v>
      </c>
      <c r="G327" s="78" t="s">
        <v>70</v>
      </c>
      <c r="H327" s="79"/>
      <c r="L327" s="17"/>
      <c r="M327" s="17"/>
      <c r="N327" s="17"/>
    </row>
    <row r="328" spans="1:14">
      <c r="A328" s="17">
        <v>798275</v>
      </c>
      <c r="B328" s="17" t="s">
        <v>529</v>
      </c>
      <c r="C328" s="17" t="s">
        <v>530</v>
      </c>
      <c r="D328" s="9">
        <v>6711420.9000000004</v>
      </c>
      <c r="E328" s="9">
        <v>0</v>
      </c>
      <c r="F328" s="9">
        <f t="shared" si="5"/>
        <v>6711420.9000000004</v>
      </c>
      <c r="G328" s="78" t="s">
        <v>70</v>
      </c>
      <c r="H328" s="79"/>
      <c r="L328" s="17"/>
      <c r="M328" s="17"/>
      <c r="N328" s="17"/>
    </row>
    <row r="329" spans="1:14">
      <c r="A329" s="17">
        <v>800286</v>
      </c>
      <c r="B329" s="17" t="s">
        <v>531</v>
      </c>
      <c r="C329" s="17" t="s">
        <v>532</v>
      </c>
      <c r="D329" s="9">
        <v>1703712.83</v>
      </c>
      <c r="E329" s="9">
        <v>0</v>
      </c>
      <c r="F329" s="9">
        <f t="shared" si="5"/>
        <v>1703712.83</v>
      </c>
      <c r="G329" s="78" t="s">
        <v>518</v>
      </c>
      <c r="H329" s="9"/>
      <c r="L329" s="17"/>
      <c r="M329" s="17"/>
      <c r="N329" s="17"/>
    </row>
    <row r="330" spans="1:14">
      <c r="A330" s="17">
        <v>800361</v>
      </c>
      <c r="B330" s="17" t="s">
        <v>533</v>
      </c>
      <c r="C330" s="17" t="s">
        <v>534</v>
      </c>
      <c r="D330" s="9">
        <v>1596192.73</v>
      </c>
      <c r="E330" s="9">
        <v>0</v>
      </c>
      <c r="F330" s="9">
        <f t="shared" si="5"/>
        <v>1596192.73</v>
      </c>
      <c r="G330" s="78" t="s">
        <v>518</v>
      </c>
      <c r="H330" s="9"/>
      <c r="L330" s="17"/>
      <c r="M330" s="17"/>
      <c r="N330" s="17"/>
    </row>
    <row r="331" spans="1:14">
      <c r="A331" s="17">
        <v>801166</v>
      </c>
      <c r="B331" s="17" t="s">
        <v>535</v>
      </c>
      <c r="C331" s="17" t="s">
        <v>536</v>
      </c>
      <c r="D331" s="9">
        <v>19191185.670000002</v>
      </c>
      <c r="F331" s="9">
        <f t="shared" si="5"/>
        <v>19191185.670000002</v>
      </c>
      <c r="G331" s="78" t="s">
        <v>70</v>
      </c>
      <c r="H331" s="9"/>
      <c r="L331" s="17"/>
      <c r="M331" s="17"/>
      <c r="N331" s="17"/>
    </row>
    <row r="332" spans="1:14">
      <c r="A332" s="17">
        <v>801172</v>
      </c>
      <c r="B332" s="17" t="s">
        <v>537</v>
      </c>
      <c r="C332" s="17" t="s">
        <v>538</v>
      </c>
      <c r="D332" s="9">
        <v>2285961.13</v>
      </c>
      <c r="E332" s="9">
        <v>0</v>
      </c>
      <c r="F332" s="9">
        <f t="shared" si="5"/>
        <v>2285961.13</v>
      </c>
      <c r="G332" s="78" t="s">
        <v>70</v>
      </c>
      <c r="H332" s="79"/>
      <c r="L332" s="17"/>
      <c r="M332" s="17"/>
      <c r="N332" s="17"/>
    </row>
    <row r="333" spans="1:14">
      <c r="A333" s="17">
        <v>825843</v>
      </c>
      <c r="B333" s="17" t="s">
        <v>539</v>
      </c>
      <c r="C333" s="17" t="s">
        <v>540</v>
      </c>
      <c r="D333" s="9">
        <v>2320373.96</v>
      </c>
      <c r="E333" s="9">
        <v>0</v>
      </c>
      <c r="F333" s="9">
        <f t="shared" si="5"/>
        <v>2320373.96</v>
      </c>
      <c r="G333" s="78" t="s">
        <v>469</v>
      </c>
      <c r="H333" s="79"/>
      <c r="L333" s="17"/>
      <c r="M333" s="17"/>
      <c r="N333" s="17"/>
    </row>
    <row r="334" spans="1:14">
      <c r="A334" s="17">
        <v>956330</v>
      </c>
      <c r="B334" s="17" t="s">
        <v>541</v>
      </c>
      <c r="C334" s="17" t="s">
        <v>542</v>
      </c>
      <c r="D334" s="9">
        <v>1968823.15</v>
      </c>
      <c r="E334" s="9">
        <v>5853486.1699999999</v>
      </c>
      <c r="F334" s="9">
        <f t="shared" si="5"/>
        <v>7822309.3200000003</v>
      </c>
      <c r="G334" s="78" t="s">
        <v>323</v>
      </c>
      <c r="H334" s="9"/>
      <c r="L334" s="17"/>
      <c r="M334" s="17"/>
      <c r="N334" s="17"/>
    </row>
    <row r="335" spans="1:14">
      <c r="A335" s="17">
        <v>956331</v>
      </c>
      <c r="B335" s="17" t="s">
        <v>543</v>
      </c>
      <c r="C335" s="17" t="s">
        <v>544</v>
      </c>
      <c r="D335" s="9">
        <v>1977622.66</v>
      </c>
      <c r="E335" s="9">
        <v>5879647.9000000004</v>
      </c>
      <c r="F335" s="9">
        <f t="shared" si="5"/>
        <v>7857270.5600000005</v>
      </c>
      <c r="G335" s="78" t="s">
        <v>323</v>
      </c>
      <c r="H335" s="9"/>
      <c r="L335" s="17"/>
      <c r="M335" s="17"/>
      <c r="N335" s="17"/>
    </row>
    <row r="336" spans="1:14">
      <c r="A336" s="17">
        <v>956332</v>
      </c>
      <c r="B336" s="17" t="s">
        <v>545</v>
      </c>
      <c r="C336" s="17" t="s">
        <v>546</v>
      </c>
      <c r="D336" s="9">
        <v>2787055.9</v>
      </c>
      <c r="E336" s="9">
        <v>8286164.8700000001</v>
      </c>
      <c r="F336" s="9">
        <f t="shared" si="5"/>
        <v>11073220.77</v>
      </c>
      <c r="G336" s="78" t="s">
        <v>323</v>
      </c>
      <c r="H336" s="9"/>
      <c r="L336" s="17"/>
      <c r="M336" s="17"/>
      <c r="N336" s="17"/>
    </row>
    <row r="337" spans="1:14">
      <c r="A337" s="17">
        <v>956335</v>
      </c>
      <c r="B337" s="17" t="s">
        <v>547</v>
      </c>
      <c r="C337" s="17" t="s">
        <v>548</v>
      </c>
      <c r="D337" s="9">
        <v>1849955.27</v>
      </c>
      <c r="E337" s="9">
        <v>5500081.4000000004</v>
      </c>
      <c r="F337" s="9">
        <f t="shared" si="5"/>
        <v>7350036.6699999999</v>
      </c>
      <c r="G337" s="78" t="s">
        <v>323</v>
      </c>
      <c r="H337" s="9"/>
      <c r="L337" s="17"/>
      <c r="M337" s="17"/>
      <c r="N337" s="17"/>
    </row>
    <row r="338" spans="1:14">
      <c r="A338" s="17">
        <v>956337</v>
      </c>
      <c r="B338" s="17" t="s">
        <v>549</v>
      </c>
      <c r="C338" s="17" t="s">
        <v>550</v>
      </c>
      <c r="D338" s="9">
        <v>1800712.05</v>
      </c>
      <c r="E338" s="9">
        <v>5353676.97</v>
      </c>
      <c r="F338" s="9">
        <f t="shared" si="5"/>
        <v>7154389.0199999996</v>
      </c>
      <c r="G338" s="78" t="s">
        <v>323</v>
      </c>
      <c r="H338" s="9"/>
      <c r="L338" s="17"/>
      <c r="M338" s="17"/>
      <c r="N338" s="17"/>
    </row>
    <row r="339" spans="1:14">
      <c r="A339" s="17">
        <v>956339</v>
      </c>
      <c r="B339" s="17" t="s">
        <v>551</v>
      </c>
      <c r="C339" s="17" t="s">
        <v>552</v>
      </c>
      <c r="D339" s="9">
        <v>2959532.24</v>
      </c>
      <c r="E339" s="9">
        <v>8798952.3699999992</v>
      </c>
      <c r="F339" s="9">
        <f t="shared" si="5"/>
        <v>11758484.609999999</v>
      </c>
      <c r="G339" s="78" t="s">
        <v>323</v>
      </c>
      <c r="H339" s="9"/>
      <c r="L339" s="17"/>
      <c r="M339" s="17"/>
      <c r="N339" s="17"/>
    </row>
    <row r="340" spans="1:14">
      <c r="A340" s="17">
        <v>956340</v>
      </c>
      <c r="B340" s="17" t="s">
        <v>553</v>
      </c>
      <c r="C340" s="17" t="s">
        <v>554</v>
      </c>
      <c r="D340" s="9">
        <v>1624663.76</v>
      </c>
      <c r="E340" s="9">
        <v>4830269.7300000004</v>
      </c>
      <c r="F340" s="9">
        <f t="shared" si="5"/>
        <v>6454933.4900000002</v>
      </c>
      <c r="G340" s="78" t="s">
        <v>323</v>
      </c>
      <c r="H340" s="9"/>
      <c r="L340" s="17"/>
      <c r="M340" s="17"/>
      <c r="N340" s="17"/>
    </row>
    <row r="341" spans="1:14">
      <c r="A341" s="17">
        <v>956341</v>
      </c>
      <c r="B341" s="17" t="s">
        <v>555</v>
      </c>
      <c r="C341" s="17" t="s">
        <v>556</v>
      </c>
      <c r="D341" s="9">
        <v>24080</v>
      </c>
      <c r="E341" s="9">
        <v>71591.83</v>
      </c>
      <c r="F341" s="9">
        <f t="shared" si="5"/>
        <v>95671.83</v>
      </c>
      <c r="G341" s="78" t="s">
        <v>323</v>
      </c>
      <c r="H341" s="9"/>
      <c r="L341" s="17"/>
      <c r="M341" s="17"/>
      <c r="N341" s="17"/>
    </row>
    <row r="342" spans="1:14">
      <c r="A342" s="17">
        <v>956342</v>
      </c>
      <c r="B342" s="17" t="s">
        <v>557</v>
      </c>
      <c r="C342" s="17" t="s">
        <v>558</v>
      </c>
      <c r="D342" s="9">
        <v>10945700.85</v>
      </c>
      <c r="E342" s="9">
        <v>32542541.690000001</v>
      </c>
      <c r="F342" s="9">
        <f t="shared" si="5"/>
        <v>43488242.539999999</v>
      </c>
      <c r="G342" s="78" t="s">
        <v>323</v>
      </c>
      <c r="H342" s="9"/>
      <c r="L342" s="17"/>
      <c r="M342" s="17"/>
      <c r="N342" s="17"/>
    </row>
    <row r="343" spans="1:14">
      <c r="A343" s="17">
        <v>956343</v>
      </c>
      <c r="B343" s="17" t="s">
        <v>559</v>
      </c>
      <c r="C343" s="17" t="s">
        <v>560</v>
      </c>
      <c r="D343" s="9">
        <v>5271329.93</v>
      </c>
      <c r="E343" s="9">
        <v>15672132.449999999</v>
      </c>
      <c r="F343" s="9">
        <f t="shared" si="5"/>
        <v>20943462.379999999</v>
      </c>
      <c r="G343" s="78" t="s">
        <v>323</v>
      </c>
      <c r="H343" s="9"/>
      <c r="L343" s="17"/>
      <c r="M343" s="17"/>
      <c r="N343" s="17"/>
    </row>
    <row r="344" spans="1:14">
      <c r="A344" s="17">
        <v>956345</v>
      </c>
      <c r="B344" s="17" t="s">
        <v>561</v>
      </c>
      <c r="C344" s="17" t="s">
        <v>562</v>
      </c>
      <c r="D344" s="9">
        <v>1805809.83</v>
      </c>
      <c r="E344" s="9">
        <v>5368833.0899999999</v>
      </c>
      <c r="F344" s="9">
        <f t="shared" si="5"/>
        <v>7174642.9199999999</v>
      </c>
      <c r="G344" s="78" t="s">
        <v>323</v>
      </c>
      <c r="H344" s="9"/>
      <c r="L344" s="17"/>
      <c r="M344" s="17"/>
      <c r="N344" s="17"/>
    </row>
    <row r="345" spans="1:14">
      <c r="A345" s="17">
        <v>956348</v>
      </c>
      <c r="B345" s="17" t="s">
        <v>563</v>
      </c>
      <c r="C345" s="17" t="s">
        <v>564</v>
      </c>
      <c r="D345" s="9">
        <v>294309.15999999997</v>
      </c>
      <c r="E345" s="9">
        <v>875007.19</v>
      </c>
      <c r="F345" s="9">
        <f t="shared" si="5"/>
        <v>1169316.3499999999</v>
      </c>
      <c r="G345" s="78" t="s">
        <v>323</v>
      </c>
      <c r="H345" s="9"/>
      <c r="L345" s="17"/>
      <c r="M345" s="17"/>
      <c r="N345" s="17"/>
    </row>
    <row r="346" spans="1:14">
      <c r="A346" s="17">
        <v>956349</v>
      </c>
      <c r="B346" s="17" t="s">
        <v>565</v>
      </c>
      <c r="C346" s="17" t="s">
        <v>566</v>
      </c>
      <c r="D346" s="9">
        <v>3415441.98</v>
      </c>
      <c r="E346" s="9">
        <v>10154412.560000001</v>
      </c>
      <c r="F346" s="9">
        <f t="shared" si="5"/>
        <v>13569854.540000001</v>
      </c>
      <c r="G346" s="78" t="s">
        <v>323</v>
      </c>
      <c r="H346" s="9"/>
      <c r="L346" s="17"/>
      <c r="M346" s="17"/>
      <c r="N346" s="17"/>
    </row>
    <row r="347" spans="1:14">
      <c r="A347" s="17">
        <v>956353</v>
      </c>
      <c r="B347" s="17" t="s">
        <v>567</v>
      </c>
      <c r="C347" s="17" t="s">
        <v>568</v>
      </c>
      <c r="D347" s="9">
        <v>9124048.4399999995</v>
      </c>
      <c r="E347" s="9">
        <v>27126607.100000001</v>
      </c>
      <c r="F347" s="9">
        <f t="shared" si="5"/>
        <v>36250655.539999999</v>
      </c>
      <c r="G347" s="78" t="s">
        <v>323</v>
      </c>
      <c r="H347" s="9"/>
      <c r="L347" s="17"/>
      <c r="M347" s="17"/>
      <c r="N347" s="17"/>
    </row>
    <row r="348" spans="1:14">
      <c r="A348" s="17">
        <v>956356</v>
      </c>
      <c r="B348" s="17" t="s">
        <v>569</v>
      </c>
      <c r="C348" s="17" t="s">
        <v>570</v>
      </c>
      <c r="D348" s="9">
        <v>843405.43</v>
      </c>
      <c r="E348" s="9">
        <v>2626357.86</v>
      </c>
      <c r="F348" s="9">
        <f t="shared" si="5"/>
        <v>3469763.29</v>
      </c>
      <c r="G348" s="78" t="s">
        <v>323</v>
      </c>
      <c r="H348" s="9"/>
      <c r="L348" s="17"/>
      <c r="M348" s="17"/>
      <c r="N348" s="17"/>
    </row>
    <row r="349" spans="1:14">
      <c r="A349" s="17">
        <v>956357</v>
      </c>
      <c r="B349" s="17" t="s">
        <v>571</v>
      </c>
      <c r="C349" s="17" t="s">
        <v>572</v>
      </c>
      <c r="D349" s="9">
        <v>3415441.98</v>
      </c>
      <c r="E349" s="9">
        <v>9313002.7100000009</v>
      </c>
      <c r="F349" s="9">
        <f t="shared" si="5"/>
        <v>12728444.690000001</v>
      </c>
      <c r="G349" s="78" t="s">
        <v>323</v>
      </c>
      <c r="H349" s="9"/>
      <c r="L349" s="17"/>
      <c r="M349" s="17"/>
      <c r="N349" s="17"/>
    </row>
    <row r="350" spans="1:14">
      <c r="A350" s="17">
        <v>551963</v>
      </c>
      <c r="B350" s="17" t="s">
        <v>573</v>
      </c>
      <c r="C350" s="17" t="s">
        <v>574</v>
      </c>
      <c r="D350" s="9">
        <v>5490296.8799999999</v>
      </c>
      <c r="E350" s="9">
        <v>0</v>
      </c>
      <c r="F350" s="9">
        <f t="shared" si="5"/>
        <v>5490296.8799999999</v>
      </c>
      <c r="G350" s="78" t="s">
        <v>575</v>
      </c>
      <c r="H350" s="9"/>
      <c r="L350" s="17"/>
      <c r="M350" s="17"/>
      <c r="N350" s="17"/>
    </row>
    <row r="351" spans="1:14">
      <c r="A351" s="17">
        <v>755211</v>
      </c>
      <c r="B351" s="17" t="s">
        <v>576</v>
      </c>
      <c r="C351" s="17" t="s">
        <v>577</v>
      </c>
      <c r="D351" s="9">
        <v>643560.85</v>
      </c>
      <c r="E351" s="9">
        <v>0</v>
      </c>
      <c r="F351" s="9">
        <f t="shared" ref="F351:F383" si="6">D351+E351</f>
        <v>643560.85</v>
      </c>
      <c r="G351" s="78" t="s">
        <v>518</v>
      </c>
    </row>
    <row r="352" spans="1:14">
      <c r="A352" s="17">
        <v>679133</v>
      </c>
      <c r="B352" s="17" t="s">
        <v>578</v>
      </c>
      <c r="C352" s="17" t="s">
        <v>579</v>
      </c>
      <c r="D352" s="9">
        <v>-20729</v>
      </c>
      <c r="F352" s="9">
        <f t="shared" si="6"/>
        <v>-20729</v>
      </c>
      <c r="G352" s="78" t="s">
        <v>70</v>
      </c>
    </row>
    <row r="353" spans="1:8">
      <c r="A353" s="17">
        <v>168483</v>
      </c>
      <c r="B353" s="17" t="s">
        <v>580</v>
      </c>
      <c r="C353" s="17" t="s">
        <v>581</v>
      </c>
      <c r="F353" s="9">
        <f t="shared" si="6"/>
        <v>0</v>
      </c>
      <c r="G353" s="78" t="s">
        <v>92</v>
      </c>
    </row>
    <row r="354" spans="1:8" ht="12.95" customHeight="1">
      <c r="A354" s="17">
        <v>757687</v>
      </c>
      <c r="B354" s="17" t="s">
        <v>582</v>
      </c>
      <c r="C354" s="17" t="s">
        <v>583</v>
      </c>
      <c r="D354" s="9">
        <v>2356733.87</v>
      </c>
      <c r="E354" s="9">
        <v>0</v>
      </c>
      <c r="F354" s="9">
        <f t="shared" si="6"/>
        <v>2356733.87</v>
      </c>
      <c r="G354" s="78" t="s">
        <v>518</v>
      </c>
    </row>
    <row r="355" spans="1:8">
      <c r="A355" s="17">
        <v>757697</v>
      </c>
      <c r="B355" s="17" t="s">
        <v>584</v>
      </c>
      <c r="C355" s="17" t="s">
        <v>585</v>
      </c>
      <c r="D355" s="9">
        <v>1996678.58</v>
      </c>
      <c r="E355" s="9">
        <v>0</v>
      </c>
      <c r="F355" s="9">
        <f t="shared" si="6"/>
        <v>1996678.58</v>
      </c>
      <c r="G355" s="78" t="s">
        <v>518</v>
      </c>
    </row>
    <row r="356" spans="1:8">
      <c r="A356" s="17">
        <v>812569</v>
      </c>
      <c r="B356" s="17" t="s">
        <v>586</v>
      </c>
      <c r="C356" s="17" t="s">
        <v>587</v>
      </c>
      <c r="D356" s="9">
        <v>10217566.539999999</v>
      </c>
      <c r="F356" s="9">
        <f t="shared" si="6"/>
        <v>10217566.539999999</v>
      </c>
      <c r="G356" s="78" t="s">
        <v>70</v>
      </c>
    </row>
    <row r="357" spans="1:8">
      <c r="A357" s="17">
        <v>817956</v>
      </c>
      <c r="B357" s="17" t="s">
        <v>588</v>
      </c>
      <c r="C357" s="17" t="s">
        <v>589</v>
      </c>
      <c r="D357" s="9">
        <v>2054461.78</v>
      </c>
      <c r="F357" s="9">
        <f t="shared" si="6"/>
        <v>2054461.78</v>
      </c>
      <c r="G357" s="78" t="s">
        <v>70</v>
      </c>
    </row>
    <row r="358" spans="1:8">
      <c r="A358" s="17">
        <v>714641</v>
      </c>
      <c r="B358" s="17" t="s">
        <v>590</v>
      </c>
      <c r="C358" s="17" t="s">
        <v>591</v>
      </c>
      <c r="D358" s="9">
        <v>10915553.24</v>
      </c>
      <c r="E358" s="9">
        <v>1211588.9099999999</v>
      </c>
      <c r="F358" s="9">
        <f t="shared" si="6"/>
        <v>12127142.15</v>
      </c>
      <c r="G358" s="78" t="s">
        <v>70</v>
      </c>
      <c r="H358" s="79" t="s">
        <v>470</v>
      </c>
    </row>
    <row r="359" spans="1:8">
      <c r="A359" s="17">
        <v>723002</v>
      </c>
      <c r="B359" s="17" t="s">
        <v>592</v>
      </c>
      <c r="C359" s="17" t="s">
        <v>593</v>
      </c>
      <c r="D359" s="9">
        <v>70586386.390000001</v>
      </c>
      <c r="F359" s="9">
        <f t="shared" si="6"/>
        <v>70586386.390000001</v>
      </c>
      <c r="G359" s="78" t="s">
        <v>67</v>
      </c>
    </row>
    <row r="360" spans="1:8">
      <c r="A360" s="17">
        <v>551926</v>
      </c>
      <c r="B360" s="17" t="s">
        <v>594</v>
      </c>
      <c r="C360" s="17" t="s">
        <v>595</v>
      </c>
      <c r="D360" s="9">
        <v>5267467.99</v>
      </c>
      <c r="E360" s="9">
        <v>1073462.6100000001</v>
      </c>
      <c r="F360" s="9">
        <f t="shared" si="6"/>
        <v>6340930.6000000006</v>
      </c>
      <c r="G360" s="78" t="s">
        <v>575</v>
      </c>
      <c r="H360" s="79" t="s">
        <v>470</v>
      </c>
    </row>
    <row r="361" spans="1:8">
      <c r="A361" s="17">
        <v>673292</v>
      </c>
      <c r="B361" s="17" t="s">
        <v>596</v>
      </c>
      <c r="C361" s="17" t="s">
        <v>597</v>
      </c>
      <c r="D361" s="9">
        <v>8124106.79</v>
      </c>
      <c r="E361" s="9">
        <v>49577.82</v>
      </c>
      <c r="F361" s="9">
        <f t="shared" si="6"/>
        <v>8173684.6100000003</v>
      </c>
      <c r="G361" s="78" t="s">
        <v>575</v>
      </c>
      <c r="H361" s="79" t="s">
        <v>470</v>
      </c>
    </row>
    <row r="362" spans="1:8">
      <c r="A362" s="17">
        <v>547251</v>
      </c>
      <c r="B362" s="17" t="s">
        <v>598</v>
      </c>
      <c r="C362" s="17" t="s">
        <v>599</v>
      </c>
      <c r="D362" s="9">
        <v>50289473.68</v>
      </c>
      <c r="F362" s="9">
        <f t="shared" si="6"/>
        <v>50289473.68</v>
      </c>
      <c r="G362" s="78" t="s">
        <v>92</v>
      </c>
    </row>
    <row r="363" spans="1:8">
      <c r="A363" s="17">
        <v>756997</v>
      </c>
      <c r="B363" s="17" t="s">
        <v>600</v>
      </c>
      <c r="C363" s="17" t="s">
        <v>601</v>
      </c>
      <c r="D363" s="9">
        <v>40557533.609999999</v>
      </c>
      <c r="F363" s="9">
        <f t="shared" si="6"/>
        <v>40557533.609999999</v>
      </c>
      <c r="G363" s="78" t="s">
        <v>92</v>
      </c>
    </row>
    <row r="364" spans="1:8">
      <c r="A364" s="17">
        <v>756999</v>
      </c>
      <c r="B364" s="17" t="s">
        <v>602</v>
      </c>
      <c r="C364" s="17" t="s">
        <v>603</v>
      </c>
      <c r="D364" s="9">
        <v>29319358.780000001</v>
      </c>
      <c r="F364" s="9">
        <f t="shared" si="6"/>
        <v>29319358.780000001</v>
      </c>
      <c r="G364" s="78" t="s">
        <v>92</v>
      </c>
    </row>
    <row r="365" spans="1:8">
      <c r="A365" s="17">
        <v>750063</v>
      </c>
      <c r="B365" s="17" t="s">
        <v>604</v>
      </c>
      <c r="C365" s="17" t="s">
        <v>605</v>
      </c>
      <c r="D365" s="9">
        <v>18254467.109999999</v>
      </c>
      <c r="E365" s="9">
        <v>50797296.219999999</v>
      </c>
      <c r="F365" s="9">
        <f t="shared" si="6"/>
        <v>69051763.329999998</v>
      </c>
      <c r="G365" s="78" t="s">
        <v>323</v>
      </c>
    </row>
    <row r="366" spans="1:8">
      <c r="A366" s="17">
        <v>750065</v>
      </c>
      <c r="B366" s="17" t="s">
        <v>606</v>
      </c>
      <c r="C366" s="17" t="s">
        <v>607</v>
      </c>
      <c r="D366" s="9">
        <v>21333819.52</v>
      </c>
      <c r="E366" s="9">
        <v>59366309.82</v>
      </c>
      <c r="F366" s="9">
        <f t="shared" si="6"/>
        <v>80700129.340000004</v>
      </c>
      <c r="G366" s="78" t="s">
        <v>323</v>
      </c>
    </row>
    <row r="367" spans="1:8">
      <c r="A367" s="17">
        <v>750066</v>
      </c>
      <c r="B367" s="17" t="s">
        <v>608</v>
      </c>
      <c r="C367" s="17" t="s">
        <v>609</v>
      </c>
      <c r="D367" s="9">
        <v>32703357.23</v>
      </c>
      <c r="E367" s="9">
        <v>90995446.510000005</v>
      </c>
      <c r="F367" s="9">
        <f t="shared" si="6"/>
        <v>123698803.74000001</v>
      </c>
      <c r="G367" s="78" t="s">
        <v>323</v>
      </c>
    </row>
    <row r="368" spans="1:8">
      <c r="A368" s="17">
        <v>750067</v>
      </c>
      <c r="B368" s="17" t="s">
        <v>610</v>
      </c>
      <c r="C368" s="17" t="s">
        <v>611</v>
      </c>
      <c r="D368" s="9">
        <v>17267191.18</v>
      </c>
      <c r="E368" s="9">
        <v>48049971.590000004</v>
      </c>
      <c r="F368" s="9">
        <f t="shared" si="6"/>
        <v>65317162.770000003</v>
      </c>
      <c r="G368" s="78" t="s">
        <v>323</v>
      </c>
    </row>
    <row r="369" spans="1:7">
      <c r="A369" s="17">
        <v>750068</v>
      </c>
      <c r="B369" s="17" t="s">
        <v>612</v>
      </c>
      <c r="C369" s="17" t="s">
        <v>613</v>
      </c>
      <c r="D369" s="9">
        <v>15900537.4</v>
      </c>
      <c r="E369" s="9">
        <v>44246939.880000003</v>
      </c>
      <c r="F369" s="9">
        <f t="shared" si="6"/>
        <v>60147477.280000001</v>
      </c>
      <c r="G369" s="78" t="s">
        <v>323</v>
      </c>
    </row>
    <row r="370" spans="1:7">
      <c r="A370" s="17">
        <v>956593</v>
      </c>
      <c r="B370" s="17" t="s">
        <v>614</v>
      </c>
      <c r="C370" s="17" t="s">
        <v>615</v>
      </c>
      <c r="D370" s="9">
        <v>3751193.63</v>
      </c>
      <c r="F370" s="9">
        <f t="shared" si="6"/>
        <v>3751193.63</v>
      </c>
      <c r="G370" s="78" t="s">
        <v>67</v>
      </c>
    </row>
    <row r="371" spans="1:7">
      <c r="A371" s="17">
        <v>746309</v>
      </c>
      <c r="B371" s="17" t="s">
        <v>616</v>
      </c>
      <c r="C371" s="17" t="s">
        <v>617</v>
      </c>
      <c r="D371" s="9">
        <v>425975.74</v>
      </c>
      <c r="F371" s="9">
        <f t="shared" si="6"/>
        <v>425975.74</v>
      </c>
      <c r="G371" s="78" t="s">
        <v>70</v>
      </c>
    </row>
    <row r="372" spans="1:7">
      <c r="A372" s="17">
        <v>757662</v>
      </c>
      <c r="B372" s="17" t="s">
        <v>618</v>
      </c>
      <c r="C372" s="17" t="s">
        <v>619</v>
      </c>
      <c r="D372" s="9">
        <v>1710547.94</v>
      </c>
      <c r="E372" s="9">
        <v>0</v>
      </c>
      <c r="F372" s="9">
        <f t="shared" si="6"/>
        <v>1710547.94</v>
      </c>
      <c r="G372" s="78" t="s">
        <v>518</v>
      </c>
    </row>
    <row r="373" spans="1:7">
      <c r="A373" s="17">
        <v>757694</v>
      </c>
      <c r="B373" s="17" t="s">
        <v>620</v>
      </c>
      <c r="C373" s="17" t="s">
        <v>621</v>
      </c>
      <c r="D373" s="9">
        <v>2314733.7799999998</v>
      </c>
      <c r="E373" s="9">
        <v>0</v>
      </c>
      <c r="F373" s="9">
        <f t="shared" si="6"/>
        <v>2314733.7799999998</v>
      </c>
      <c r="G373" s="78" t="s">
        <v>518</v>
      </c>
    </row>
    <row r="374" spans="1:7">
      <c r="A374" s="17">
        <v>757698</v>
      </c>
      <c r="B374" s="17" t="s">
        <v>622</v>
      </c>
      <c r="C374" s="17" t="s">
        <v>623</v>
      </c>
      <c r="D374" s="9">
        <v>1888928.21</v>
      </c>
      <c r="E374" s="9">
        <v>0</v>
      </c>
      <c r="F374" s="9">
        <f t="shared" si="6"/>
        <v>1888928.21</v>
      </c>
      <c r="G374" s="78" t="s">
        <v>518</v>
      </c>
    </row>
    <row r="375" spans="1:7">
      <c r="A375" s="17">
        <v>757699</v>
      </c>
      <c r="B375" s="17" t="s">
        <v>624</v>
      </c>
      <c r="C375" s="17" t="s">
        <v>625</v>
      </c>
      <c r="D375" s="9">
        <v>2755938.99</v>
      </c>
      <c r="E375" s="9">
        <v>0</v>
      </c>
      <c r="F375" s="9">
        <f t="shared" si="6"/>
        <v>2755938.99</v>
      </c>
      <c r="G375" s="78" t="s">
        <v>518</v>
      </c>
    </row>
    <row r="376" spans="1:7">
      <c r="A376" s="17">
        <v>957578</v>
      </c>
      <c r="B376" s="17" t="s">
        <v>626</v>
      </c>
      <c r="C376" s="17" t="s">
        <v>627</v>
      </c>
      <c r="D376" s="9">
        <v>1108989.51</v>
      </c>
      <c r="F376" s="9">
        <f t="shared" si="6"/>
        <v>1108989.51</v>
      </c>
      <c r="G376" s="78" t="s">
        <v>67</v>
      </c>
    </row>
    <row r="377" spans="1:7">
      <c r="A377" s="17">
        <v>165213</v>
      </c>
      <c r="B377" s="17" t="s">
        <v>628</v>
      </c>
      <c r="C377" s="17" t="s">
        <v>629</v>
      </c>
      <c r="D377" s="9">
        <v>83734340.489999995</v>
      </c>
      <c r="E377" s="9">
        <v>33182392.649999999</v>
      </c>
      <c r="F377" s="9">
        <f t="shared" si="6"/>
        <v>116916733.13999999</v>
      </c>
      <c r="G377" s="78" t="s">
        <v>443</v>
      </c>
    </row>
    <row r="378" spans="1:7">
      <c r="A378" s="17">
        <v>751655</v>
      </c>
      <c r="B378" s="17" t="s">
        <v>630</v>
      </c>
      <c r="C378" s="17" t="s">
        <v>631</v>
      </c>
      <c r="D378" s="9">
        <v>0</v>
      </c>
      <c r="E378" s="9">
        <v>105481956</v>
      </c>
      <c r="F378" s="9">
        <f t="shared" si="6"/>
        <v>105481956</v>
      </c>
      <c r="G378" s="78" t="s">
        <v>443</v>
      </c>
    </row>
    <row r="379" spans="1:7">
      <c r="A379" s="17">
        <v>751656</v>
      </c>
      <c r="B379" s="17" t="s">
        <v>632</v>
      </c>
      <c r="C379" s="17" t="s">
        <v>633</v>
      </c>
      <c r="D379" s="9">
        <v>0</v>
      </c>
      <c r="E379" s="9">
        <v>39954081</v>
      </c>
      <c r="F379" s="9">
        <f t="shared" si="6"/>
        <v>39954081</v>
      </c>
      <c r="G379" s="78" t="s">
        <v>443</v>
      </c>
    </row>
    <row r="380" spans="1:7">
      <c r="A380" s="17">
        <v>678800</v>
      </c>
      <c r="B380" s="17" t="s">
        <v>634</v>
      </c>
      <c r="C380" s="17" t="s">
        <v>635</v>
      </c>
      <c r="D380" s="9">
        <v>13148929.439999999</v>
      </c>
      <c r="E380" s="9">
        <v>55895.839999999997</v>
      </c>
      <c r="F380" s="9">
        <f t="shared" si="6"/>
        <v>13204825.279999999</v>
      </c>
      <c r="G380" s="78" t="s">
        <v>575</v>
      </c>
    </row>
    <row r="381" spans="1:7">
      <c r="A381" s="17">
        <v>662238</v>
      </c>
      <c r="B381" s="17" t="s">
        <v>636</v>
      </c>
      <c r="C381" s="17" t="s">
        <v>637</v>
      </c>
      <c r="D381" s="9">
        <v>14142413.060000001</v>
      </c>
      <c r="E381" s="9">
        <v>3014559.92</v>
      </c>
      <c r="F381" s="9">
        <f t="shared" si="6"/>
        <v>17156972.98</v>
      </c>
      <c r="G381" s="78" t="s">
        <v>575</v>
      </c>
    </row>
    <row r="382" spans="1:7">
      <c r="A382" s="17">
        <v>746545</v>
      </c>
      <c r="B382" s="17" t="s">
        <v>638</v>
      </c>
      <c r="C382" s="17" t="s">
        <v>639</v>
      </c>
      <c r="D382" s="9">
        <v>115638378</v>
      </c>
      <c r="E382" s="9">
        <v>15530896</v>
      </c>
      <c r="F382" s="9">
        <f t="shared" si="6"/>
        <v>131169274</v>
      </c>
      <c r="G382" s="78" t="s">
        <v>575</v>
      </c>
    </row>
    <row r="383" spans="1:7">
      <c r="A383" s="17">
        <v>746660</v>
      </c>
      <c r="B383" s="17" t="s">
        <v>640</v>
      </c>
      <c r="C383" s="17" t="s">
        <v>641</v>
      </c>
      <c r="D383" s="9">
        <v>15096658.560000001</v>
      </c>
      <c r="E383" s="9">
        <v>1617375.6</v>
      </c>
      <c r="F383" s="9">
        <f t="shared" si="6"/>
        <v>16714034.16</v>
      </c>
      <c r="G383" s="78" t="s">
        <v>67</v>
      </c>
    </row>
    <row r="384" spans="1:7">
      <c r="F384" s="78"/>
    </row>
    <row r="385" spans="1:7" ht="12.75" thickBot="1">
      <c r="D385" s="12">
        <f>SUM(D284:D383)</f>
        <v>1380565578.7499998</v>
      </c>
      <c r="E385" s="12">
        <f>SUM(E284:E351)</f>
        <v>603643415.38000023</v>
      </c>
      <c r="F385" s="12">
        <f t="shared" ref="F385" si="7">D385+E385</f>
        <v>1984208994.1300001</v>
      </c>
      <c r="G385" s="12">
        <v>0</v>
      </c>
    </row>
    <row r="386" spans="1:7">
      <c r="D386" s="80" t="s">
        <v>642</v>
      </c>
    </row>
    <row r="387" spans="1:7">
      <c r="D387" s="9" t="s">
        <v>439</v>
      </c>
    </row>
    <row r="388" spans="1:7">
      <c r="A388" s="65" t="s">
        <v>24</v>
      </c>
      <c r="B388" s="66" t="s">
        <v>643</v>
      </c>
      <c r="C388" s="66" t="s">
        <v>26</v>
      </c>
      <c r="D388" s="67">
        <v>428</v>
      </c>
      <c r="E388" s="67">
        <v>406</v>
      </c>
      <c r="F388" s="68" t="s">
        <v>27</v>
      </c>
      <c r="G388" s="65" t="s">
        <v>64</v>
      </c>
    </row>
    <row r="389" spans="1:7">
      <c r="A389" s="10">
        <v>164988</v>
      </c>
      <c r="B389" s="10" t="s">
        <v>644</v>
      </c>
      <c r="C389" s="17" t="s">
        <v>391</v>
      </c>
      <c r="D389" s="9">
        <v>406717776.67000002</v>
      </c>
      <c r="F389" s="9">
        <f>D389+E389</f>
        <v>406717776.67000002</v>
      </c>
      <c r="G389" s="10" t="s">
        <v>645</v>
      </c>
    </row>
    <row r="390" spans="1:7">
      <c r="A390" s="10">
        <v>662957</v>
      </c>
      <c r="B390" s="10" t="s">
        <v>646</v>
      </c>
      <c r="C390" s="17" t="s">
        <v>647</v>
      </c>
      <c r="D390" s="9">
        <v>5691871.2199999997</v>
      </c>
      <c r="F390" s="9">
        <f t="shared" ref="F390:F399" si="8">D390+E390</f>
        <v>5691871.2199999997</v>
      </c>
      <c r="G390" s="10" t="s">
        <v>30</v>
      </c>
    </row>
    <row r="391" spans="1:7">
      <c r="A391" s="10">
        <v>663383</v>
      </c>
      <c r="B391" s="10" t="s">
        <v>648</v>
      </c>
      <c r="C391" s="17" t="s">
        <v>649</v>
      </c>
      <c r="D391" s="9">
        <v>30000000</v>
      </c>
      <c r="E391" s="9">
        <v>33059916</v>
      </c>
      <c r="F391" s="9">
        <f t="shared" si="8"/>
        <v>63059916</v>
      </c>
      <c r="G391" s="10" t="s">
        <v>30</v>
      </c>
    </row>
    <row r="392" spans="1:7">
      <c r="A392" s="10">
        <v>663385</v>
      </c>
      <c r="B392" s="10" t="s">
        <v>650</v>
      </c>
      <c r="C392" s="17" t="s">
        <v>651</v>
      </c>
      <c r="D392" s="9">
        <v>-337107.18</v>
      </c>
      <c r="F392" s="9">
        <f t="shared" si="8"/>
        <v>-337107.18</v>
      </c>
      <c r="G392" s="10" t="s">
        <v>30</v>
      </c>
    </row>
    <row r="393" spans="1:7">
      <c r="A393" s="10">
        <v>670036</v>
      </c>
      <c r="B393" s="10" t="s">
        <v>652</v>
      </c>
      <c r="C393" s="17" t="s">
        <v>653</v>
      </c>
      <c r="D393" s="9">
        <v>25000000</v>
      </c>
      <c r="F393" s="9">
        <f t="shared" si="8"/>
        <v>25000000</v>
      </c>
      <c r="G393" s="10" t="s">
        <v>30</v>
      </c>
    </row>
    <row r="394" spans="1:7">
      <c r="A394" s="10">
        <v>672950</v>
      </c>
      <c r="B394" s="10" t="s">
        <v>654</v>
      </c>
      <c r="C394" s="17" t="s">
        <v>655</v>
      </c>
      <c r="D394" s="9">
        <v>67252</v>
      </c>
      <c r="F394" s="9">
        <f t="shared" si="8"/>
        <v>67252</v>
      </c>
      <c r="G394" s="10" t="s">
        <v>645</v>
      </c>
    </row>
    <row r="395" spans="1:7">
      <c r="A395" s="10">
        <v>687480</v>
      </c>
      <c r="B395" s="10" t="s">
        <v>656</v>
      </c>
      <c r="C395" s="17" t="s">
        <v>657</v>
      </c>
      <c r="D395" s="9">
        <v>-289091.69</v>
      </c>
      <c r="F395" s="9">
        <f t="shared" si="8"/>
        <v>-289091.69</v>
      </c>
      <c r="G395" s="10" t="s">
        <v>30</v>
      </c>
    </row>
    <row r="396" spans="1:7">
      <c r="A396" s="10">
        <v>754801</v>
      </c>
      <c r="B396" s="10" t="s">
        <v>658</v>
      </c>
      <c r="C396" s="17" t="s">
        <v>659</v>
      </c>
      <c r="D396" s="9">
        <v>27432038.239999998</v>
      </c>
      <c r="F396" s="9">
        <f t="shared" si="8"/>
        <v>27432038.239999998</v>
      </c>
      <c r="G396" s="10" t="s">
        <v>30</v>
      </c>
    </row>
    <row r="397" spans="1:7">
      <c r="A397" s="10">
        <v>816612</v>
      </c>
      <c r="B397" s="10" t="s">
        <v>660</v>
      </c>
      <c r="C397" s="17" t="s">
        <v>661</v>
      </c>
      <c r="D397" s="9">
        <v>5000000</v>
      </c>
      <c r="F397" s="9">
        <f t="shared" si="8"/>
        <v>5000000</v>
      </c>
      <c r="G397" s="10" t="s">
        <v>30</v>
      </c>
    </row>
    <row r="398" spans="1:7">
      <c r="A398" s="10">
        <v>817248</v>
      </c>
      <c r="B398" s="10" t="s">
        <v>662</v>
      </c>
      <c r="C398" s="17" t="s">
        <v>663</v>
      </c>
      <c r="D398" s="9">
        <v>89680589.579999998</v>
      </c>
      <c r="F398" s="9">
        <f t="shared" si="8"/>
        <v>89680589.579999998</v>
      </c>
      <c r="G398" s="10" t="s">
        <v>645</v>
      </c>
    </row>
    <row r="399" spans="1:7">
      <c r="A399" s="10">
        <v>948766</v>
      </c>
      <c r="B399" s="10" t="s">
        <v>664</v>
      </c>
      <c r="C399" s="17" t="s">
        <v>665</v>
      </c>
      <c r="D399" s="9">
        <v>5750000</v>
      </c>
      <c r="F399" s="9">
        <f t="shared" si="8"/>
        <v>5750000</v>
      </c>
      <c r="G399" s="10" t="s">
        <v>30</v>
      </c>
    </row>
    <row r="400" spans="1:7" ht="12.75" thickBot="1">
      <c r="D400" s="12">
        <f>SUM(D388:D399)</f>
        <v>594713756.84000003</v>
      </c>
      <c r="E400" s="12"/>
      <c r="F400" s="12">
        <f>D400+E400</f>
        <v>594713756.84000003</v>
      </c>
      <c r="G400" s="12">
        <v>0</v>
      </c>
    </row>
    <row r="401" spans="4:4">
      <c r="D401" s="80" t="s">
        <v>666</v>
      </c>
    </row>
    <row r="402" spans="4:4">
      <c r="D402" s="9" t="s">
        <v>667</v>
      </c>
    </row>
  </sheetData>
  <mergeCells count="2">
    <mergeCell ref="H1:I1"/>
    <mergeCell ref="H12:I12"/>
  </mergeCells>
  <phoneticPr fontId="46" type="noConversion"/>
  <pageMargins left="0.7" right="0.7" top="0.75" bottom="0.75" header="0.3" footer="0.3"/>
  <pageSetup orientation="landscape" r:id="rId1"/>
  <ignoredErrors>
    <ignoredError sqref="D20:E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7324-1490-B54F-A350-9D9A8F340DDD}">
  <sheetPr>
    <tabColor theme="9" tint="0.39997558519241921"/>
  </sheetPr>
  <dimension ref="A1:Q103"/>
  <sheetViews>
    <sheetView workbookViewId="0">
      <selection activeCell="M11" sqref="M11"/>
    </sheetView>
  </sheetViews>
  <sheetFormatPr defaultColWidth="8.875" defaultRowHeight="15.75"/>
  <cols>
    <col min="2" max="2" width="69.5" customWidth="1"/>
    <col min="3" max="3" width="16.625" customWidth="1"/>
    <col min="4" max="4" width="13.5" customWidth="1"/>
    <col min="5" max="5" width="45" customWidth="1"/>
    <col min="6" max="6" width="19.625" customWidth="1"/>
    <col min="7" max="7" width="18.625" customWidth="1"/>
    <col min="8" max="11" width="19.625" customWidth="1"/>
    <col min="12" max="12" width="16.375" customWidth="1"/>
    <col min="13" max="15" width="18.125" customWidth="1"/>
    <col min="16" max="16" width="102" customWidth="1"/>
    <col min="17" max="17" width="81.625" customWidth="1"/>
  </cols>
  <sheetData>
    <row r="1" spans="1:17" ht="16.5" thickBot="1"/>
    <row r="2" spans="1:17" ht="30">
      <c r="A2" s="111" t="s">
        <v>668</v>
      </c>
      <c r="B2" s="112" t="s">
        <v>669</v>
      </c>
      <c r="C2" s="112" t="s">
        <v>64</v>
      </c>
      <c r="D2" s="112" t="s">
        <v>670</v>
      </c>
      <c r="E2" s="112" t="s">
        <v>671</v>
      </c>
      <c r="F2" s="113" t="s">
        <v>672</v>
      </c>
      <c r="G2" s="86" t="s">
        <v>673</v>
      </c>
      <c r="H2" s="87" t="s">
        <v>674</v>
      </c>
      <c r="I2" s="87" t="s">
        <v>675</v>
      </c>
      <c r="J2" s="88" t="s">
        <v>676</v>
      </c>
      <c r="K2" s="88" t="s">
        <v>677</v>
      </c>
      <c r="L2" s="212" t="s">
        <v>678</v>
      </c>
      <c r="M2" s="212" t="s">
        <v>679</v>
      </c>
      <c r="N2" s="165" t="s">
        <v>680</v>
      </c>
      <c r="O2" s="165" t="s">
        <v>681</v>
      </c>
      <c r="P2" s="114" t="s">
        <v>682</v>
      </c>
      <c r="Q2" s="115" t="s">
        <v>683</v>
      </c>
    </row>
    <row r="3" spans="1:17" ht="51.75">
      <c r="A3" s="95">
        <v>164988</v>
      </c>
      <c r="B3" s="95" t="s">
        <v>391</v>
      </c>
      <c r="C3" s="95" t="s">
        <v>645</v>
      </c>
      <c r="D3" s="95" t="s">
        <v>30</v>
      </c>
      <c r="E3" s="95" t="s">
        <v>684</v>
      </c>
      <c r="F3" s="96">
        <f>H3+J3+K3</f>
        <v>1174110439.1999998</v>
      </c>
      <c r="G3" s="96">
        <v>406717776.67000002</v>
      </c>
      <c r="H3" s="96">
        <v>642388426.66999996</v>
      </c>
      <c r="I3" s="96">
        <v>0</v>
      </c>
      <c r="J3" s="96">
        <v>22722412.530000001</v>
      </c>
      <c r="K3" s="96">
        <v>508999600</v>
      </c>
      <c r="L3" s="96"/>
      <c r="M3" s="96"/>
      <c r="N3" s="91"/>
      <c r="O3" s="208">
        <f>SUM(L3:N3)</f>
        <v>0</v>
      </c>
      <c r="P3" s="97" t="s">
        <v>685</v>
      </c>
      <c r="Q3" s="116" t="s">
        <v>686</v>
      </c>
    </row>
    <row r="4" spans="1:17">
      <c r="A4" s="95">
        <v>662957</v>
      </c>
      <c r="B4" s="95" t="s">
        <v>647</v>
      </c>
      <c r="C4" s="95" t="s">
        <v>30</v>
      </c>
      <c r="D4" s="95" t="s">
        <v>30</v>
      </c>
      <c r="E4" s="95" t="s">
        <v>687</v>
      </c>
      <c r="F4" s="96">
        <v>34466293.859999999</v>
      </c>
      <c r="G4" s="96">
        <v>5691871.2199999997</v>
      </c>
      <c r="H4" s="96">
        <v>34466293.859999999</v>
      </c>
      <c r="I4" s="96">
        <v>0</v>
      </c>
      <c r="J4" s="96">
        <v>0</v>
      </c>
      <c r="K4" s="96">
        <v>0</v>
      </c>
      <c r="L4" s="117"/>
      <c r="M4" s="117"/>
      <c r="N4" s="91"/>
      <c r="O4" s="208">
        <f t="shared" ref="O4:O13" si="0">SUM(L4:N4)</f>
        <v>0</v>
      </c>
      <c r="P4" s="118" t="s">
        <v>688</v>
      </c>
      <c r="Q4" s="119" t="s">
        <v>689</v>
      </c>
    </row>
    <row r="5" spans="1:17" ht="51.75">
      <c r="A5" s="95">
        <v>663383</v>
      </c>
      <c r="B5" s="95" t="s">
        <v>649</v>
      </c>
      <c r="C5" s="95" t="s">
        <v>30</v>
      </c>
      <c r="D5" s="95" t="s">
        <v>30</v>
      </c>
      <c r="E5" s="95" t="s">
        <v>687</v>
      </c>
      <c r="F5" s="96">
        <f>G5+I5</f>
        <v>63059916</v>
      </c>
      <c r="G5" s="150">
        <v>30000000</v>
      </c>
      <c r="H5" s="96">
        <v>30000000</v>
      </c>
      <c r="I5" s="96">
        <v>33059916</v>
      </c>
      <c r="J5" s="145"/>
      <c r="K5" s="96">
        <v>0</v>
      </c>
      <c r="L5" s="117"/>
      <c r="M5" s="117"/>
      <c r="N5" s="91"/>
      <c r="O5" s="208">
        <f t="shared" si="0"/>
        <v>0</v>
      </c>
      <c r="P5" s="149" t="s">
        <v>690</v>
      </c>
      <c r="Q5" s="116" t="s">
        <v>691</v>
      </c>
    </row>
    <row r="6" spans="1:17">
      <c r="A6" s="120">
        <v>663385</v>
      </c>
      <c r="B6" s="120" t="s">
        <v>651</v>
      </c>
      <c r="C6" s="120" t="s">
        <v>30</v>
      </c>
      <c r="D6" s="120" t="s">
        <v>30</v>
      </c>
      <c r="E6" s="120" t="s">
        <v>692</v>
      </c>
      <c r="F6" s="121">
        <v>21901105.399999999</v>
      </c>
      <c r="G6" s="121">
        <v>-337107.18</v>
      </c>
      <c r="H6" s="121">
        <v>21901105.399999999</v>
      </c>
      <c r="I6" s="121">
        <v>0</v>
      </c>
      <c r="J6" s="121">
        <v>0</v>
      </c>
      <c r="K6" s="121">
        <v>0</v>
      </c>
      <c r="L6" s="121"/>
      <c r="M6" s="121"/>
      <c r="N6" s="96"/>
      <c r="O6" s="208">
        <f t="shared" si="0"/>
        <v>0</v>
      </c>
      <c r="P6" s="122" t="s">
        <v>693</v>
      </c>
      <c r="Q6" s="123" t="s">
        <v>694</v>
      </c>
    </row>
    <row r="7" spans="1:17" ht="26.25">
      <c r="A7" s="95">
        <v>670036</v>
      </c>
      <c r="B7" s="95" t="s">
        <v>653</v>
      </c>
      <c r="C7" s="95" t="s">
        <v>30</v>
      </c>
      <c r="D7" s="95" t="s">
        <v>30</v>
      </c>
      <c r="E7" s="95" t="s">
        <v>695</v>
      </c>
      <c r="F7" s="96">
        <v>25000000</v>
      </c>
      <c r="G7" s="96">
        <v>25000000</v>
      </c>
      <c r="H7" s="96">
        <v>0</v>
      </c>
      <c r="I7" s="96">
        <v>0</v>
      </c>
      <c r="J7" s="96">
        <v>0</v>
      </c>
      <c r="K7" s="96">
        <v>0</v>
      </c>
      <c r="L7" s="117"/>
      <c r="M7" s="117"/>
      <c r="N7" s="96"/>
      <c r="O7" s="208">
        <f t="shared" si="0"/>
        <v>0</v>
      </c>
      <c r="P7" s="97" t="s">
        <v>696</v>
      </c>
      <c r="Q7" s="119" t="s">
        <v>697</v>
      </c>
    </row>
    <row r="8" spans="1:17">
      <c r="A8" s="95">
        <v>672950</v>
      </c>
      <c r="B8" s="95" t="s">
        <v>655</v>
      </c>
      <c r="C8" s="95" t="s">
        <v>645</v>
      </c>
      <c r="D8" s="95" t="s">
        <v>30</v>
      </c>
      <c r="E8" s="95" t="s">
        <v>698</v>
      </c>
      <c r="F8" s="96">
        <v>47415436.609999999</v>
      </c>
      <c r="G8" s="96">
        <v>67252</v>
      </c>
      <c r="H8" s="96">
        <v>47415436.609999999</v>
      </c>
      <c r="I8" s="121">
        <v>0</v>
      </c>
      <c r="J8" s="121">
        <v>0</v>
      </c>
      <c r="K8" s="121">
        <v>0</v>
      </c>
      <c r="L8" s="96"/>
      <c r="M8" s="96"/>
      <c r="N8" s="96"/>
      <c r="O8" s="208">
        <f t="shared" si="0"/>
        <v>0</v>
      </c>
      <c r="P8" s="97" t="s">
        <v>699</v>
      </c>
      <c r="Q8" s="119" t="s">
        <v>700</v>
      </c>
    </row>
    <row r="9" spans="1:17" ht="26.25">
      <c r="A9" s="120">
        <v>687480</v>
      </c>
      <c r="B9" s="120" t="s">
        <v>657</v>
      </c>
      <c r="C9" s="120" t="s">
        <v>30</v>
      </c>
      <c r="D9" s="120" t="s">
        <v>30</v>
      </c>
      <c r="E9" s="120" t="s">
        <v>701</v>
      </c>
      <c r="F9" s="121">
        <v>19558770</v>
      </c>
      <c r="G9" s="121">
        <v>-289091.69</v>
      </c>
      <c r="H9" s="121">
        <v>19558770</v>
      </c>
      <c r="I9" s="121">
        <v>0</v>
      </c>
      <c r="J9" s="121">
        <v>0</v>
      </c>
      <c r="K9" s="121">
        <v>0</v>
      </c>
      <c r="L9" s="121"/>
      <c r="M9" s="121"/>
      <c r="N9" s="101"/>
      <c r="O9" s="208">
        <f t="shared" si="0"/>
        <v>0</v>
      </c>
      <c r="P9" s="122" t="s">
        <v>702</v>
      </c>
      <c r="Q9" s="123" t="s">
        <v>703</v>
      </c>
    </row>
    <row r="10" spans="1:17" ht="77.25">
      <c r="A10" s="95">
        <v>754801</v>
      </c>
      <c r="B10" s="95" t="s">
        <v>659</v>
      </c>
      <c r="C10" s="95" t="s">
        <v>30</v>
      </c>
      <c r="D10" s="95" t="s">
        <v>30</v>
      </c>
      <c r="E10" s="95" t="s">
        <v>687</v>
      </c>
      <c r="F10" s="96">
        <v>27432038.239999998</v>
      </c>
      <c r="G10" s="96">
        <v>27432038.239999998</v>
      </c>
      <c r="H10" s="96">
        <v>0</v>
      </c>
      <c r="I10" s="96">
        <v>0</v>
      </c>
      <c r="J10" s="96">
        <v>0</v>
      </c>
      <c r="K10" s="96">
        <v>0</v>
      </c>
      <c r="L10" s="117"/>
      <c r="M10" s="117"/>
      <c r="N10" s="101"/>
      <c r="O10" s="208">
        <f t="shared" si="0"/>
        <v>0</v>
      </c>
      <c r="P10" s="97" t="s">
        <v>704</v>
      </c>
      <c r="Q10" s="116" t="s">
        <v>705</v>
      </c>
    </row>
    <row r="11" spans="1:17">
      <c r="A11" s="95">
        <v>816612</v>
      </c>
      <c r="B11" s="95" t="s">
        <v>661</v>
      </c>
      <c r="C11" s="95" t="s">
        <v>30</v>
      </c>
      <c r="D11" s="95" t="s">
        <v>30</v>
      </c>
      <c r="E11" s="95" t="s">
        <v>695</v>
      </c>
      <c r="F11" s="96">
        <v>5000000</v>
      </c>
      <c r="G11" s="96">
        <v>5000000</v>
      </c>
      <c r="H11" s="96">
        <v>0</v>
      </c>
      <c r="I11" s="96">
        <v>0</v>
      </c>
      <c r="J11" s="96">
        <v>0</v>
      </c>
      <c r="K11" s="96">
        <v>0</v>
      </c>
      <c r="L11" s="117"/>
      <c r="M11" s="117"/>
      <c r="N11" s="91"/>
      <c r="O11" s="208">
        <f t="shared" si="0"/>
        <v>0</v>
      </c>
      <c r="P11" s="97" t="s">
        <v>706</v>
      </c>
      <c r="Q11" s="119" t="s">
        <v>707</v>
      </c>
    </row>
    <row r="12" spans="1:17" ht="26.25">
      <c r="A12" s="95">
        <v>817248</v>
      </c>
      <c r="B12" s="95" t="s">
        <v>663</v>
      </c>
      <c r="C12" s="95" t="s">
        <v>645</v>
      </c>
      <c r="D12" s="95" t="s">
        <v>30</v>
      </c>
      <c r="E12" s="95" t="s">
        <v>708</v>
      </c>
      <c r="F12" s="96">
        <f>H12+J12+K12</f>
        <v>201788627.01999998</v>
      </c>
      <c r="G12" s="96">
        <v>89680589.579999998</v>
      </c>
      <c r="H12" s="96">
        <v>89680589.579999998</v>
      </c>
      <c r="I12" s="121">
        <v>0</v>
      </c>
      <c r="J12" s="96">
        <v>13452088.439999999</v>
      </c>
      <c r="K12" s="96">
        <v>98655949</v>
      </c>
      <c r="L12" s="96"/>
      <c r="M12" s="96"/>
      <c r="N12" s="91"/>
      <c r="O12" s="208">
        <f t="shared" si="0"/>
        <v>0</v>
      </c>
      <c r="P12" s="97" t="s">
        <v>709</v>
      </c>
      <c r="Q12" s="119" t="s">
        <v>710</v>
      </c>
    </row>
    <row r="13" spans="1:17" ht="39">
      <c r="A13" s="95">
        <v>948766</v>
      </c>
      <c r="B13" s="95" t="s">
        <v>665</v>
      </c>
      <c r="C13" s="95" t="s">
        <v>30</v>
      </c>
      <c r="D13" s="95" t="s">
        <v>30</v>
      </c>
      <c r="E13" s="95" t="s">
        <v>695</v>
      </c>
      <c r="F13" s="96">
        <v>5750000</v>
      </c>
      <c r="G13" s="96">
        <v>5750000</v>
      </c>
      <c r="H13" s="96">
        <v>0</v>
      </c>
      <c r="I13" s="96">
        <v>0</v>
      </c>
      <c r="J13" s="96">
        <v>0</v>
      </c>
      <c r="K13" s="96">
        <v>0</v>
      </c>
      <c r="L13" s="117"/>
      <c r="M13" s="117"/>
      <c r="N13" s="156"/>
      <c r="O13" s="209">
        <f t="shared" si="0"/>
        <v>0</v>
      </c>
      <c r="P13" s="97" t="s">
        <v>711</v>
      </c>
      <c r="Q13" s="124" t="s">
        <v>712</v>
      </c>
    </row>
    <row r="14" spans="1:17">
      <c r="G14" s="108">
        <f>SUM(G3:G13)</f>
        <v>594713328.84000003</v>
      </c>
      <c r="H14" s="109"/>
      <c r="N14" s="210"/>
      <c r="O14" s="211"/>
    </row>
    <row r="15" spans="1:17">
      <c r="H15" s="109" t="s">
        <v>713</v>
      </c>
      <c r="N15" s="153"/>
      <c r="O15" s="153"/>
    </row>
    <row r="16" spans="1:17">
      <c r="H16" s="110"/>
      <c r="N16" s="153"/>
      <c r="O16" s="153"/>
    </row>
    <row r="17" spans="8:15">
      <c r="N17" s="157"/>
      <c r="O17" s="153"/>
    </row>
    <row r="18" spans="8:15">
      <c r="H18" s="110"/>
      <c r="N18" s="157"/>
      <c r="O18" s="153"/>
    </row>
    <row r="19" spans="8:15">
      <c r="H19" s="110"/>
      <c r="J19" s="144"/>
      <c r="N19" s="157"/>
      <c r="O19" s="153"/>
    </row>
    <row r="20" spans="8:15">
      <c r="J20" s="144"/>
      <c r="N20" s="158"/>
      <c r="O20" s="153"/>
    </row>
    <row r="21" spans="8:15">
      <c r="J21" s="144"/>
      <c r="N21" s="157"/>
      <c r="O21" s="153"/>
    </row>
    <row r="22" spans="8:15">
      <c r="N22" s="159"/>
      <c r="O22" s="153"/>
    </row>
    <row r="23" spans="8:15">
      <c r="N23" s="159"/>
      <c r="O23" s="153"/>
    </row>
    <row r="24" spans="8:15">
      <c r="N24" s="159"/>
      <c r="O24" s="153"/>
    </row>
    <row r="25" spans="8:15">
      <c r="N25" s="159"/>
      <c r="O25" s="153"/>
    </row>
    <row r="26" spans="8:15">
      <c r="N26" s="159"/>
      <c r="O26" s="153"/>
    </row>
    <row r="27" spans="8:15">
      <c r="N27" s="157"/>
      <c r="O27" s="153"/>
    </row>
    <row r="28" spans="8:15">
      <c r="N28" s="158"/>
      <c r="O28" s="153"/>
    </row>
    <row r="29" spans="8:15">
      <c r="N29" s="157"/>
      <c r="O29" s="153"/>
    </row>
    <row r="30" spans="8:15">
      <c r="N30" s="158"/>
      <c r="O30" s="153"/>
    </row>
    <row r="31" spans="8:15">
      <c r="N31" s="158"/>
      <c r="O31" s="153"/>
    </row>
    <row r="32" spans="8:15">
      <c r="N32" s="158"/>
      <c r="O32" s="153"/>
    </row>
    <row r="33" spans="14:15">
      <c r="N33" s="158"/>
      <c r="O33" s="153"/>
    </row>
    <row r="34" spans="14:15">
      <c r="N34" s="157"/>
      <c r="O34" s="153"/>
    </row>
    <row r="35" spans="14:15">
      <c r="N35" s="158"/>
      <c r="O35" s="153"/>
    </row>
    <row r="36" spans="14:15">
      <c r="N36" s="157"/>
      <c r="O36" s="153"/>
    </row>
    <row r="37" spans="14:15">
      <c r="N37" s="157"/>
      <c r="O37" s="153"/>
    </row>
    <row r="38" spans="14:15">
      <c r="N38" s="157"/>
      <c r="O38" s="153"/>
    </row>
    <row r="39" spans="14:15">
      <c r="N39" s="158"/>
      <c r="O39" s="153"/>
    </row>
    <row r="40" spans="14:15">
      <c r="N40" s="158"/>
      <c r="O40" s="153"/>
    </row>
    <row r="41" spans="14:15">
      <c r="N41" s="158"/>
      <c r="O41" s="153"/>
    </row>
    <row r="42" spans="14:15">
      <c r="N42" s="158"/>
      <c r="O42" s="153"/>
    </row>
    <row r="43" spans="14:15">
      <c r="N43" s="158"/>
      <c r="O43" s="153"/>
    </row>
    <row r="44" spans="14:15">
      <c r="N44" s="158"/>
      <c r="O44" s="153"/>
    </row>
    <row r="45" spans="14:15">
      <c r="N45" s="158"/>
      <c r="O45" s="153"/>
    </row>
    <row r="46" spans="14:15">
      <c r="N46" s="158"/>
      <c r="O46" s="153"/>
    </row>
    <row r="47" spans="14:15">
      <c r="N47" s="158"/>
      <c r="O47" s="153"/>
    </row>
    <row r="48" spans="14:15">
      <c r="N48" s="158"/>
      <c r="O48" s="153"/>
    </row>
    <row r="49" spans="14:15">
      <c r="N49" s="158"/>
      <c r="O49" s="153"/>
    </row>
    <row r="50" spans="14:15">
      <c r="N50" s="158"/>
      <c r="O50" s="153"/>
    </row>
    <row r="51" spans="14:15">
      <c r="N51" s="158"/>
      <c r="O51" s="153"/>
    </row>
    <row r="52" spans="14:15">
      <c r="N52" s="158"/>
      <c r="O52" s="153"/>
    </row>
    <row r="53" spans="14:15">
      <c r="N53" s="158"/>
      <c r="O53" s="153"/>
    </row>
    <row r="54" spans="14:15">
      <c r="N54" s="158"/>
      <c r="O54" s="153"/>
    </row>
    <row r="55" spans="14:15">
      <c r="N55" s="158"/>
      <c r="O55" s="153"/>
    </row>
    <row r="56" spans="14:15">
      <c r="N56" s="158"/>
      <c r="O56" s="153"/>
    </row>
    <row r="57" spans="14:15">
      <c r="N57" s="158"/>
      <c r="O57" s="153"/>
    </row>
    <row r="58" spans="14:15">
      <c r="N58" s="158"/>
      <c r="O58" s="153"/>
    </row>
    <row r="59" spans="14:15">
      <c r="N59" s="158"/>
      <c r="O59" s="153"/>
    </row>
    <row r="60" spans="14:15">
      <c r="N60" s="158"/>
      <c r="O60" s="153"/>
    </row>
    <row r="61" spans="14:15">
      <c r="N61" s="158"/>
      <c r="O61" s="153"/>
    </row>
    <row r="62" spans="14:15">
      <c r="N62" s="158"/>
      <c r="O62" s="153"/>
    </row>
    <row r="63" spans="14:15">
      <c r="N63" s="158"/>
      <c r="O63" s="153"/>
    </row>
    <row r="64" spans="14:15">
      <c r="N64" s="157"/>
      <c r="O64" s="153"/>
    </row>
    <row r="65" spans="14:15">
      <c r="N65" s="157"/>
      <c r="O65" s="153"/>
    </row>
    <row r="66" spans="14:15">
      <c r="N66" s="157"/>
      <c r="O66" s="153"/>
    </row>
    <row r="67" spans="14:15">
      <c r="N67" s="157"/>
      <c r="O67" s="153"/>
    </row>
    <row r="68" spans="14:15">
      <c r="N68" s="152"/>
      <c r="O68" s="153"/>
    </row>
    <row r="69" spans="14:15">
      <c r="N69" s="125"/>
      <c r="O69" s="153"/>
    </row>
    <row r="70" spans="14:15">
      <c r="N70" s="154"/>
      <c r="O70" s="153"/>
    </row>
    <row r="71" spans="14:15">
      <c r="O71" s="153"/>
    </row>
    <row r="72" spans="14:15">
      <c r="N72" s="153"/>
      <c r="O72" s="153"/>
    </row>
    <row r="73" spans="14:15">
      <c r="N73" s="153"/>
      <c r="O73" s="153"/>
    </row>
    <row r="74" spans="14:15">
      <c r="N74" s="125"/>
      <c r="O74" s="153"/>
    </row>
    <row r="75" spans="14:15">
      <c r="N75" s="125"/>
      <c r="O75" s="153"/>
    </row>
    <row r="76" spans="14:15">
      <c r="N76" s="125"/>
      <c r="O76" s="153"/>
    </row>
    <row r="77" spans="14:15">
      <c r="N77" s="125"/>
      <c r="O77" s="153"/>
    </row>
    <row r="78" spans="14:15">
      <c r="N78" s="125"/>
      <c r="O78" s="153"/>
    </row>
    <row r="79" spans="14:15">
      <c r="N79" s="125"/>
      <c r="O79" s="153"/>
    </row>
    <row r="80" spans="14:15">
      <c r="O80" s="153"/>
    </row>
    <row r="81" spans="14:15">
      <c r="N81" s="125"/>
      <c r="O81" s="153"/>
    </row>
    <row r="82" spans="14:15">
      <c r="N82" s="125"/>
      <c r="O82" s="153"/>
    </row>
    <row r="83" spans="14:15">
      <c r="N83" s="125"/>
      <c r="O83" s="153"/>
    </row>
    <row r="84" spans="14:15">
      <c r="N84" s="125"/>
      <c r="O84" s="153"/>
    </row>
    <row r="85" spans="14:15">
      <c r="N85" s="125"/>
      <c r="O85" s="153"/>
    </row>
    <row r="86" spans="14:15">
      <c r="N86" s="125"/>
      <c r="O86" s="153"/>
    </row>
    <row r="87" spans="14:15">
      <c r="N87" s="125"/>
      <c r="O87" s="153"/>
    </row>
    <row r="88" spans="14:15">
      <c r="N88" s="153"/>
      <c r="O88" s="153"/>
    </row>
    <row r="89" spans="14:15">
      <c r="N89" s="153"/>
      <c r="O89" s="153"/>
    </row>
    <row r="90" spans="14:15">
      <c r="N90" s="153"/>
      <c r="O90" s="153"/>
    </row>
    <row r="91" spans="14:15">
      <c r="N91" s="153"/>
      <c r="O91" s="153"/>
    </row>
    <row r="92" spans="14:15">
      <c r="N92" s="153"/>
      <c r="O92" s="153"/>
    </row>
    <row r="93" spans="14:15">
      <c r="N93" s="153"/>
      <c r="O93" s="153"/>
    </row>
    <row r="94" spans="14:15">
      <c r="O94" s="153"/>
    </row>
    <row r="95" spans="14:15">
      <c r="N95" s="125"/>
      <c r="O95" s="153"/>
    </row>
    <row r="96" spans="14:15">
      <c r="N96" s="125"/>
      <c r="O96" s="153"/>
    </row>
    <row r="97" spans="14:15">
      <c r="N97" s="125"/>
      <c r="O97" s="153"/>
    </row>
    <row r="98" spans="14:15">
      <c r="N98" s="125"/>
      <c r="O98" s="153"/>
    </row>
    <row r="99" spans="14:15">
      <c r="N99" s="153"/>
      <c r="O99" s="153"/>
    </row>
    <row r="100" spans="14:15">
      <c r="N100" s="155"/>
      <c r="O100" s="153"/>
    </row>
    <row r="101" spans="14:15">
      <c r="N101" s="147"/>
      <c r="O101" s="153"/>
    </row>
    <row r="102" spans="14:15">
      <c r="N102" s="147"/>
      <c r="O102" s="153"/>
    </row>
    <row r="103" spans="14:15">
      <c r="N103" s="147"/>
      <c r="O103" s="147"/>
    </row>
  </sheetData>
  <autoFilter ref="A2:Q2" xr:uid="{053291A0-4794-E74E-825A-C659DF2E9E0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2B1F8-134A-44FC-9DC0-964696F4D4F2}">
  <sheetPr>
    <tabColor rgb="FFFF0000"/>
  </sheetPr>
  <dimension ref="A1:R238"/>
  <sheetViews>
    <sheetView tabSelected="1" zoomScale="90" zoomScaleNormal="90" workbookViewId="0">
      <pane xSplit="6" ySplit="2" topLeftCell="G3" activePane="bottomRight" state="frozen"/>
      <selection pane="bottomRight" activeCell="J2" sqref="J2"/>
      <selection pane="bottomLeft"/>
      <selection pane="topRight"/>
    </sheetView>
  </sheetViews>
  <sheetFormatPr defaultColWidth="8.875" defaultRowHeight="15.75"/>
  <cols>
    <col min="2" max="2" width="16.25" customWidth="1"/>
    <col min="3" max="3" width="71.625" style="81" customWidth="1"/>
    <col min="4" max="4" width="13.125" hidden="1" customWidth="1"/>
    <col min="5" max="5" width="27" customWidth="1"/>
    <col min="6" max="6" width="48.625" customWidth="1"/>
    <col min="7" max="11" width="19.625" customWidth="1"/>
    <col min="12" max="12" width="23.625" style="81" customWidth="1"/>
    <col min="13" max="13" width="60.875" customWidth="1"/>
  </cols>
  <sheetData>
    <row r="1" spans="1:13" ht="15.75" customHeight="1" thickBot="1">
      <c r="H1" s="215"/>
      <c r="I1" s="215"/>
      <c r="J1" s="215"/>
      <c r="K1" s="215"/>
    </row>
    <row r="2" spans="1:13" ht="30">
      <c r="A2" s="202" t="s">
        <v>714</v>
      </c>
      <c r="B2" s="202" t="s">
        <v>668</v>
      </c>
      <c r="C2" s="203" t="s">
        <v>669</v>
      </c>
      <c r="D2" s="203" t="s">
        <v>715</v>
      </c>
      <c r="E2" s="204" t="s">
        <v>64</v>
      </c>
      <c r="F2" s="204" t="s">
        <v>682</v>
      </c>
      <c r="G2" s="205" t="s">
        <v>716</v>
      </c>
      <c r="H2" s="165" t="s">
        <v>717</v>
      </c>
      <c r="I2" s="165" t="s">
        <v>718</v>
      </c>
      <c r="J2" s="165" t="s">
        <v>719</v>
      </c>
      <c r="K2" s="206" t="s">
        <v>720</v>
      </c>
      <c r="L2" s="203" t="s">
        <v>721</v>
      </c>
      <c r="M2" s="204" t="s">
        <v>722</v>
      </c>
    </row>
    <row r="3" spans="1:13" s="160" customFormat="1">
      <c r="A3" s="166">
        <v>1</v>
      </c>
      <c r="B3" s="167"/>
      <c r="C3" s="167"/>
      <c r="D3" s="168"/>
      <c r="E3" s="167"/>
      <c r="F3" s="167" t="s">
        <v>723</v>
      </c>
      <c r="G3" s="169"/>
      <c r="H3" s="169">
        <v>0</v>
      </c>
      <c r="I3" s="169">
        <v>0</v>
      </c>
      <c r="J3" s="169">
        <v>0</v>
      </c>
      <c r="K3" s="207">
        <f>H3+I3+J3</f>
        <v>0</v>
      </c>
      <c r="L3" s="170" t="s">
        <v>724</v>
      </c>
      <c r="M3" s="171"/>
    </row>
    <row r="4" spans="1:13" s="160" customFormat="1">
      <c r="A4" s="166">
        <v>2</v>
      </c>
      <c r="B4" s="167"/>
      <c r="C4" s="167"/>
      <c r="D4" s="168"/>
      <c r="E4" s="167"/>
      <c r="F4" s="167"/>
      <c r="G4" s="169"/>
      <c r="H4" s="169">
        <v>0</v>
      </c>
      <c r="I4" s="169">
        <v>0</v>
      </c>
      <c r="J4" s="169">
        <v>0</v>
      </c>
      <c r="K4" s="207">
        <f t="shared" ref="K4:K67" si="0">H4+I4+J4</f>
        <v>0</v>
      </c>
      <c r="L4" s="170"/>
      <c r="M4" s="171"/>
    </row>
    <row r="5" spans="1:13" s="160" customFormat="1">
      <c r="A5" s="166">
        <v>3</v>
      </c>
      <c r="B5" s="167"/>
      <c r="C5" s="167"/>
      <c r="D5" s="168"/>
      <c r="E5" s="167"/>
      <c r="F5" s="167"/>
      <c r="G5" s="169"/>
      <c r="H5" s="169">
        <v>0</v>
      </c>
      <c r="I5" s="169">
        <v>0</v>
      </c>
      <c r="J5" s="169">
        <v>0</v>
      </c>
      <c r="K5" s="207">
        <f t="shared" si="0"/>
        <v>0</v>
      </c>
      <c r="L5" s="170"/>
      <c r="M5" s="171"/>
    </row>
    <row r="6" spans="1:13" s="160" customFormat="1">
      <c r="A6" s="166">
        <v>4</v>
      </c>
      <c r="B6" s="167"/>
      <c r="C6" s="167"/>
      <c r="D6" s="167"/>
      <c r="E6" s="167"/>
      <c r="F6" s="167"/>
      <c r="G6" s="169"/>
      <c r="H6" s="169">
        <v>0</v>
      </c>
      <c r="I6" s="169">
        <v>0</v>
      </c>
      <c r="J6" s="169">
        <v>0</v>
      </c>
      <c r="K6" s="207">
        <f t="shared" si="0"/>
        <v>0</v>
      </c>
      <c r="L6" s="170"/>
      <c r="M6" s="171"/>
    </row>
    <row r="7" spans="1:13" s="160" customFormat="1">
      <c r="A7" s="166">
        <v>5</v>
      </c>
      <c r="B7" s="167"/>
      <c r="C7" s="167"/>
      <c r="D7" s="167"/>
      <c r="E7" s="167"/>
      <c r="F7" s="167"/>
      <c r="G7" s="169"/>
      <c r="H7" s="169">
        <v>0</v>
      </c>
      <c r="I7" s="169">
        <v>0</v>
      </c>
      <c r="J7" s="169">
        <v>0</v>
      </c>
      <c r="K7" s="207">
        <f t="shared" si="0"/>
        <v>0</v>
      </c>
      <c r="L7" s="170"/>
      <c r="M7" s="171"/>
    </row>
    <row r="8" spans="1:13" s="160" customFormat="1">
      <c r="A8" s="166">
        <v>6</v>
      </c>
      <c r="B8" s="167"/>
      <c r="C8" s="167"/>
      <c r="D8" s="167"/>
      <c r="E8" s="167"/>
      <c r="F8" s="167"/>
      <c r="G8" s="169"/>
      <c r="H8" s="169">
        <v>0</v>
      </c>
      <c r="I8" s="169">
        <v>0</v>
      </c>
      <c r="J8" s="169">
        <v>0</v>
      </c>
      <c r="K8" s="207">
        <f t="shared" si="0"/>
        <v>0</v>
      </c>
      <c r="L8" s="170"/>
      <c r="M8" s="171"/>
    </row>
    <row r="9" spans="1:13" s="160" customFormat="1">
      <c r="A9" s="166">
        <v>7</v>
      </c>
      <c r="B9" s="167"/>
      <c r="C9" s="167"/>
      <c r="D9" s="168"/>
      <c r="E9" s="167"/>
      <c r="F9" s="172"/>
      <c r="G9" s="169"/>
      <c r="H9" s="169">
        <v>0</v>
      </c>
      <c r="I9" s="169">
        <v>0</v>
      </c>
      <c r="J9" s="169">
        <v>0</v>
      </c>
      <c r="K9" s="207">
        <f t="shared" si="0"/>
        <v>0</v>
      </c>
      <c r="L9" s="173"/>
      <c r="M9" s="171"/>
    </row>
    <row r="10" spans="1:13" s="160" customFormat="1">
      <c r="A10" s="166">
        <v>8</v>
      </c>
      <c r="B10" s="167"/>
      <c r="C10" s="167"/>
      <c r="D10" s="168"/>
      <c r="E10" s="167"/>
      <c r="F10" s="172"/>
      <c r="G10" s="169"/>
      <c r="H10" s="169">
        <v>0</v>
      </c>
      <c r="I10" s="169">
        <v>0</v>
      </c>
      <c r="J10" s="169">
        <v>0</v>
      </c>
      <c r="K10" s="207">
        <f t="shared" si="0"/>
        <v>0</v>
      </c>
      <c r="L10" s="170"/>
      <c r="M10" s="171"/>
    </row>
    <row r="11" spans="1:13" s="160" customFormat="1">
      <c r="A11" s="166">
        <v>9</v>
      </c>
      <c r="B11" s="167"/>
      <c r="C11" s="172"/>
      <c r="D11" s="174"/>
      <c r="E11" s="167"/>
      <c r="F11" s="167"/>
      <c r="G11" s="169"/>
      <c r="H11" s="169">
        <v>0</v>
      </c>
      <c r="I11" s="169">
        <v>0</v>
      </c>
      <c r="J11" s="169">
        <v>0</v>
      </c>
      <c r="K11" s="207">
        <f t="shared" si="0"/>
        <v>0</v>
      </c>
      <c r="L11" s="175"/>
      <c r="M11" s="171"/>
    </row>
    <row r="12" spans="1:13" s="160" customFormat="1">
      <c r="A12" s="166">
        <v>10</v>
      </c>
      <c r="B12" s="167"/>
      <c r="C12" s="172"/>
      <c r="D12" s="174"/>
      <c r="E12" s="167"/>
      <c r="F12" s="167"/>
      <c r="G12" s="169"/>
      <c r="H12" s="169">
        <v>0</v>
      </c>
      <c r="I12" s="169">
        <v>0</v>
      </c>
      <c r="J12" s="169">
        <v>0</v>
      </c>
      <c r="K12" s="207">
        <f t="shared" si="0"/>
        <v>0</v>
      </c>
      <c r="L12" s="170"/>
      <c r="M12" s="171"/>
    </row>
    <row r="13" spans="1:13" s="160" customFormat="1">
      <c r="A13" s="166">
        <v>11</v>
      </c>
      <c r="B13" s="167"/>
      <c r="C13" s="167"/>
      <c r="D13" s="168"/>
      <c r="E13" s="167"/>
      <c r="F13" s="167"/>
      <c r="G13" s="169"/>
      <c r="H13" s="169">
        <v>0</v>
      </c>
      <c r="I13" s="169">
        <v>0</v>
      </c>
      <c r="J13" s="169">
        <v>0</v>
      </c>
      <c r="K13" s="207">
        <f t="shared" si="0"/>
        <v>0</v>
      </c>
      <c r="L13" s="170"/>
      <c r="M13" s="171"/>
    </row>
    <row r="14" spans="1:13" s="160" customFormat="1">
      <c r="A14" s="166">
        <v>12</v>
      </c>
      <c r="B14" s="167"/>
      <c r="C14" s="167"/>
      <c r="D14" s="168"/>
      <c r="E14" s="167"/>
      <c r="F14" s="167"/>
      <c r="G14" s="169"/>
      <c r="H14" s="169">
        <v>0</v>
      </c>
      <c r="I14" s="169">
        <v>0</v>
      </c>
      <c r="J14" s="169">
        <v>0</v>
      </c>
      <c r="K14" s="207">
        <f t="shared" si="0"/>
        <v>0</v>
      </c>
      <c r="L14" s="170"/>
      <c r="M14" s="171"/>
    </row>
    <row r="15" spans="1:13" s="160" customFormat="1">
      <c r="A15" s="166">
        <v>13</v>
      </c>
      <c r="B15" s="167"/>
      <c r="C15" s="167"/>
      <c r="D15" s="168"/>
      <c r="E15" s="167"/>
      <c r="F15" s="167"/>
      <c r="G15" s="169"/>
      <c r="H15" s="169">
        <v>0</v>
      </c>
      <c r="I15" s="169">
        <v>0</v>
      </c>
      <c r="J15" s="169">
        <v>0</v>
      </c>
      <c r="K15" s="207">
        <f t="shared" si="0"/>
        <v>0</v>
      </c>
      <c r="L15" s="170"/>
      <c r="M15" s="171"/>
    </row>
    <row r="16" spans="1:13" s="160" customFormat="1">
      <c r="A16" s="166">
        <v>14</v>
      </c>
      <c r="B16" s="167"/>
      <c r="C16" s="167"/>
      <c r="D16" s="168"/>
      <c r="E16" s="167"/>
      <c r="F16" s="167"/>
      <c r="G16" s="169"/>
      <c r="H16" s="169">
        <v>0</v>
      </c>
      <c r="I16" s="169">
        <v>0</v>
      </c>
      <c r="J16" s="169">
        <v>0</v>
      </c>
      <c r="K16" s="207">
        <f t="shared" si="0"/>
        <v>0</v>
      </c>
      <c r="L16" s="170"/>
      <c r="M16" s="171"/>
    </row>
    <row r="17" spans="1:13" s="160" customFormat="1">
      <c r="A17" s="166">
        <v>15</v>
      </c>
      <c r="B17" s="176"/>
      <c r="C17" s="176"/>
      <c r="D17" s="177"/>
      <c r="E17" s="176"/>
      <c r="F17" s="176"/>
      <c r="G17" s="169"/>
      <c r="H17" s="169">
        <v>0</v>
      </c>
      <c r="I17" s="169">
        <v>0</v>
      </c>
      <c r="J17" s="169">
        <v>0</v>
      </c>
      <c r="K17" s="207">
        <f t="shared" si="0"/>
        <v>0</v>
      </c>
      <c r="L17" s="178"/>
      <c r="M17" s="171"/>
    </row>
    <row r="18" spans="1:13" s="160" customFormat="1">
      <c r="A18" s="166">
        <v>16</v>
      </c>
      <c r="B18" s="176"/>
      <c r="C18" s="176"/>
      <c r="D18" s="177"/>
      <c r="E18" s="176"/>
      <c r="F18" s="176"/>
      <c r="G18" s="169"/>
      <c r="H18" s="169">
        <v>0</v>
      </c>
      <c r="I18" s="169">
        <v>0</v>
      </c>
      <c r="J18" s="169">
        <v>0</v>
      </c>
      <c r="K18" s="207">
        <f t="shared" si="0"/>
        <v>0</v>
      </c>
      <c r="L18" s="178"/>
      <c r="M18" s="171"/>
    </row>
    <row r="19" spans="1:13" s="160" customFormat="1">
      <c r="A19" s="166">
        <v>17</v>
      </c>
      <c r="B19" s="176"/>
      <c r="C19" s="176"/>
      <c r="D19" s="177"/>
      <c r="E19" s="176"/>
      <c r="F19" s="167"/>
      <c r="G19" s="169"/>
      <c r="H19" s="169">
        <v>0</v>
      </c>
      <c r="I19" s="169">
        <v>0</v>
      </c>
      <c r="J19" s="169">
        <v>0</v>
      </c>
      <c r="K19" s="207">
        <f t="shared" si="0"/>
        <v>0</v>
      </c>
      <c r="L19" s="178"/>
      <c r="M19" s="171"/>
    </row>
    <row r="20" spans="1:13" s="160" customFormat="1">
      <c r="A20" s="166">
        <v>18</v>
      </c>
      <c r="B20" s="176"/>
      <c r="C20" s="179"/>
      <c r="D20" s="180"/>
      <c r="E20" s="176"/>
      <c r="F20" s="176"/>
      <c r="G20" s="169"/>
      <c r="H20" s="169">
        <v>0</v>
      </c>
      <c r="I20" s="169">
        <v>0</v>
      </c>
      <c r="J20" s="169">
        <v>0</v>
      </c>
      <c r="K20" s="207">
        <f t="shared" si="0"/>
        <v>0</v>
      </c>
      <c r="L20" s="178"/>
      <c r="M20" s="171"/>
    </row>
    <row r="21" spans="1:13" s="160" customFormat="1">
      <c r="A21" s="166">
        <v>19</v>
      </c>
      <c r="B21" s="176"/>
      <c r="C21" s="179"/>
      <c r="D21" s="180"/>
      <c r="E21" s="176"/>
      <c r="F21" s="176"/>
      <c r="G21" s="169"/>
      <c r="H21" s="169">
        <v>0</v>
      </c>
      <c r="I21" s="169">
        <v>0</v>
      </c>
      <c r="J21" s="169">
        <v>0</v>
      </c>
      <c r="K21" s="207">
        <f t="shared" si="0"/>
        <v>0</v>
      </c>
      <c r="L21" s="178"/>
      <c r="M21" s="171"/>
    </row>
    <row r="22" spans="1:13" s="160" customFormat="1">
      <c r="A22" s="166">
        <v>20</v>
      </c>
      <c r="B22" s="181"/>
      <c r="C22" s="182"/>
      <c r="D22" s="183"/>
      <c r="E22" s="181"/>
      <c r="F22" s="181"/>
      <c r="G22" s="169"/>
      <c r="H22" s="169">
        <v>0</v>
      </c>
      <c r="I22" s="169">
        <v>0</v>
      </c>
      <c r="J22" s="169">
        <v>0</v>
      </c>
      <c r="K22" s="207">
        <f t="shared" si="0"/>
        <v>0</v>
      </c>
      <c r="L22" s="184"/>
      <c r="M22" s="185"/>
    </row>
    <row r="23" spans="1:13" s="160" customFormat="1">
      <c r="A23" s="166">
        <v>21</v>
      </c>
      <c r="B23" s="181"/>
      <c r="C23" s="182"/>
      <c r="D23" s="183"/>
      <c r="E23" s="181"/>
      <c r="F23" s="181"/>
      <c r="G23" s="169"/>
      <c r="H23" s="169">
        <v>0</v>
      </c>
      <c r="I23" s="169">
        <v>0</v>
      </c>
      <c r="J23" s="169">
        <v>0</v>
      </c>
      <c r="K23" s="207">
        <f t="shared" si="0"/>
        <v>0</v>
      </c>
      <c r="L23" s="184"/>
      <c r="M23" s="171"/>
    </row>
    <row r="24" spans="1:13" s="160" customFormat="1">
      <c r="A24" s="166">
        <v>22</v>
      </c>
      <c r="B24" s="181"/>
      <c r="C24" s="182"/>
      <c r="D24" s="183"/>
      <c r="E24" s="181"/>
      <c r="F24" s="181"/>
      <c r="G24" s="169"/>
      <c r="H24" s="169">
        <v>0</v>
      </c>
      <c r="I24" s="169">
        <v>0</v>
      </c>
      <c r="J24" s="169">
        <v>0</v>
      </c>
      <c r="K24" s="207">
        <f t="shared" si="0"/>
        <v>0</v>
      </c>
      <c r="L24" s="184"/>
      <c r="M24" s="185"/>
    </row>
    <row r="25" spans="1:13" s="160" customFormat="1">
      <c r="A25" s="166">
        <v>23</v>
      </c>
      <c r="B25" s="181"/>
      <c r="C25" s="182"/>
      <c r="D25" s="183"/>
      <c r="E25" s="181"/>
      <c r="F25" s="181"/>
      <c r="G25" s="169"/>
      <c r="H25" s="169">
        <v>0</v>
      </c>
      <c r="I25" s="169">
        <v>0</v>
      </c>
      <c r="J25" s="169">
        <v>0</v>
      </c>
      <c r="K25" s="207">
        <f t="shared" si="0"/>
        <v>0</v>
      </c>
      <c r="L25" s="184"/>
      <c r="M25" s="185"/>
    </row>
    <row r="26" spans="1:13" s="160" customFormat="1">
      <c r="A26" s="166">
        <v>24</v>
      </c>
      <c r="B26" s="181"/>
      <c r="C26" s="182"/>
      <c r="D26" s="183"/>
      <c r="E26" s="181"/>
      <c r="F26" s="181"/>
      <c r="G26" s="169"/>
      <c r="H26" s="169">
        <v>0</v>
      </c>
      <c r="I26" s="169">
        <v>0</v>
      </c>
      <c r="J26" s="169">
        <v>0</v>
      </c>
      <c r="K26" s="207">
        <f t="shared" si="0"/>
        <v>0</v>
      </c>
      <c r="L26" s="184"/>
      <c r="M26" s="185"/>
    </row>
    <row r="27" spans="1:13" s="160" customFormat="1">
      <c r="A27" s="166">
        <v>25</v>
      </c>
      <c r="B27" s="176"/>
      <c r="C27" s="179"/>
      <c r="D27" s="180"/>
      <c r="E27" s="176"/>
      <c r="F27" s="176"/>
      <c r="G27" s="169"/>
      <c r="H27" s="169">
        <v>0</v>
      </c>
      <c r="I27" s="169">
        <v>0</v>
      </c>
      <c r="J27" s="169">
        <v>0</v>
      </c>
      <c r="K27" s="207">
        <f t="shared" si="0"/>
        <v>0</v>
      </c>
      <c r="L27" s="178"/>
      <c r="M27" s="186"/>
    </row>
    <row r="28" spans="1:13" s="160" customFormat="1">
      <c r="A28" s="166">
        <v>26</v>
      </c>
      <c r="B28" s="187"/>
      <c r="C28" s="179"/>
      <c r="D28" s="176"/>
      <c r="E28" s="176"/>
      <c r="F28" s="176"/>
      <c r="G28" s="169"/>
      <c r="H28" s="169">
        <v>0</v>
      </c>
      <c r="I28" s="169">
        <v>0</v>
      </c>
      <c r="J28" s="169">
        <v>0</v>
      </c>
      <c r="K28" s="207">
        <f t="shared" si="0"/>
        <v>0</v>
      </c>
      <c r="L28" s="178"/>
      <c r="M28" s="188"/>
    </row>
    <row r="29" spans="1:13" s="160" customFormat="1">
      <c r="A29" s="166">
        <v>27</v>
      </c>
      <c r="B29" s="187"/>
      <c r="C29" s="179"/>
      <c r="D29" s="176"/>
      <c r="E29" s="176"/>
      <c r="F29" s="176"/>
      <c r="G29" s="169"/>
      <c r="H29" s="169">
        <v>0</v>
      </c>
      <c r="I29" s="169">
        <v>0</v>
      </c>
      <c r="J29" s="169">
        <v>0</v>
      </c>
      <c r="K29" s="207">
        <f t="shared" si="0"/>
        <v>0</v>
      </c>
      <c r="L29" s="178"/>
      <c r="M29" s="171"/>
    </row>
    <row r="30" spans="1:13" s="160" customFormat="1">
      <c r="A30" s="166">
        <v>28</v>
      </c>
      <c r="B30" s="187"/>
      <c r="C30" s="179"/>
      <c r="D30" s="176"/>
      <c r="E30" s="176"/>
      <c r="F30" s="176"/>
      <c r="G30" s="169"/>
      <c r="H30" s="169">
        <v>0</v>
      </c>
      <c r="I30" s="169">
        <v>0</v>
      </c>
      <c r="J30" s="169">
        <v>0</v>
      </c>
      <c r="K30" s="207">
        <f t="shared" si="0"/>
        <v>0</v>
      </c>
      <c r="L30" s="178"/>
      <c r="M30" s="166"/>
    </row>
    <row r="31" spans="1:13" s="160" customFormat="1">
      <c r="A31" s="166">
        <v>29</v>
      </c>
      <c r="B31" s="187"/>
      <c r="C31" s="179"/>
      <c r="D31" s="176"/>
      <c r="E31" s="176"/>
      <c r="F31" s="176"/>
      <c r="G31" s="169"/>
      <c r="H31" s="169">
        <v>0</v>
      </c>
      <c r="I31" s="169">
        <v>0</v>
      </c>
      <c r="J31" s="169">
        <v>0</v>
      </c>
      <c r="K31" s="207">
        <f t="shared" si="0"/>
        <v>0</v>
      </c>
      <c r="L31" s="189"/>
      <c r="M31" s="166"/>
    </row>
    <row r="32" spans="1:13" s="160" customFormat="1">
      <c r="A32" s="166">
        <v>30</v>
      </c>
      <c r="B32" s="187"/>
      <c r="C32" s="179"/>
      <c r="D32" s="176"/>
      <c r="E32" s="176"/>
      <c r="F32" s="176"/>
      <c r="G32" s="169"/>
      <c r="H32" s="169">
        <v>0</v>
      </c>
      <c r="I32" s="169">
        <v>0</v>
      </c>
      <c r="J32" s="169">
        <v>0</v>
      </c>
      <c r="K32" s="207">
        <f t="shared" si="0"/>
        <v>0</v>
      </c>
      <c r="L32" s="189"/>
      <c r="M32" s="171"/>
    </row>
    <row r="33" spans="1:13" s="160" customFormat="1">
      <c r="A33" s="166">
        <v>31</v>
      </c>
      <c r="B33" s="187"/>
      <c r="C33" s="179"/>
      <c r="D33" s="176"/>
      <c r="E33" s="176"/>
      <c r="F33" s="176"/>
      <c r="G33" s="169"/>
      <c r="H33" s="169">
        <v>0</v>
      </c>
      <c r="I33" s="169">
        <v>0</v>
      </c>
      <c r="J33" s="169">
        <v>0</v>
      </c>
      <c r="K33" s="207">
        <f t="shared" si="0"/>
        <v>0</v>
      </c>
      <c r="L33" s="190"/>
      <c r="M33" s="185"/>
    </row>
    <row r="34" spans="1:13" s="160" customFormat="1">
      <c r="A34" s="166">
        <v>32</v>
      </c>
      <c r="B34" s="187"/>
      <c r="C34" s="179"/>
      <c r="D34" s="176"/>
      <c r="E34" s="176"/>
      <c r="F34" s="176"/>
      <c r="G34" s="169"/>
      <c r="H34" s="169">
        <v>0</v>
      </c>
      <c r="I34" s="169">
        <v>0</v>
      </c>
      <c r="J34" s="169">
        <v>0</v>
      </c>
      <c r="K34" s="207">
        <f t="shared" si="0"/>
        <v>0</v>
      </c>
      <c r="L34" s="178"/>
      <c r="M34" s="185"/>
    </row>
    <row r="35" spans="1:13" s="160" customFormat="1">
      <c r="A35" s="166">
        <v>33</v>
      </c>
      <c r="B35" s="187"/>
      <c r="C35" s="179"/>
      <c r="D35" s="176"/>
      <c r="E35" s="176"/>
      <c r="F35" s="176"/>
      <c r="G35" s="169"/>
      <c r="H35" s="169">
        <v>0</v>
      </c>
      <c r="I35" s="169">
        <v>0</v>
      </c>
      <c r="J35" s="169">
        <v>0</v>
      </c>
      <c r="K35" s="207">
        <f t="shared" si="0"/>
        <v>0</v>
      </c>
      <c r="L35" s="178"/>
      <c r="M35" s="185"/>
    </row>
    <row r="36" spans="1:13" s="160" customFormat="1">
      <c r="A36" s="166">
        <v>34</v>
      </c>
      <c r="B36" s="187"/>
      <c r="C36" s="179"/>
      <c r="D36" s="176"/>
      <c r="E36" s="176"/>
      <c r="F36" s="176"/>
      <c r="G36" s="169"/>
      <c r="H36" s="169">
        <v>0</v>
      </c>
      <c r="I36" s="169">
        <v>0</v>
      </c>
      <c r="J36" s="169">
        <v>0</v>
      </c>
      <c r="K36" s="207">
        <f t="shared" si="0"/>
        <v>0</v>
      </c>
      <c r="L36" s="178"/>
      <c r="M36" s="185"/>
    </row>
    <row r="37" spans="1:13" s="160" customFormat="1">
      <c r="A37" s="166">
        <v>35</v>
      </c>
      <c r="B37" s="187"/>
      <c r="C37" s="179"/>
      <c r="D37" s="176"/>
      <c r="E37" s="176"/>
      <c r="F37" s="176"/>
      <c r="G37" s="169"/>
      <c r="H37" s="169">
        <v>0</v>
      </c>
      <c r="I37" s="169">
        <v>0</v>
      </c>
      <c r="J37" s="169">
        <v>0</v>
      </c>
      <c r="K37" s="207">
        <f t="shared" si="0"/>
        <v>0</v>
      </c>
      <c r="L37" s="178"/>
      <c r="M37" s="171"/>
    </row>
    <row r="38" spans="1:13" s="160" customFormat="1">
      <c r="A38" s="166">
        <v>36</v>
      </c>
      <c r="B38" s="187"/>
      <c r="C38" s="179"/>
      <c r="D38" s="176"/>
      <c r="E38" s="176"/>
      <c r="F38" s="176"/>
      <c r="G38" s="169"/>
      <c r="H38" s="169">
        <v>0</v>
      </c>
      <c r="I38" s="169">
        <v>0</v>
      </c>
      <c r="J38" s="169">
        <v>0</v>
      </c>
      <c r="K38" s="207">
        <f t="shared" si="0"/>
        <v>0</v>
      </c>
      <c r="L38" s="178"/>
      <c r="M38" s="171"/>
    </row>
    <row r="39" spans="1:13" s="160" customFormat="1">
      <c r="A39" s="166">
        <v>37</v>
      </c>
      <c r="B39" s="187"/>
      <c r="C39" s="179"/>
      <c r="D39" s="176"/>
      <c r="E39" s="176"/>
      <c r="F39" s="176"/>
      <c r="G39" s="169"/>
      <c r="H39" s="169">
        <v>0</v>
      </c>
      <c r="I39" s="169">
        <v>0</v>
      </c>
      <c r="J39" s="169">
        <v>0</v>
      </c>
      <c r="K39" s="207">
        <f t="shared" si="0"/>
        <v>0</v>
      </c>
      <c r="L39" s="178"/>
      <c r="M39" s="191"/>
    </row>
    <row r="40" spans="1:13" s="160" customFormat="1">
      <c r="A40" s="166">
        <v>38</v>
      </c>
      <c r="B40" s="187"/>
      <c r="C40" s="179"/>
      <c r="D40" s="176"/>
      <c r="E40" s="176"/>
      <c r="F40" s="176"/>
      <c r="G40" s="169"/>
      <c r="H40" s="169">
        <v>0</v>
      </c>
      <c r="I40" s="169">
        <v>0</v>
      </c>
      <c r="J40" s="169">
        <v>0</v>
      </c>
      <c r="K40" s="207">
        <f t="shared" si="0"/>
        <v>0</v>
      </c>
      <c r="L40" s="178"/>
      <c r="M40" s="171"/>
    </row>
    <row r="41" spans="1:13" s="160" customFormat="1">
      <c r="A41" s="166">
        <v>39</v>
      </c>
      <c r="B41" s="176"/>
      <c r="C41" s="176"/>
      <c r="D41" s="176"/>
      <c r="E41" s="176"/>
      <c r="F41" s="176"/>
      <c r="G41" s="169"/>
      <c r="H41" s="169">
        <v>0</v>
      </c>
      <c r="I41" s="169">
        <v>0</v>
      </c>
      <c r="J41" s="169">
        <v>0</v>
      </c>
      <c r="K41" s="207">
        <f t="shared" si="0"/>
        <v>0</v>
      </c>
      <c r="L41" s="189"/>
      <c r="M41" s="171"/>
    </row>
    <row r="42" spans="1:13" s="160" customFormat="1">
      <c r="A42" s="166">
        <v>40</v>
      </c>
      <c r="B42" s="176"/>
      <c r="C42" s="176"/>
      <c r="D42" s="176"/>
      <c r="E42" s="176"/>
      <c r="F42" s="176"/>
      <c r="G42" s="169"/>
      <c r="H42" s="169">
        <v>0</v>
      </c>
      <c r="I42" s="169">
        <v>0</v>
      </c>
      <c r="J42" s="169">
        <v>0</v>
      </c>
      <c r="K42" s="207">
        <f t="shared" si="0"/>
        <v>0</v>
      </c>
      <c r="L42" s="192"/>
      <c r="M42" s="166"/>
    </row>
    <row r="43" spans="1:13" s="160" customFormat="1">
      <c r="A43" s="166">
        <v>41</v>
      </c>
      <c r="B43" s="176"/>
      <c r="C43" s="176"/>
      <c r="D43" s="176"/>
      <c r="E43" s="176"/>
      <c r="F43" s="176"/>
      <c r="G43" s="169"/>
      <c r="H43" s="169">
        <v>0</v>
      </c>
      <c r="I43" s="169">
        <v>0</v>
      </c>
      <c r="J43" s="169">
        <v>0</v>
      </c>
      <c r="K43" s="207">
        <f t="shared" si="0"/>
        <v>0</v>
      </c>
      <c r="L43" s="192"/>
      <c r="M43" s="166"/>
    </row>
    <row r="44" spans="1:13" s="160" customFormat="1">
      <c r="A44" s="166">
        <v>42</v>
      </c>
      <c r="B44" s="176"/>
      <c r="C44" s="176"/>
      <c r="D44" s="176"/>
      <c r="E44" s="176"/>
      <c r="F44" s="176"/>
      <c r="G44" s="169"/>
      <c r="H44" s="169">
        <v>0</v>
      </c>
      <c r="I44" s="169">
        <v>0</v>
      </c>
      <c r="J44" s="169">
        <v>0</v>
      </c>
      <c r="K44" s="207">
        <f t="shared" si="0"/>
        <v>0</v>
      </c>
      <c r="L44" s="189"/>
      <c r="M44" s="166"/>
    </row>
    <row r="45" spans="1:13" s="160" customFormat="1">
      <c r="A45" s="166">
        <v>43</v>
      </c>
      <c r="B45" s="176"/>
      <c r="C45" s="176"/>
      <c r="D45" s="176"/>
      <c r="E45" s="176"/>
      <c r="F45" s="176"/>
      <c r="G45" s="169"/>
      <c r="H45" s="169">
        <v>0</v>
      </c>
      <c r="I45" s="169">
        <v>0</v>
      </c>
      <c r="J45" s="169">
        <v>0</v>
      </c>
      <c r="K45" s="207">
        <f t="shared" si="0"/>
        <v>0</v>
      </c>
      <c r="L45" s="192"/>
      <c r="M45" s="166"/>
    </row>
    <row r="46" spans="1:13" s="160" customFormat="1">
      <c r="A46" s="166">
        <v>44</v>
      </c>
      <c r="B46" s="176"/>
      <c r="C46" s="176"/>
      <c r="D46" s="176"/>
      <c r="E46" s="176"/>
      <c r="F46" s="176"/>
      <c r="G46" s="169"/>
      <c r="H46" s="169">
        <v>0</v>
      </c>
      <c r="I46" s="169">
        <v>0</v>
      </c>
      <c r="J46" s="169">
        <v>0</v>
      </c>
      <c r="K46" s="207">
        <f t="shared" si="0"/>
        <v>0</v>
      </c>
      <c r="L46" s="192"/>
      <c r="M46" s="166"/>
    </row>
    <row r="47" spans="1:13" s="160" customFormat="1">
      <c r="A47" s="166">
        <v>45</v>
      </c>
      <c r="B47" s="176"/>
      <c r="C47" s="176"/>
      <c r="D47" s="176"/>
      <c r="E47" s="176"/>
      <c r="F47" s="176"/>
      <c r="G47" s="169"/>
      <c r="H47" s="169">
        <v>0</v>
      </c>
      <c r="I47" s="169">
        <v>0</v>
      </c>
      <c r="J47" s="169">
        <v>0</v>
      </c>
      <c r="K47" s="207">
        <f t="shared" si="0"/>
        <v>0</v>
      </c>
      <c r="L47" s="192"/>
      <c r="M47" s="166"/>
    </row>
    <row r="48" spans="1:13" s="160" customFormat="1">
      <c r="A48" s="166">
        <v>46</v>
      </c>
      <c r="B48" s="193"/>
      <c r="C48" s="176"/>
      <c r="D48" s="176"/>
      <c r="E48" s="176"/>
      <c r="F48" s="176"/>
      <c r="G48" s="169"/>
      <c r="H48" s="169">
        <v>0</v>
      </c>
      <c r="I48" s="169">
        <v>0</v>
      </c>
      <c r="J48" s="169">
        <v>0</v>
      </c>
      <c r="K48" s="207">
        <f t="shared" si="0"/>
        <v>0</v>
      </c>
      <c r="L48" s="194"/>
      <c r="M48" s="166"/>
    </row>
    <row r="49" spans="1:13" s="160" customFormat="1">
      <c r="A49" s="166">
        <v>47</v>
      </c>
      <c r="B49" s="193"/>
      <c r="C49" s="176"/>
      <c r="D49" s="176"/>
      <c r="E49" s="176"/>
      <c r="F49" s="176"/>
      <c r="G49" s="169"/>
      <c r="H49" s="169">
        <v>0</v>
      </c>
      <c r="I49" s="169">
        <v>0</v>
      </c>
      <c r="J49" s="169">
        <v>0</v>
      </c>
      <c r="K49" s="207">
        <f t="shared" si="0"/>
        <v>0</v>
      </c>
      <c r="L49" s="194"/>
      <c r="M49" s="166"/>
    </row>
    <row r="50" spans="1:13" s="160" customFormat="1">
      <c r="A50" s="166">
        <v>48</v>
      </c>
      <c r="B50" s="193"/>
      <c r="C50" s="176"/>
      <c r="D50" s="176"/>
      <c r="E50" s="176"/>
      <c r="F50" s="176"/>
      <c r="G50" s="169"/>
      <c r="H50" s="169">
        <v>0</v>
      </c>
      <c r="I50" s="169">
        <v>0</v>
      </c>
      <c r="J50" s="169">
        <v>0</v>
      </c>
      <c r="K50" s="207">
        <f t="shared" si="0"/>
        <v>0</v>
      </c>
      <c r="L50" s="194"/>
      <c r="M50" s="166"/>
    </row>
    <row r="51" spans="1:13" s="160" customFormat="1">
      <c r="A51" s="166">
        <v>49</v>
      </c>
      <c r="B51" s="193"/>
      <c r="C51" s="176"/>
      <c r="D51" s="176"/>
      <c r="E51" s="176"/>
      <c r="F51" s="176"/>
      <c r="G51" s="169"/>
      <c r="H51" s="169">
        <v>0</v>
      </c>
      <c r="I51" s="169">
        <v>0</v>
      </c>
      <c r="J51" s="169">
        <v>0</v>
      </c>
      <c r="K51" s="207">
        <f t="shared" si="0"/>
        <v>0</v>
      </c>
      <c r="L51" s="194"/>
      <c r="M51" s="166"/>
    </row>
    <row r="52" spans="1:13" s="160" customFormat="1">
      <c r="A52" s="166">
        <v>50</v>
      </c>
      <c r="B52" s="193"/>
      <c r="C52" s="176"/>
      <c r="D52" s="176"/>
      <c r="E52" s="176"/>
      <c r="F52" s="176"/>
      <c r="G52" s="169"/>
      <c r="H52" s="169">
        <v>0</v>
      </c>
      <c r="I52" s="169">
        <v>0</v>
      </c>
      <c r="J52" s="169">
        <v>0</v>
      </c>
      <c r="K52" s="207">
        <f t="shared" si="0"/>
        <v>0</v>
      </c>
      <c r="L52" s="194"/>
      <c r="M52" s="166"/>
    </row>
    <row r="53" spans="1:13" s="160" customFormat="1">
      <c r="A53" s="166">
        <v>51</v>
      </c>
      <c r="B53" s="193"/>
      <c r="C53" s="176"/>
      <c r="D53" s="176"/>
      <c r="E53" s="176"/>
      <c r="F53" s="176"/>
      <c r="G53" s="169"/>
      <c r="H53" s="169">
        <v>0</v>
      </c>
      <c r="I53" s="169">
        <v>0</v>
      </c>
      <c r="J53" s="169">
        <v>0</v>
      </c>
      <c r="K53" s="207">
        <f t="shared" si="0"/>
        <v>0</v>
      </c>
      <c r="L53" s="194"/>
      <c r="M53" s="166"/>
    </row>
    <row r="54" spans="1:13" s="160" customFormat="1">
      <c r="A54" s="166">
        <v>52</v>
      </c>
      <c r="B54" s="193"/>
      <c r="C54" s="176"/>
      <c r="D54" s="176"/>
      <c r="E54" s="176"/>
      <c r="F54" s="176"/>
      <c r="G54" s="169"/>
      <c r="H54" s="169">
        <v>0</v>
      </c>
      <c r="I54" s="169">
        <v>0</v>
      </c>
      <c r="J54" s="169">
        <v>0</v>
      </c>
      <c r="K54" s="207">
        <f t="shared" si="0"/>
        <v>0</v>
      </c>
      <c r="L54" s="194"/>
      <c r="M54" s="166"/>
    </row>
    <row r="55" spans="1:13" s="160" customFormat="1">
      <c r="A55" s="166">
        <v>53</v>
      </c>
      <c r="B55" s="193"/>
      <c r="C55" s="176"/>
      <c r="D55" s="176"/>
      <c r="E55" s="176"/>
      <c r="F55" s="176"/>
      <c r="G55" s="169"/>
      <c r="H55" s="169">
        <v>0</v>
      </c>
      <c r="I55" s="169">
        <v>0</v>
      </c>
      <c r="J55" s="169">
        <v>0</v>
      </c>
      <c r="K55" s="207">
        <f t="shared" si="0"/>
        <v>0</v>
      </c>
      <c r="L55" s="194"/>
      <c r="M55" s="166"/>
    </row>
    <row r="56" spans="1:13" s="160" customFormat="1">
      <c r="A56" s="166">
        <v>54</v>
      </c>
      <c r="B56" s="193"/>
      <c r="C56" s="176"/>
      <c r="D56" s="176"/>
      <c r="E56" s="176"/>
      <c r="F56" s="176"/>
      <c r="G56" s="169"/>
      <c r="H56" s="169">
        <v>0</v>
      </c>
      <c r="I56" s="169">
        <v>0</v>
      </c>
      <c r="J56" s="169">
        <v>0</v>
      </c>
      <c r="K56" s="207">
        <f t="shared" si="0"/>
        <v>0</v>
      </c>
      <c r="L56" s="195"/>
      <c r="M56" s="166"/>
    </row>
    <row r="57" spans="1:13" s="160" customFormat="1">
      <c r="A57" s="166">
        <v>55</v>
      </c>
      <c r="B57" s="193"/>
      <c r="C57" s="176"/>
      <c r="D57" s="176"/>
      <c r="E57" s="176"/>
      <c r="F57" s="176"/>
      <c r="G57" s="169"/>
      <c r="H57" s="169">
        <v>0</v>
      </c>
      <c r="I57" s="169">
        <v>0</v>
      </c>
      <c r="J57" s="169">
        <v>0</v>
      </c>
      <c r="K57" s="207">
        <f t="shared" si="0"/>
        <v>0</v>
      </c>
      <c r="L57" s="195"/>
      <c r="M57" s="166"/>
    </row>
    <row r="58" spans="1:13" s="160" customFormat="1">
      <c r="A58" s="166">
        <v>56</v>
      </c>
      <c r="B58" s="193"/>
      <c r="C58" s="176"/>
      <c r="D58" s="176"/>
      <c r="E58" s="176"/>
      <c r="F58" s="176"/>
      <c r="G58" s="169"/>
      <c r="H58" s="169">
        <v>0</v>
      </c>
      <c r="I58" s="169">
        <v>0</v>
      </c>
      <c r="J58" s="169">
        <v>0</v>
      </c>
      <c r="K58" s="207">
        <f t="shared" si="0"/>
        <v>0</v>
      </c>
      <c r="L58" s="195"/>
      <c r="M58" s="166"/>
    </row>
    <row r="59" spans="1:13" s="160" customFormat="1">
      <c r="A59" s="166">
        <v>57</v>
      </c>
      <c r="B59" s="193"/>
      <c r="C59" s="176"/>
      <c r="D59" s="176"/>
      <c r="E59" s="176"/>
      <c r="F59" s="176"/>
      <c r="G59" s="169"/>
      <c r="H59" s="169">
        <v>0</v>
      </c>
      <c r="I59" s="169">
        <v>0</v>
      </c>
      <c r="J59" s="169">
        <v>0</v>
      </c>
      <c r="K59" s="207">
        <f t="shared" si="0"/>
        <v>0</v>
      </c>
      <c r="L59" s="195"/>
      <c r="M59" s="166"/>
    </row>
    <row r="60" spans="1:13" s="160" customFormat="1">
      <c r="A60" s="166">
        <v>58</v>
      </c>
      <c r="B60" s="193"/>
      <c r="C60" s="176"/>
      <c r="D60" s="176"/>
      <c r="E60" s="176"/>
      <c r="F60" s="176"/>
      <c r="G60" s="169"/>
      <c r="H60" s="169">
        <v>0</v>
      </c>
      <c r="I60" s="169">
        <v>0</v>
      </c>
      <c r="J60" s="169">
        <v>0</v>
      </c>
      <c r="K60" s="207">
        <f t="shared" si="0"/>
        <v>0</v>
      </c>
      <c r="L60" s="195"/>
      <c r="M60" s="166"/>
    </row>
    <row r="61" spans="1:13" s="160" customFormat="1">
      <c r="A61" s="166">
        <v>59</v>
      </c>
      <c r="B61" s="193"/>
      <c r="C61" s="176"/>
      <c r="D61" s="176"/>
      <c r="E61" s="176"/>
      <c r="F61" s="176"/>
      <c r="G61" s="169"/>
      <c r="H61" s="169">
        <v>0</v>
      </c>
      <c r="I61" s="169">
        <v>0</v>
      </c>
      <c r="J61" s="169">
        <v>0</v>
      </c>
      <c r="K61" s="207">
        <f t="shared" si="0"/>
        <v>0</v>
      </c>
      <c r="L61" s="195"/>
      <c r="M61" s="166"/>
    </row>
    <row r="62" spans="1:13" s="160" customFormat="1">
      <c r="A62" s="166">
        <v>60</v>
      </c>
      <c r="B62" s="193"/>
      <c r="C62" s="176"/>
      <c r="D62" s="176"/>
      <c r="E62" s="176"/>
      <c r="F62" s="176"/>
      <c r="G62" s="169"/>
      <c r="H62" s="169">
        <v>0</v>
      </c>
      <c r="I62" s="169">
        <v>0</v>
      </c>
      <c r="J62" s="169">
        <v>0</v>
      </c>
      <c r="K62" s="207">
        <f t="shared" si="0"/>
        <v>0</v>
      </c>
      <c r="L62" s="195"/>
      <c r="M62" s="166"/>
    </row>
    <row r="63" spans="1:13" s="160" customFormat="1">
      <c r="A63" s="166">
        <v>61</v>
      </c>
      <c r="B63" s="193"/>
      <c r="C63" s="176"/>
      <c r="D63" s="176"/>
      <c r="E63" s="176"/>
      <c r="F63" s="176"/>
      <c r="G63" s="169"/>
      <c r="H63" s="169">
        <v>0</v>
      </c>
      <c r="I63" s="169">
        <v>0</v>
      </c>
      <c r="J63" s="169">
        <v>0</v>
      </c>
      <c r="K63" s="207">
        <f t="shared" si="0"/>
        <v>0</v>
      </c>
      <c r="L63" s="195"/>
      <c r="M63" s="166"/>
    </row>
    <row r="64" spans="1:13" s="160" customFormat="1">
      <c r="A64" s="166">
        <v>62</v>
      </c>
      <c r="B64" s="176"/>
      <c r="C64" s="176"/>
      <c r="D64" s="176"/>
      <c r="E64" s="176"/>
      <c r="F64" s="176"/>
      <c r="G64" s="169"/>
      <c r="H64" s="169">
        <v>0</v>
      </c>
      <c r="I64" s="169">
        <v>0</v>
      </c>
      <c r="J64" s="169">
        <v>0</v>
      </c>
      <c r="K64" s="207">
        <f t="shared" si="0"/>
        <v>0</v>
      </c>
      <c r="L64" s="178"/>
      <c r="M64" s="166"/>
    </row>
    <row r="65" spans="1:13" s="160" customFormat="1">
      <c r="A65" s="166">
        <v>63</v>
      </c>
      <c r="B65" s="167"/>
      <c r="C65" s="167"/>
      <c r="D65" s="167"/>
      <c r="E65" s="167"/>
      <c r="F65" s="167"/>
      <c r="G65" s="169"/>
      <c r="H65" s="169">
        <v>0</v>
      </c>
      <c r="I65" s="169">
        <v>0</v>
      </c>
      <c r="J65" s="169">
        <v>0</v>
      </c>
      <c r="K65" s="207">
        <f t="shared" si="0"/>
        <v>0</v>
      </c>
      <c r="L65" s="173"/>
      <c r="M65" s="166"/>
    </row>
    <row r="66" spans="1:13" s="160" customFormat="1">
      <c r="A66" s="166">
        <v>64</v>
      </c>
      <c r="B66" s="176"/>
      <c r="C66" s="176"/>
      <c r="D66" s="176"/>
      <c r="E66" s="176"/>
      <c r="F66" s="176"/>
      <c r="G66" s="169"/>
      <c r="H66" s="169">
        <v>0</v>
      </c>
      <c r="I66" s="169">
        <v>0</v>
      </c>
      <c r="J66" s="169">
        <v>0</v>
      </c>
      <c r="K66" s="207">
        <f t="shared" si="0"/>
        <v>0</v>
      </c>
      <c r="L66" s="178"/>
      <c r="M66" s="166"/>
    </row>
    <row r="67" spans="1:13" s="160" customFormat="1">
      <c r="A67" s="166">
        <v>65</v>
      </c>
      <c r="B67" s="176"/>
      <c r="C67" s="176"/>
      <c r="D67" s="176"/>
      <c r="E67" s="176"/>
      <c r="F67" s="176"/>
      <c r="G67" s="169"/>
      <c r="H67" s="169">
        <v>0</v>
      </c>
      <c r="I67" s="169">
        <v>0</v>
      </c>
      <c r="J67" s="169">
        <v>0</v>
      </c>
      <c r="K67" s="207">
        <f t="shared" si="0"/>
        <v>0</v>
      </c>
      <c r="L67" s="178"/>
      <c r="M67" s="166"/>
    </row>
    <row r="68" spans="1:13" s="160" customFormat="1">
      <c r="A68" s="166">
        <v>66</v>
      </c>
      <c r="B68" s="167"/>
      <c r="C68" s="167"/>
      <c r="D68" s="167"/>
      <c r="E68" s="167"/>
      <c r="F68" s="167"/>
      <c r="G68" s="169"/>
      <c r="H68" s="169">
        <v>0</v>
      </c>
      <c r="I68" s="169">
        <v>0</v>
      </c>
      <c r="J68" s="169">
        <v>0</v>
      </c>
      <c r="K68" s="207">
        <f t="shared" ref="K68:K131" si="1">H68+I68+J68</f>
        <v>0</v>
      </c>
      <c r="L68" s="172"/>
      <c r="M68" s="166"/>
    </row>
    <row r="69" spans="1:13" s="160" customFormat="1">
      <c r="A69" s="166">
        <v>67</v>
      </c>
      <c r="B69" s="167"/>
      <c r="C69" s="167"/>
      <c r="D69" s="167"/>
      <c r="E69" s="167"/>
      <c r="F69" s="167"/>
      <c r="G69" s="169"/>
      <c r="H69" s="169">
        <v>0</v>
      </c>
      <c r="I69" s="169">
        <v>0</v>
      </c>
      <c r="J69" s="169">
        <v>0</v>
      </c>
      <c r="K69" s="207">
        <f t="shared" si="1"/>
        <v>0</v>
      </c>
      <c r="L69" s="173"/>
      <c r="M69" s="166"/>
    </row>
    <row r="70" spans="1:13" s="160" customFormat="1">
      <c r="A70" s="166">
        <v>68</v>
      </c>
      <c r="B70" s="167"/>
      <c r="C70" s="167"/>
      <c r="D70" s="167"/>
      <c r="E70" s="167"/>
      <c r="F70" s="167"/>
      <c r="G70" s="169"/>
      <c r="H70" s="169">
        <v>0</v>
      </c>
      <c r="I70" s="169">
        <v>0</v>
      </c>
      <c r="J70" s="169">
        <v>0</v>
      </c>
      <c r="K70" s="207">
        <f t="shared" si="1"/>
        <v>0</v>
      </c>
      <c r="L70" s="173"/>
      <c r="M70" s="166"/>
    </row>
    <row r="71" spans="1:13" s="160" customFormat="1">
      <c r="A71" s="166">
        <v>69</v>
      </c>
      <c r="B71" s="196"/>
      <c r="C71" s="197"/>
      <c r="D71" s="167"/>
      <c r="E71" s="166"/>
      <c r="F71" s="196"/>
      <c r="G71" s="169"/>
      <c r="H71" s="169">
        <v>0</v>
      </c>
      <c r="I71" s="169">
        <v>0</v>
      </c>
      <c r="J71" s="169">
        <v>0</v>
      </c>
      <c r="K71" s="207">
        <f t="shared" si="1"/>
        <v>0</v>
      </c>
      <c r="L71" s="173"/>
      <c r="M71" s="166"/>
    </row>
    <row r="72" spans="1:13" s="160" customFormat="1">
      <c r="A72" s="166">
        <v>70</v>
      </c>
      <c r="B72" s="167"/>
      <c r="C72" s="167"/>
      <c r="D72" s="167"/>
      <c r="E72" s="167"/>
      <c r="F72" s="167"/>
      <c r="G72" s="169"/>
      <c r="H72" s="169">
        <v>0</v>
      </c>
      <c r="I72" s="169">
        <v>0</v>
      </c>
      <c r="J72" s="169">
        <v>0</v>
      </c>
      <c r="K72" s="207">
        <f t="shared" si="1"/>
        <v>0</v>
      </c>
      <c r="L72" s="170"/>
      <c r="M72" s="166"/>
    </row>
    <row r="73" spans="1:13" s="160" customFormat="1">
      <c r="A73" s="166">
        <v>71</v>
      </c>
      <c r="B73" s="167"/>
      <c r="C73" s="167"/>
      <c r="D73" s="167"/>
      <c r="E73" s="167"/>
      <c r="F73" s="167"/>
      <c r="G73" s="169"/>
      <c r="H73" s="169">
        <v>0</v>
      </c>
      <c r="I73" s="169">
        <v>0</v>
      </c>
      <c r="J73" s="169">
        <v>0</v>
      </c>
      <c r="K73" s="207">
        <f t="shared" si="1"/>
        <v>0</v>
      </c>
      <c r="L73" s="170"/>
      <c r="M73" s="166"/>
    </row>
    <row r="74" spans="1:13" s="160" customFormat="1">
      <c r="A74" s="166">
        <v>72</v>
      </c>
      <c r="B74" s="167"/>
      <c r="C74" s="167"/>
      <c r="D74" s="167"/>
      <c r="E74" s="167"/>
      <c r="F74" s="196"/>
      <c r="G74" s="169"/>
      <c r="H74" s="169">
        <v>0</v>
      </c>
      <c r="I74" s="169">
        <v>0</v>
      </c>
      <c r="J74" s="169">
        <v>0</v>
      </c>
      <c r="K74" s="207">
        <f t="shared" si="1"/>
        <v>0</v>
      </c>
      <c r="L74" s="173"/>
      <c r="M74" s="166"/>
    </row>
    <row r="75" spans="1:13" s="160" customFormat="1">
      <c r="A75" s="166">
        <v>73</v>
      </c>
      <c r="B75" s="167"/>
      <c r="C75" s="167"/>
      <c r="D75" s="167"/>
      <c r="E75" s="167"/>
      <c r="F75" s="196"/>
      <c r="G75" s="169"/>
      <c r="H75" s="169">
        <v>0</v>
      </c>
      <c r="I75" s="169">
        <v>0</v>
      </c>
      <c r="J75" s="169">
        <v>0</v>
      </c>
      <c r="K75" s="207">
        <f t="shared" si="1"/>
        <v>0</v>
      </c>
      <c r="L75" s="173"/>
      <c r="M75" s="166"/>
    </row>
    <row r="76" spans="1:13" s="160" customFormat="1">
      <c r="A76" s="166">
        <v>74</v>
      </c>
      <c r="B76" s="167"/>
      <c r="C76" s="167"/>
      <c r="D76" s="167"/>
      <c r="E76" s="167"/>
      <c r="F76" s="196"/>
      <c r="G76" s="169"/>
      <c r="H76" s="169">
        <v>0</v>
      </c>
      <c r="I76" s="169">
        <v>0</v>
      </c>
      <c r="J76" s="169">
        <v>0</v>
      </c>
      <c r="K76" s="207">
        <f t="shared" si="1"/>
        <v>0</v>
      </c>
      <c r="L76" s="170"/>
      <c r="M76" s="166"/>
    </row>
    <row r="77" spans="1:13" s="160" customFormat="1">
      <c r="A77" s="166">
        <v>75</v>
      </c>
      <c r="B77" s="167"/>
      <c r="C77" s="167"/>
      <c r="D77" s="167"/>
      <c r="E77" s="167"/>
      <c r="F77" s="167"/>
      <c r="G77" s="169"/>
      <c r="H77" s="169">
        <v>0</v>
      </c>
      <c r="I77" s="169">
        <v>0</v>
      </c>
      <c r="J77" s="169">
        <v>0</v>
      </c>
      <c r="K77" s="207">
        <f t="shared" si="1"/>
        <v>0</v>
      </c>
      <c r="L77" s="173"/>
      <c r="M77" s="166"/>
    </row>
    <row r="78" spans="1:13" s="160" customFormat="1">
      <c r="A78" s="166">
        <v>76</v>
      </c>
      <c r="B78" s="167"/>
      <c r="C78" s="167"/>
      <c r="D78" s="167"/>
      <c r="E78" s="167"/>
      <c r="F78" s="167"/>
      <c r="G78" s="169"/>
      <c r="H78" s="169">
        <v>0</v>
      </c>
      <c r="I78" s="169">
        <v>0</v>
      </c>
      <c r="J78" s="169">
        <v>0</v>
      </c>
      <c r="K78" s="207">
        <f t="shared" si="1"/>
        <v>0</v>
      </c>
      <c r="L78" s="173"/>
      <c r="M78" s="166"/>
    </row>
    <row r="79" spans="1:13" s="160" customFormat="1">
      <c r="A79" s="166">
        <v>77</v>
      </c>
      <c r="B79" s="167"/>
      <c r="C79" s="167"/>
      <c r="D79" s="167"/>
      <c r="E79" s="167"/>
      <c r="F79" s="167"/>
      <c r="G79" s="169"/>
      <c r="H79" s="169">
        <v>0</v>
      </c>
      <c r="I79" s="169">
        <v>0</v>
      </c>
      <c r="J79" s="169">
        <v>0</v>
      </c>
      <c r="K79" s="207">
        <f t="shared" si="1"/>
        <v>0</v>
      </c>
      <c r="L79" s="173"/>
      <c r="M79" s="166"/>
    </row>
    <row r="80" spans="1:13" s="160" customFormat="1">
      <c r="A80" s="166">
        <v>78</v>
      </c>
      <c r="B80" s="167"/>
      <c r="C80" s="167"/>
      <c r="D80" s="167"/>
      <c r="E80" s="167"/>
      <c r="F80" s="167"/>
      <c r="G80" s="169"/>
      <c r="H80" s="169">
        <v>0</v>
      </c>
      <c r="I80" s="169">
        <v>0</v>
      </c>
      <c r="J80" s="169">
        <v>0</v>
      </c>
      <c r="K80" s="207">
        <f t="shared" si="1"/>
        <v>0</v>
      </c>
      <c r="L80" s="173"/>
      <c r="M80" s="166"/>
    </row>
    <row r="81" spans="1:13" s="160" customFormat="1">
      <c r="A81" s="166">
        <v>79</v>
      </c>
      <c r="B81" s="167"/>
      <c r="C81" s="167"/>
      <c r="D81" s="167"/>
      <c r="E81" s="167"/>
      <c r="F81" s="167"/>
      <c r="G81" s="169"/>
      <c r="H81" s="169">
        <v>0</v>
      </c>
      <c r="I81" s="169">
        <v>0</v>
      </c>
      <c r="J81" s="169">
        <v>0</v>
      </c>
      <c r="K81" s="207">
        <f t="shared" si="1"/>
        <v>0</v>
      </c>
      <c r="L81" s="173"/>
      <c r="M81" s="166"/>
    </row>
    <row r="82" spans="1:13" s="160" customFormat="1">
      <c r="A82" s="166">
        <v>80</v>
      </c>
      <c r="B82" s="167"/>
      <c r="C82" s="167"/>
      <c r="D82" s="167"/>
      <c r="E82" s="167"/>
      <c r="F82" s="167"/>
      <c r="G82" s="169"/>
      <c r="H82" s="169">
        <v>0</v>
      </c>
      <c r="I82" s="169">
        <v>0</v>
      </c>
      <c r="J82" s="169">
        <v>0</v>
      </c>
      <c r="K82" s="207">
        <f t="shared" si="1"/>
        <v>0</v>
      </c>
      <c r="L82" s="173"/>
      <c r="M82" s="166"/>
    </row>
    <row r="83" spans="1:13" s="160" customFormat="1">
      <c r="A83" s="166">
        <v>81</v>
      </c>
      <c r="B83" s="167"/>
      <c r="C83" s="167"/>
      <c r="D83" s="167"/>
      <c r="E83" s="167"/>
      <c r="F83" s="167"/>
      <c r="G83" s="169"/>
      <c r="H83" s="169">
        <v>0</v>
      </c>
      <c r="I83" s="169">
        <v>0</v>
      </c>
      <c r="J83" s="169">
        <v>0</v>
      </c>
      <c r="K83" s="207">
        <f t="shared" si="1"/>
        <v>0</v>
      </c>
      <c r="L83" s="173"/>
      <c r="M83" s="166"/>
    </row>
    <row r="84" spans="1:13" s="160" customFormat="1">
      <c r="A84" s="166">
        <v>82</v>
      </c>
      <c r="B84" s="167"/>
      <c r="C84" s="167"/>
      <c r="D84" s="167"/>
      <c r="E84" s="167"/>
      <c r="F84" s="167"/>
      <c r="G84" s="169"/>
      <c r="H84" s="169">
        <v>0</v>
      </c>
      <c r="I84" s="169">
        <v>0</v>
      </c>
      <c r="J84" s="169">
        <v>0</v>
      </c>
      <c r="K84" s="207">
        <f t="shared" si="1"/>
        <v>0</v>
      </c>
      <c r="L84" s="173"/>
      <c r="M84" s="166"/>
    </row>
    <row r="85" spans="1:13" s="160" customFormat="1">
      <c r="A85" s="166">
        <v>83</v>
      </c>
      <c r="B85" s="167"/>
      <c r="C85" s="167"/>
      <c r="D85" s="167"/>
      <c r="E85" s="167"/>
      <c r="F85" s="167"/>
      <c r="G85" s="169"/>
      <c r="H85" s="169">
        <v>0</v>
      </c>
      <c r="I85" s="169">
        <v>0</v>
      </c>
      <c r="J85" s="169">
        <v>0</v>
      </c>
      <c r="K85" s="207">
        <f t="shared" si="1"/>
        <v>0</v>
      </c>
      <c r="L85" s="173"/>
      <c r="M85" s="166"/>
    </row>
    <row r="86" spans="1:13" s="160" customFormat="1">
      <c r="A86" s="166">
        <v>84</v>
      </c>
      <c r="B86" s="167"/>
      <c r="C86" s="167"/>
      <c r="D86" s="167"/>
      <c r="E86" s="167"/>
      <c r="F86" s="167"/>
      <c r="G86" s="169"/>
      <c r="H86" s="169">
        <v>0</v>
      </c>
      <c r="I86" s="169">
        <v>0</v>
      </c>
      <c r="J86" s="169">
        <v>0</v>
      </c>
      <c r="K86" s="207">
        <f t="shared" si="1"/>
        <v>0</v>
      </c>
      <c r="L86" s="173"/>
      <c r="M86" s="166"/>
    </row>
    <row r="87" spans="1:13" s="160" customFormat="1">
      <c r="A87" s="166">
        <v>85</v>
      </c>
      <c r="B87" s="167"/>
      <c r="C87" s="167"/>
      <c r="D87" s="167"/>
      <c r="E87" s="167"/>
      <c r="F87" s="167"/>
      <c r="G87" s="169"/>
      <c r="H87" s="169">
        <v>0</v>
      </c>
      <c r="I87" s="169">
        <v>0</v>
      </c>
      <c r="J87" s="169">
        <v>0</v>
      </c>
      <c r="K87" s="207">
        <f t="shared" si="1"/>
        <v>0</v>
      </c>
      <c r="L87" s="173"/>
      <c r="M87" s="166"/>
    </row>
    <row r="88" spans="1:13" s="160" customFormat="1">
      <c r="A88" s="166">
        <v>86</v>
      </c>
      <c r="B88" s="167"/>
      <c r="C88" s="167"/>
      <c r="D88" s="167"/>
      <c r="E88" s="167"/>
      <c r="F88" s="172"/>
      <c r="G88" s="169"/>
      <c r="H88" s="169">
        <v>0</v>
      </c>
      <c r="I88" s="169">
        <v>0</v>
      </c>
      <c r="J88" s="169">
        <v>0</v>
      </c>
      <c r="K88" s="207">
        <f t="shared" si="1"/>
        <v>0</v>
      </c>
      <c r="L88" s="173"/>
      <c r="M88" s="166"/>
    </row>
    <row r="89" spans="1:13" s="160" customFormat="1">
      <c r="A89" s="166">
        <v>87</v>
      </c>
      <c r="B89" s="167"/>
      <c r="C89" s="167"/>
      <c r="D89" s="167"/>
      <c r="E89" s="167"/>
      <c r="F89" s="196"/>
      <c r="G89" s="169"/>
      <c r="H89" s="169">
        <v>0</v>
      </c>
      <c r="I89" s="169">
        <v>0</v>
      </c>
      <c r="J89" s="169">
        <v>0</v>
      </c>
      <c r="K89" s="207">
        <f t="shared" si="1"/>
        <v>0</v>
      </c>
      <c r="L89" s="170"/>
      <c r="M89" s="166"/>
    </row>
    <row r="90" spans="1:13" s="160" customFormat="1">
      <c r="A90" s="166">
        <v>88</v>
      </c>
      <c r="B90" s="167"/>
      <c r="C90" s="167"/>
      <c r="D90" s="167"/>
      <c r="E90" s="167"/>
      <c r="F90" s="167"/>
      <c r="G90" s="169"/>
      <c r="H90" s="169">
        <v>0</v>
      </c>
      <c r="I90" s="169">
        <v>0</v>
      </c>
      <c r="J90" s="169">
        <v>0</v>
      </c>
      <c r="K90" s="207">
        <f t="shared" si="1"/>
        <v>0</v>
      </c>
      <c r="L90" s="170"/>
      <c r="M90" s="166"/>
    </row>
    <row r="91" spans="1:13" s="160" customFormat="1">
      <c r="A91" s="166">
        <v>89</v>
      </c>
      <c r="B91" s="167"/>
      <c r="C91" s="167"/>
      <c r="D91" s="167"/>
      <c r="E91" s="167"/>
      <c r="F91" s="167"/>
      <c r="G91" s="169"/>
      <c r="H91" s="169">
        <v>0</v>
      </c>
      <c r="I91" s="169">
        <v>0</v>
      </c>
      <c r="J91" s="169">
        <v>0</v>
      </c>
      <c r="K91" s="207">
        <f t="shared" si="1"/>
        <v>0</v>
      </c>
      <c r="L91" s="170"/>
      <c r="M91" s="166"/>
    </row>
    <row r="92" spans="1:13" s="160" customFormat="1">
      <c r="A92" s="166">
        <v>90</v>
      </c>
      <c r="B92" s="167"/>
      <c r="C92" s="167"/>
      <c r="D92" s="167"/>
      <c r="E92" s="167"/>
      <c r="F92" s="167"/>
      <c r="G92" s="169"/>
      <c r="H92" s="169">
        <v>0</v>
      </c>
      <c r="I92" s="169">
        <v>0</v>
      </c>
      <c r="J92" s="169">
        <v>0</v>
      </c>
      <c r="K92" s="207">
        <f t="shared" si="1"/>
        <v>0</v>
      </c>
      <c r="L92" s="170"/>
      <c r="M92" s="166"/>
    </row>
    <row r="93" spans="1:13" s="160" customFormat="1">
      <c r="A93" s="166">
        <v>91</v>
      </c>
      <c r="B93" s="167"/>
      <c r="C93" s="167"/>
      <c r="D93" s="167"/>
      <c r="E93" s="167"/>
      <c r="F93" s="167"/>
      <c r="G93" s="169"/>
      <c r="H93" s="169">
        <v>0</v>
      </c>
      <c r="I93" s="169">
        <v>0</v>
      </c>
      <c r="J93" s="169">
        <v>0</v>
      </c>
      <c r="K93" s="207">
        <f t="shared" si="1"/>
        <v>0</v>
      </c>
      <c r="L93" s="170"/>
      <c r="M93" s="166"/>
    </row>
    <row r="94" spans="1:13" s="160" customFormat="1">
      <c r="A94" s="166">
        <v>92</v>
      </c>
      <c r="B94" s="196"/>
      <c r="C94" s="167"/>
      <c r="D94" s="167"/>
      <c r="E94" s="167"/>
      <c r="F94" s="196"/>
      <c r="G94" s="169"/>
      <c r="H94" s="169">
        <v>0</v>
      </c>
      <c r="I94" s="169">
        <v>0</v>
      </c>
      <c r="J94" s="169">
        <v>0</v>
      </c>
      <c r="K94" s="207">
        <f t="shared" si="1"/>
        <v>0</v>
      </c>
      <c r="L94" s="173"/>
      <c r="M94" s="166"/>
    </row>
    <row r="95" spans="1:13" s="160" customFormat="1">
      <c r="A95" s="166">
        <v>93</v>
      </c>
      <c r="B95" s="167"/>
      <c r="C95" s="167"/>
      <c r="D95" s="167"/>
      <c r="E95" s="167"/>
      <c r="F95" s="167"/>
      <c r="G95" s="169"/>
      <c r="H95" s="169">
        <v>0</v>
      </c>
      <c r="I95" s="169">
        <v>0</v>
      </c>
      <c r="J95" s="169">
        <v>0</v>
      </c>
      <c r="K95" s="207">
        <f t="shared" si="1"/>
        <v>0</v>
      </c>
      <c r="L95" s="173"/>
      <c r="M95" s="166"/>
    </row>
    <row r="96" spans="1:13" s="160" customFormat="1">
      <c r="A96" s="166">
        <v>94</v>
      </c>
      <c r="B96" s="167"/>
      <c r="C96" s="167"/>
      <c r="D96" s="167"/>
      <c r="E96" s="167"/>
      <c r="F96" s="167"/>
      <c r="G96" s="169"/>
      <c r="H96" s="169">
        <v>0</v>
      </c>
      <c r="I96" s="169">
        <v>0</v>
      </c>
      <c r="J96" s="169">
        <v>0</v>
      </c>
      <c r="K96" s="207">
        <f t="shared" si="1"/>
        <v>0</v>
      </c>
      <c r="L96" s="170"/>
      <c r="M96" s="198"/>
    </row>
    <row r="97" spans="1:18" s="160" customFormat="1">
      <c r="A97" s="166">
        <v>95</v>
      </c>
      <c r="B97" s="167"/>
      <c r="C97" s="167"/>
      <c r="D97" s="167"/>
      <c r="E97" s="167"/>
      <c r="F97" s="167"/>
      <c r="G97" s="169"/>
      <c r="H97" s="169">
        <v>0</v>
      </c>
      <c r="I97" s="169">
        <v>0</v>
      </c>
      <c r="J97" s="169">
        <v>0</v>
      </c>
      <c r="K97" s="207">
        <f t="shared" si="1"/>
        <v>0</v>
      </c>
      <c r="L97" s="170"/>
      <c r="M97" s="198"/>
    </row>
    <row r="98" spans="1:18" s="160" customFormat="1">
      <c r="A98" s="166">
        <v>96</v>
      </c>
      <c r="B98" s="167"/>
      <c r="C98" s="167"/>
      <c r="D98" s="167"/>
      <c r="E98" s="167"/>
      <c r="F98" s="167"/>
      <c r="G98" s="169"/>
      <c r="H98" s="169">
        <v>0</v>
      </c>
      <c r="I98" s="169">
        <v>0</v>
      </c>
      <c r="J98" s="169">
        <v>0</v>
      </c>
      <c r="K98" s="207">
        <f t="shared" si="1"/>
        <v>0</v>
      </c>
      <c r="L98" s="173"/>
      <c r="M98" s="166"/>
    </row>
    <row r="99" spans="1:18" s="160" customFormat="1">
      <c r="A99" s="166">
        <v>97</v>
      </c>
      <c r="B99" s="167"/>
      <c r="C99" s="167"/>
      <c r="D99" s="167"/>
      <c r="E99" s="167"/>
      <c r="F99" s="167"/>
      <c r="G99" s="169"/>
      <c r="H99" s="169">
        <v>0</v>
      </c>
      <c r="I99" s="169">
        <v>0</v>
      </c>
      <c r="J99" s="169">
        <v>0</v>
      </c>
      <c r="K99" s="207">
        <f t="shared" si="1"/>
        <v>0</v>
      </c>
      <c r="L99" s="170"/>
      <c r="M99" s="166"/>
    </row>
    <row r="100" spans="1:18" s="160" customFormat="1">
      <c r="A100" s="166">
        <v>98</v>
      </c>
      <c r="B100" s="167"/>
      <c r="C100" s="167"/>
      <c r="D100" s="167"/>
      <c r="E100" s="167"/>
      <c r="F100" s="167"/>
      <c r="G100" s="169"/>
      <c r="H100" s="169">
        <v>0</v>
      </c>
      <c r="I100" s="169">
        <v>0</v>
      </c>
      <c r="J100" s="169">
        <v>0</v>
      </c>
      <c r="K100" s="207">
        <f t="shared" si="1"/>
        <v>0</v>
      </c>
      <c r="L100" s="199"/>
      <c r="M100" s="173"/>
      <c r="N100" s="161"/>
      <c r="O100" s="163"/>
      <c r="P100" s="163"/>
      <c r="Q100" s="163"/>
      <c r="R100" s="162"/>
    </row>
    <row r="101" spans="1:18" s="160" customFormat="1">
      <c r="A101" s="166">
        <v>99</v>
      </c>
      <c r="B101" s="200"/>
      <c r="C101" s="200"/>
      <c r="D101" s="200"/>
      <c r="E101" s="200"/>
      <c r="F101" s="200"/>
      <c r="G101" s="169"/>
      <c r="H101" s="169">
        <v>0</v>
      </c>
      <c r="I101" s="169">
        <v>0</v>
      </c>
      <c r="J101" s="169">
        <v>0</v>
      </c>
      <c r="K101" s="207">
        <f t="shared" si="1"/>
        <v>0</v>
      </c>
      <c r="L101" s="201"/>
      <c r="M101" s="198"/>
    </row>
    <row r="102" spans="1:18" s="160" customFormat="1">
      <c r="A102" s="166">
        <v>100</v>
      </c>
      <c r="B102" s="200"/>
      <c r="C102" s="200"/>
      <c r="D102" s="200"/>
      <c r="E102" s="200"/>
      <c r="F102" s="200"/>
      <c r="G102" s="169"/>
      <c r="H102" s="169">
        <v>0</v>
      </c>
      <c r="I102" s="169">
        <v>0</v>
      </c>
      <c r="J102" s="169">
        <v>0</v>
      </c>
      <c r="K102" s="207">
        <f t="shared" si="1"/>
        <v>0</v>
      </c>
      <c r="L102" s="201"/>
      <c r="M102" s="198"/>
    </row>
    <row r="103" spans="1:18" s="160" customFormat="1">
      <c r="A103" s="166">
        <v>101</v>
      </c>
      <c r="B103" s="200"/>
      <c r="C103" s="200"/>
      <c r="D103" s="200"/>
      <c r="E103" s="200"/>
      <c r="F103" s="200"/>
      <c r="G103" s="169"/>
      <c r="H103" s="169">
        <v>0</v>
      </c>
      <c r="I103" s="169">
        <v>0</v>
      </c>
      <c r="J103" s="169">
        <v>0</v>
      </c>
      <c r="K103" s="207">
        <f t="shared" si="1"/>
        <v>0</v>
      </c>
      <c r="L103" s="201"/>
      <c r="M103" s="198"/>
    </row>
    <row r="104" spans="1:18" s="160" customFormat="1">
      <c r="A104" s="166">
        <v>102</v>
      </c>
      <c r="B104" s="166"/>
      <c r="C104" s="171"/>
      <c r="D104" s="166"/>
      <c r="E104" s="166"/>
      <c r="F104" s="166"/>
      <c r="G104" s="169"/>
      <c r="H104" s="169">
        <v>0</v>
      </c>
      <c r="I104" s="169">
        <v>0</v>
      </c>
      <c r="J104" s="169">
        <v>0</v>
      </c>
      <c r="K104" s="207">
        <f t="shared" si="1"/>
        <v>0</v>
      </c>
      <c r="L104" s="171"/>
      <c r="M104" s="166"/>
    </row>
    <row r="105" spans="1:18" s="160" customFormat="1">
      <c r="A105" s="166">
        <v>103</v>
      </c>
      <c r="B105" s="166"/>
      <c r="C105" s="169"/>
      <c r="D105" s="166"/>
      <c r="E105" s="166"/>
      <c r="F105" s="166"/>
      <c r="G105" s="169"/>
      <c r="H105" s="169">
        <v>0</v>
      </c>
      <c r="I105" s="169">
        <v>0</v>
      </c>
      <c r="J105" s="169">
        <v>0</v>
      </c>
      <c r="K105" s="207">
        <f t="shared" si="1"/>
        <v>0</v>
      </c>
      <c r="L105" s="171"/>
      <c r="M105" s="166"/>
    </row>
    <row r="106" spans="1:18" s="160" customFormat="1">
      <c r="A106" s="166">
        <v>104</v>
      </c>
      <c r="B106" s="166"/>
      <c r="C106" s="171"/>
      <c r="D106" s="166"/>
      <c r="E106" s="166"/>
      <c r="F106" s="166"/>
      <c r="G106" s="169"/>
      <c r="H106" s="169">
        <v>0</v>
      </c>
      <c r="I106" s="169">
        <v>0</v>
      </c>
      <c r="J106" s="169">
        <v>0</v>
      </c>
      <c r="K106" s="207">
        <f t="shared" si="1"/>
        <v>0</v>
      </c>
      <c r="L106" s="171"/>
      <c r="M106" s="166"/>
    </row>
    <row r="107" spans="1:18" s="160" customFormat="1">
      <c r="A107" s="166">
        <v>105</v>
      </c>
      <c r="B107" s="166"/>
      <c r="C107" s="171"/>
      <c r="D107" s="166"/>
      <c r="E107" s="166"/>
      <c r="F107" s="166"/>
      <c r="G107" s="169"/>
      <c r="H107" s="169">
        <v>0</v>
      </c>
      <c r="I107" s="169">
        <v>0</v>
      </c>
      <c r="J107" s="169">
        <v>0</v>
      </c>
      <c r="K107" s="207">
        <f t="shared" si="1"/>
        <v>0</v>
      </c>
      <c r="L107" s="171"/>
      <c r="M107" s="166"/>
    </row>
    <row r="108" spans="1:18" s="160" customFormat="1">
      <c r="A108" s="166">
        <v>106</v>
      </c>
      <c r="B108" s="166"/>
      <c r="C108" s="171"/>
      <c r="D108" s="166"/>
      <c r="E108" s="166"/>
      <c r="F108" s="166"/>
      <c r="G108" s="169"/>
      <c r="H108" s="169">
        <v>0</v>
      </c>
      <c r="I108" s="169">
        <v>0</v>
      </c>
      <c r="J108" s="169">
        <v>0</v>
      </c>
      <c r="K108" s="207">
        <f t="shared" si="1"/>
        <v>0</v>
      </c>
      <c r="L108" s="171"/>
      <c r="M108" s="166"/>
    </row>
    <row r="109" spans="1:18" s="160" customFormat="1">
      <c r="A109" s="166">
        <v>107</v>
      </c>
      <c r="B109" s="166"/>
      <c r="C109" s="171"/>
      <c r="D109" s="166"/>
      <c r="E109" s="166"/>
      <c r="F109" s="166"/>
      <c r="G109" s="169"/>
      <c r="H109" s="169">
        <v>0</v>
      </c>
      <c r="I109" s="169">
        <v>0</v>
      </c>
      <c r="J109" s="169">
        <v>0</v>
      </c>
      <c r="K109" s="207">
        <f t="shared" si="1"/>
        <v>0</v>
      </c>
      <c r="L109" s="171"/>
      <c r="M109" s="166"/>
    </row>
    <row r="110" spans="1:18" s="160" customFormat="1">
      <c r="A110" s="166">
        <v>108</v>
      </c>
      <c r="B110" s="166"/>
      <c r="C110" s="171"/>
      <c r="D110" s="166"/>
      <c r="E110" s="166"/>
      <c r="F110" s="166"/>
      <c r="G110" s="169"/>
      <c r="H110" s="169">
        <v>0</v>
      </c>
      <c r="I110" s="169">
        <v>0</v>
      </c>
      <c r="J110" s="169">
        <v>0</v>
      </c>
      <c r="K110" s="207">
        <f t="shared" si="1"/>
        <v>0</v>
      </c>
      <c r="L110" s="171"/>
      <c r="M110" s="166"/>
    </row>
    <row r="111" spans="1:18" s="160" customFormat="1">
      <c r="A111" s="166">
        <v>109</v>
      </c>
      <c r="B111" s="166"/>
      <c r="C111" s="171"/>
      <c r="D111" s="166"/>
      <c r="E111" s="166"/>
      <c r="F111" s="166"/>
      <c r="G111" s="169"/>
      <c r="H111" s="169">
        <v>0</v>
      </c>
      <c r="I111" s="169">
        <v>0</v>
      </c>
      <c r="J111" s="169">
        <v>0</v>
      </c>
      <c r="K111" s="207">
        <f t="shared" si="1"/>
        <v>0</v>
      </c>
      <c r="L111" s="171"/>
      <c r="M111" s="166"/>
    </row>
    <row r="112" spans="1:18" s="160" customFormat="1">
      <c r="A112" s="166">
        <v>110</v>
      </c>
      <c r="B112" s="166"/>
      <c r="C112" s="171"/>
      <c r="D112" s="166"/>
      <c r="E112" s="166"/>
      <c r="F112" s="166"/>
      <c r="G112" s="169"/>
      <c r="H112" s="169">
        <v>0</v>
      </c>
      <c r="I112" s="169">
        <v>0</v>
      </c>
      <c r="J112" s="169">
        <v>0</v>
      </c>
      <c r="K112" s="207">
        <f t="shared" si="1"/>
        <v>0</v>
      </c>
      <c r="L112" s="171"/>
      <c r="M112" s="166"/>
    </row>
    <row r="113" spans="1:13" s="160" customFormat="1">
      <c r="A113" s="166">
        <v>111</v>
      </c>
      <c r="B113" s="166"/>
      <c r="C113" s="171"/>
      <c r="D113" s="166"/>
      <c r="E113" s="166"/>
      <c r="F113" s="166"/>
      <c r="G113" s="169"/>
      <c r="H113" s="169">
        <v>0</v>
      </c>
      <c r="I113" s="169">
        <v>0</v>
      </c>
      <c r="J113" s="169">
        <v>0</v>
      </c>
      <c r="K113" s="207">
        <f t="shared" si="1"/>
        <v>0</v>
      </c>
      <c r="L113" s="171"/>
      <c r="M113" s="166"/>
    </row>
    <row r="114" spans="1:13" s="160" customFormat="1">
      <c r="A114" s="166">
        <v>112</v>
      </c>
      <c r="B114" s="166"/>
      <c r="C114" s="171"/>
      <c r="D114" s="166"/>
      <c r="E114" s="166"/>
      <c r="F114" s="166"/>
      <c r="G114" s="169"/>
      <c r="H114" s="169">
        <v>0</v>
      </c>
      <c r="I114" s="169">
        <v>0</v>
      </c>
      <c r="J114" s="169">
        <v>0</v>
      </c>
      <c r="K114" s="207">
        <f t="shared" si="1"/>
        <v>0</v>
      </c>
      <c r="L114" s="171"/>
      <c r="M114" s="166"/>
    </row>
    <row r="115" spans="1:13" s="160" customFormat="1">
      <c r="A115" s="166">
        <v>113</v>
      </c>
      <c r="B115" s="166"/>
      <c r="C115" s="171"/>
      <c r="D115" s="166"/>
      <c r="E115" s="166"/>
      <c r="F115" s="166"/>
      <c r="G115" s="169"/>
      <c r="H115" s="169">
        <v>0</v>
      </c>
      <c r="I115" s="169">
        <v>0</v>
      </c>
      <c r="J115" s="169">
        <v>0</v>
      </c>
      <c r="K115" s="207">
        <f t="shared" si="1"/>
        <v>0</v>
      </c>
      <c r="L115" s="171"/>
      <c r="M115" s="166"/>
    </row>
    <row r="116" spans="1:13" s="160" customFormat="1">
      <c r="A116" s="166">
        <v>114</v>
      </c>
      <c r="B116" s="166"/>
      <c r="C116" s="171"/>
      <c r="D116" s="166"/>
      <c r="E116" s="166"/>
      <c r="F116" s="166"/>
      <c r="G116" s="169"/>
      <c r="H116" s="169">
        <v>0</v>
      </c>
      <c r="I116" s="169">
        <v>0</v>
      </c>
      <c r="J116" s="169">
        <v>0</v>
      </c>
      <c r="K116" s="207">
        <f t="shared" si="1"/>
        <v>0</v>
      </c>
      <c r="L116" s="171"/>
      <c r="M116" s="166"/>
    </row>
    <row r="117" spans="1:13" s="160" customFormat="1">
      <c r="A117" s="166">
        <v>115</v>
      </c>
      <c r="B117" s="166"/>
      <c r="C117" s="171"/>
      <c r="D117" s="166"/>
      <c r="E117" s="166"/>
      <c r="F117" s="166"/>
      <c r="G117" s="169"/>
      <c r="H117" s="169">
        <v>0</v>
      </c>
      <c r="I117" s="169">
        <v>0</v>
      </c>
      <c r="J117" s="169">
        <v>0</v>
      </c>
      <c r="K117" s="207">
        <f t="shared" si="1"/>
        <v>0</v>
      </c>
      <c r="L117" s="171"/>
      <c r="M117" s="166"/>
    </row>
    <row r="118" spans="1:13" s="160" customFormat="1">
      <c r="A118" s="166">
        <v>116</v>
      </c>
      <c r="B118" s="166"/>
      <c r="C118" s="171"/>
      <c r="D118" s="166"/>
      <c r="E118" s="166"/>
      <c r="F118" s="166"/>
      <c r="G118" s="169"/>
      <c r="H118" s="169">
        <v>0</v>
      </c>
      <c r="I118" s="169">
        <v>0</v>
      </c>
      <c r="J118" s="169">
        <v>0</v>
      </c>
      <c r="K118" s="207">
        <f t="shared" si="1"/>
        <v>0</v>
      </c>
      <c r="L118" s="171"/>
      <c r="M118" s="166"/>
    </row>
    <row r="119" spans="1:13" s="160" customFormat="1">
      <c r="A119" s="166">
        <v>117</v>
      </c>
      <c r="B119" s="166"/>
      <c r="C119" s="171"/>
      <c r="D119" s="166"/>
      <c r="E119" s="166"/>
      <c r="F119" s="166"/>
      <c r="G119" s="169"/>
      <c r="H119" s="169">
        <v>0</v>
      </c>
      <c r="I119" s="169">
        <v>0</v>
      </c>
      <c r="J119" s="169">
        <v>0</v>
      </c>
      <c r="K119" s="207">
        <f t="shared" si="1"/>
        <v>0</v>
      </c>
      <c r="L119" s="171"/>
      <c r="M119" s="166"/>
    </row>
    <row r="120" spans="1:13" s="160" customFormat="1">
      <c r="A120" s="166">
        <v>118</v>
      </c>
      <c r="B120" s="166"/>
      <c r="C120" s="171"/>
      <c r="D120" s="166"/>
      <c r="E120" s="166"/>
      <c r="F120" s="166"/>
      <c r="G120" s="169"/>
      <c r="H120" s="169">
        <v>0</v>
      </c>
      <c r="I120" s="169">
        <v>0</v>
      </c>
      <c r="J120" s="169">
        <v>0</v>
      </c>
      <c r="K120" s="207">
        <f t="shared" si="1"/>
        <v>0</v>
      </c>
      <c r="L120" s="171"/>
      <c r="M120" s="166"/>
    </row>
    <row r="121" spans="1:13" s="160" customFormat="1">
      <c r="A121" s="166">
        <v>119</v>
      </c>
      <c r="B121" s="166"/>
      <c r="C121" s="171"/>
      <c r="D121" s="166"/>
      <c r="E121" s="166"/>
      <c r="F121" s="166"/>
      <c r="G121" s="169"/>
      <c r="H121" s="169">
        <v>0</v>
      </c>
      <c r="I121" s="169">
        <v>0</v>
      </c>
      <c r="J121" s="169">
        <v>0</v>
      </c>
      <c r="K121" s="207">
        <f t="shared" si="1"/>
        <v>0</v>
      </c>
      <c r="L121" s="171"/>
      <c r="M121" s="166"/>
    </row>
    <row r="122" spans="1:13" s="160" customFormat="1">
      <c r="A122" s="166">
        <v>120</v>
      </c>
      <c r="B122" s="166"/>
      <c r="C122" s="171"/>
      <c r="D122" s="166"/>
      <c r="E122" s="166"/>
      <c r="F122" s="166"/>
      <c r="G122" s="169"/>
      <c r="H122" s="169">
        <v>0</v>
      </c>
      <c r="I122" s="169">
        <v>0</v>
      </c>
      <c r="J122" s="169">
        <v>0</v>
      </c>
      <c r="K122" s="207">
        <f t="shared" si="1"/>
        <v>0</v>
      </c>
      <c r="L122" s="171"/>
      <c r="M122" s="166"/>
    </row>
    <row r="123" spans="1:13" s="160" customFormat="1">
      <c r="A123" s="166">
        <v>121</v>
      </c>
      <c r="B123" s="166"/>
      <c r="C123" s="171"/>
      <c r="D123" s="166"/>
      <c r="E123" s="166"/>
      <c r="F123" s="166"/>
      <c r="G123" s="169"/>
      <c r="H123" s="169">
        <v>0</v>
      </c>
      <c r="I123" s="169">
        <v>0</v>
      </c>
      <c r="J123" s="169">
        <v>0</v>
      </c>
      <c r="K123" s="207">
        <f t="shared" si="1"/>
        <v>0</v>
      </c>
      <c r="L123" s="171"/>
      <c r="M123" s="166"/>
    </row>
    <row r="124" spans="1:13" s="160" customFormat="1">
      <c r="A124" s="166">
        <v>122</v>
      </c>
      <c r="B124" s="166"/>
      <c r="C124" s="171"/>
      <c r="D124" s="166"/>
      <c r="E124" s="166"/>
      <c r="F124" s="166"/>
      <c r="G124" s="169"/>
      <c r="H124" s="169">
        <v>0</v>
      </c>
      <c r="I124" s="169">
        <v>0</v>
      </c>
      <c r="J124" s="169">
        <v>0</v>
      </c>
      <c r="K124" s="207">
        <f t="shared" si="1"/>
        <v>0</v>
      </c>
      <c r="L124" s="171"/>
      <c r="M124" s="166"/>
    </row>
    <row r="125" spans="1:13" s="160" customFormat="1">
      <c r="A125" s="166">
        <v>123</v>
      </c>
      <c r="B125" s="166"/>
      <c r="C125" s="171"/>
      <c r="D125" s="166"/>
      <c r="E125" s="166"/>
      <c r="F125" s="166"/>
      <c r="G125" s="169"/>
      <c r="H125" s="169">
        <v>0</v>
      </c>
      <c r="I125" s="169">
        <v>0</v>
      </c>
      <c r="J125" s="169">
        <v>0</v>
      </c>
      <c r="K125" s="207">
        <f t="shared" si="1"/>
        <v>0</v>
      </c>
      <c r="L125" s="171"/>
      <c r="M125" s="166"/>
    </row>
    <row r="126" spans="1:13" s="160" customFormat="1">
      <c r="A126" s="166">
        <v>124</v>
      </c>
      <c r="B126" s="166"/>
      <c r="C126" s="171"/>
      <c r="D126" s="166"/>
      <c r="E126" s="166"/>
      <c r="F126" s="166"/>
      <c r="G126" s="169"/>
      <c r="H126" s="169">
        <v>0</v>
      </c>
      <c r="I126" s="169">
        <v>0</v>
      </c>
      <c r="J126" s="169">
        <v>0</v>
      </c>
      <c r="K126" s="207">
        <f t="shared" si="1"/>
        <v>0</v>
      </c>
      <c r="L126" s="171"/>
      <c r="M126" s="166"/>
    </row>
    <row r="127" spans="1:13" s="160" customFormat="1">
      <c r="A127" s="166">
        <v>125</v>
      </c>
      <c r="B127" s="166"/>
      <c r="C127" s="171"/>
      <c r="D127" s="166"/>
      <c r="E127" s="166"/>
      <c r="F127" s="166"/>
      <c r="G127" s="169"/>
      <c r="H127" s="169">
        <v>0</v>
      </c>
      <c r="I127" s="169">
        <v>0</v>
      </c>
      <c r="J127" s="169">
        <v>0</v>
      </c>
      <c r="K127" s="207">
        <f t="shared" si="1"/>
        <v>0</v>
      </c>
      <c r="L127" s="171"/>
      <c r="M127" s="166"/>
    </row>
    <row r="128" spans="1:13" s="160" customFormat="1">
      <c r="A128" s="166">
        <v>126</v>
      </c>
      <c r="B128" s="166"/>
      <c r="C128" s="171"/>
      <c r="D128" s="166"/>
      <c r="E128" s="166"/>
      <c r="F128" s="166"/>
      <c r="G128" s="169"/>
      <c r="H128" s="169">
        <v>0</v>
      </c>
      <c r="I128" s="169">
        <v>0</v>
      </c>
      <c r="J128" s="169">
        <v>0</v>
      </c>
      <c r="K128" s="207">
        <f t="shared" si="1"/>
        <v>0</v>
      </c>
      <c r="L128" s="171"/>
      <c r="M128" s="166"/>
    </row>
    <row r="129" spans="1:13" s="160" customFormat="1">
      <c r="A129" s="166">
        <v>127</v>
      </c>
      <c r="B129" s="166"/>
      <c r="C129" s="171"/>
      <c r="D129" s="166"/>
      <c r="E129" s="166"/>
      <c r="F129" s="166"/>
      <c r="G129" s="169"/>
      <c r="H129" s="169">
        <v>0</v>
      </c>
      <c r="I129" s="169">
        <v>0</v>
      </c>
      <c r="J129" s="169">
        <v>0</v>
      </c>
      <c r="K129" s="207">
        <f t="shared" si="1"/>
        <v>0</v>
      </c>
      <c r="L129" s="171"/>
      <c r="M129" s="166"/>
    </row>
    <row r="130" spans="1:13" s="160" customFormat="1">
      <c r="A130" s="166">
        <v>128</v>
      </c>
      <c r="B130" s="166"/>
      <c r="C130" s="171"/>
      <c r="D130" s="166"/>
      <c r="E130" s="166"/>
      <c r="F130" s="166"/>
      <c r="G130" s="169"/>
      <c r="H130" s="169">
        <v>0</v>
      </c>
      <c r="I130" s="169">
        <v>0</v>
      </c>
      <c r="J130" s="169">
        <v>0</v>
      </c>
      <c r="K130" s="207">
        <f t="shared" si="1"/>
        <v>0</v>
      </c>
      <c r="L130" s="171"/>
      <c r="M130" s="166"/>
    </row>
    <row r="131" spans="1:13" s="160" customFormat="1">
      <c r="A131" s="166">
        <v>129</v>
      </c>
      <c r="B131" s="166"/>
      <c r="C131" s="171"/>
      <c r="D131" s="166"/>
      <c r="E131" s="166"/>
      <c r="F131" s="166"/>
      <c r="G131" s="169"/>
      <c r="H131" s="169">
        <v>0</v>
      </c>
      <c r="I131" s="169">
        <v>0</v>
      </c>
      <c r="J131" s="169">
        <v>0</v>
      </c>
      <c r="K131" s="207">
        <f t="shared" si="1"/>
        <v>0</v>
      </c>
      <c r="L131" s="171"/>
      <c r="M131" s="166"/>
    </row>
    <row r="132" spans="1:13" s="160" customFormat="1">
      <c r="A132" s="166">
        <v>130</v>
      </c>
      <c r="B132" s="166"/>
      <c r="C132" s="171"/>
      <c r="D132" s="166"/>
      <c r="E132" s="166"/>
      <c r="F132" s="166"/>
      <c r="G132" s="169"/>
      <c r="H132" s="169">
        <v>0</v>
      </c>
      <c r="I132" s="169">
        <v>0</v>
      </c>
      <c r="J132" s="169">
        <v>0</v>
      </c>
      <c r="K132" s="207">
        <f t="shared" ref="K132:K195" si="2">H132+I132+J132</f>
        <v>0</v>
      </c>
      <c r="L132" s="171"/>
      <c r="M132" s="166"/>
    </row>
    <row r="133" spans="1:13" s="160" customFormat="1">
      <c r="A133" s="166">
        <v>131</v>
      </c>
      <c r="B133" s="166"/>
      <c r="C133" s="171"/>
      <c r="D133" s="166"/>
      <c r="E133" s="166"/>
      <c r="F133" s="166"/>
      <c r="G133" s="169"/>
      <c r="H133" s="169">
        <v>0</v>
      </c>
      <c r="I133" s="169">
        <v>0</v>
      </c>
      <c r="J133" s="169">
        <v>0</v>
      </c>
      <c r="K133" s="207">
        <f t="shared" si="2"/>
        <v>0</v>
      </c>
      <c r="L133" s="171"/>
      <c r="M133" s="166"/>
    </row>
    <row r="134" spans="1:13" s="160" customFormat="1">
      <c r="A134" s="166">
        <v>132</v>
      </c>
      <c r="B134" s="166"/>
      <c r="C134" s="171"/>
      <c r="D134" s="166"/>
      <c r="E134" s="166"/>
      <c r="F134" s="166"/>
      <c r="G134" s="169"/>
      <c r="H134" s="169">
        <v>0</v>
      </c>
      <c r="I134" s="169">
        <v>0</v>
      </c>
      <c r="J134" s="169">
        <v>0</v>
      </c>
      <c r="K134" s="207">
        <f t="shared" si="2"/>
        <v>0</v>
      </c>
      <c r="L134" s="171"/>
      <c r="M134" s="166"/>
    </row>
    <row r="135" spans="1:13" s="160" customFormat="1">
      <c r="A135" s="166">
        <v>133</v>
      </c>
      <c r="B135" s="166"/>
      <c r="C135" s="171"/>
      <c r="D135" s="166"/>
      <c r="E135" s="166"/>
      <c r="F135" s="166"/>
      <c r="G135" s="169"/>
      <c r="H135" s="169">
        <v>0</v>
      </c>
      <c r="I135" s="169">
        <v>0</v>
      </c>
      <c r="J135" s="169">
        <v>0</v>
      </c>
      <c r="K135" s="207">
        <f t="shared" si="2"/>
        <v>0</v>
      </c>
      <c r="L135" s="171"/>
      <c r="M135" s="166"/>
    </row>
    <row r="136" spans="1:13" s="160" customFormat="1">
      <c r="A136" s="166">
        <v>134</v>
      </c>
      <c r="B136" s="166"/>
      <c r="C136" s="171"/>
      <c r="D136" s="166"/>
      <c r="E136" s="166"/>
      <c r="F136" s="166"/>
      <c r="G136" s="169"/>
      <c r="H136" s="169">
        <v>0</v>
      </c>
      <c r="I136" s="169">
        <v>0</v>
      </c>
      <c r="J136" s="169">
        <v>0</v>
      </c>
      <c r="K136" s="207">
        <f t="shared" si="2"/>
        <v>0</v>
      </c>
      <c r="L136" s="171"/>
      <c r="M136" s="166"/>
    </row>
    <row r="137" spans="1:13" s="160" customFormat="1">
      <c r="A137" s="166">
        <v>135</v>
      </c>
      <c r="B137" s="166"/>
      <c r="C137" s="171"/>
      <c r="D137" s="166"/>
      <c r="E137" s="166"/>
      <c r="F137" s="166"/>
      <c r="G137" s="169"/>
      <c r="H137" s="169">
        <v>0</v>
      </c>
      <c r="I137" s="169">
        <v>0</v>
      </c>
      <c r="J137" s="169">
        <v>0</v>
      </c>
      <c r="K137" s="207">
        <f t="shared" si="2"/>
        <v>0</v>
      </c>
      <c r="L137" s="171"/>
      <c r="M137" s="166"/>
    </row>
    <row r="138" spans="1:13" s="160" customFormat="1">
      <c r="A138" s="166">
        <v>136</v>
      </c>
      <c r="B138" s="166"/>
      <c r="C138" s="171"/>
      <c r="D138" s="166"/>
      <c r="E138" s="166"/>
      <c r="F138" s="166"/>
      <c r="G138" s="169"/>
      <c r="H138" s="169">
        <v>0</v>
      </c>
      <c r="I138" s="169">
        <v>0</v>
      </c>
      <c r="J138" s="169">
        <v>0</v>
      </c>
      <c r="K138" s="207">
        <f t="shared" si="2"/>
        <v>0</v>
      </c>
      <c r="L138" s="171"/>
      <c r="M138" s="166"/>
    </row>
    <row r="139" spans="1:13" s="160" customFormat="1">
      <c r="A139" s="166">
        <v>137</v>
      </c>
      <c r="B139" s="166"/>
      <c r="C139" s="171"/>
      <c r="D139" s="166"/>
      <c r="E139" s="166"/>
      <c r="F139" s="166"/>
      <c r="G139" s="169"/>
      <c r="H139" s="169">
        <v>0</v>
      </c>
      <c r="I139" s="169">
        <v>0</v>
      </c>
      <c r="J139" s="169">
        <v>0</v>
      </c>
      <c r="K139" s="207">
        <f t="shared" si="2"/>
        <v>0</v>
      </c>
      <c r="L139" s="171"/>
      <c r="M139" s="166"/>
    </row>
    <row r="140" spans="1:13" s="160" customFormat="1">
      <c r="A140" s="166">
        <v>138</v>
      </c>
      <c r="B140" s="166"/>
      <c r="C140" s="171"/>
      <c r="D140" s="166"/>
      <c r="E140" s="166"/>
      <c r="F140" s="166"/>
      <c r="G140" s="169"/>
      <c r="H140" s="169">
        <v>0</v>
      </c>
      <c r="I140" s="169">
        <v>0</v>
      </c>
      <c r="J140" s="169">
        <v>0</v>
      </c>
      <c r="K140" s="207">
        <f t="shared" si="2"/>
        <v>0</v>
      </c>
      <c r="L140" s="171"/>
      <c r="M140" s="166"/>
    </row>
    <row r="141" spans="1:13" s="160" customFormat="1">
      <c r="A141" s="166">
        <v>139</v>
      </c>
      <c r="B141" s="166"/>
      <c r="C141" s="171"/>
      <c r="D141" s="166"/>
      <c r="E141" s="166"/>
      <c r="F141" s="166"/>
      <c r="G141" s="169"/>
      <c r="H141" s="169">
        <v>0</v>
      </c>
      <c r="I141" s="169">
        <v>0</v>
      </c>
      <c r="J141" s="169">
        <v>0</v>
      </c>
      <c r="K141" s="207">
        <f t="shared" si="2"/>
        <v>0</v>
      </c>
      <c r="L141" s="171"/>
      <c r="M141" s="166"/>
    </row>
    <row r="142" spans="1:13" s="160" customFormat="1">
      <c r="A142" s="166">
        <v>140</v>
      </c>
      <c r="B142" s="166"/>
      <c r="C142" s="171"/>
      <c r="D142" s="166"/>
      <c r="E142" s="166"/>
      <c r="F142" s="166"/>
      <c r="G142" s="169"/>
      <c r="H142" s="169">
        <v>0</v>
      </c>
      <c r="I142" s="169">
        <v>0</v>
      </c>
      <c r="J142" s="169">
        <v>0</v>
      </c>
      <c r="K142" s="207">
        <f t="shared" si="2"/>
        <v>0</v>
      </c>
      <c r="L142" s="171"/>
      <c r="M142" s="166"/>
    </row>
    <row r="143" spans="1:13" s="160" customFormat="1">
      <c r="A143" s="166">
        <v>141</v>
      </c>
      <c r="B143" s="166"/>
      <c r="C143" s="171"/>
      <c r="D143" s="166"/>
      <c r="E143" s="166"/>
      <c r="F143" s="166"/>
      <c r="G143" s="169"/>
      <c r="H143" s="169">
        <v>0</v>
      </c>
      <c r="I143" s="169">
        <v>0</v>
      </c>
      <c r="J143" s="169">
        <v>0</v>
      </c>
      <c r="K143" s="207">
        <f t="shared" si="2"/>
        <v>0</v>
      </c>
      <c r="L143" s="171"/>
      <c r="M143" s="166"/>
    </row>
    <row r="144" spans="1:13" s="160" customFormat="1">
      <c r="A144" s="166">
        <v>142</v>
      </c>
      <c r="B144" s="166"/>
      <c r="C144" s="171"/>
      <c r="D144" s="166"/>
      <c r="E144" s="166"/>
      <c r="F144" s="166"/>
      <c r="G144" s="169"/>
      <c r="H144" s="169">
        <v>0</v>
      </c>
      <c r="I144" s="169">
        <v>0</v>
      </c>
      <c r="J144" s="169">
        <v>0</v>
      </c>
      <c r="K144" s="207">
        <f t="shared" si="2"/>
        <v>0</v>
      </c>
      <c r="L144" s="171"/>
      <c r="M144" s="166"/>
    </row>
    <row r="145" spans="1:13" s="160" customFormat="1">
      <c r="A145" s="166">
        <v>143</v>
      </c>
      <c r="B145" s="166"/>
      <c r="C145" s="171"/>
      <c r="D145" s="166"/>
      <c r="E145" s="166"/>
      <c r="F145" s="166"/>
      <c r="G145" s="169"/>
      <c r="H145" s="169">
        <v>0</v>
      </c>
      <c r="I145" s="169">
        <v>0</v>
      </c>
      <c r="J145" s="169">
        <v>0</v>
      </c>
      <c r="K145" s="207">
        <f t="shared" si="2"/>
        <v>0</v>
      </c>
      <c r="L145" s="171"/>
      <c r="M145" s="166"/>
    </row>
    <row r="146" spans="1:13" s="160" customFormat="1">
      <c r="A146" s="166">
        <v>144</v>
      </c>
      <c r="B146" s="166"/>
      <c r="C146" s="171"/>
      <c r="D146" s="166"/>
      <c r="E146" s="166"/>
      <c r="F146" s="166"/>
      <c r="G146" s="169"/>
      <c r="H146" s="169">
        <v>0</v>
      </c>
      <c r="I146" s="169">
        <v>0</v>
      </c>
      <c r="J146" s="169">
        <v>0</v>
      </c>
      <c r="K146" s="207">
        <f t="shared" si="2"/>
        <v>0</v>
      </c>
      <c r="L146" s="171"/>
      <c r="M146" s="166"/>
    </row>
    <row r="147" spans="1:13" s="160" customFormat="1">
      <c r="A147" s="166">
        <v>145</v>
      </c>
      <c r="B147" s="166"/>
      <c r="C147" s="171"/>
      <c r="D147" s="166"/>
      <c r="E147" s="166"/>
      <c r="F147" s="166"/>
      <c r="G147" s="169"/>
      <c r="H147" s="169">
        <v>0</v>
      </c>
      <c r="I147" s="169">
        <v>0</v>
      </c>
      <c r="J147" s="169">
        <v>0</v>
      </c>
      <c r="K147" s="207">
        <f t="shared" si="2"/>
        <v>0</v>
      </c>
      <c r="L147" s="171"/>
      <c r="M147" s="166"/>
    </row>
    <row r="148" spans="1:13" s="160" customFormat="1">
      <c r="A148" s="166">
        <v>146</v>
      </c>
      <c r="B148" s="166"/>
      <c r="C148" s="171"/>
      <c r="D148" s="166"/>
      <c r="E148" s="166"/>
      <c r="F148" s="166"/>
      <c r="G148" s="169"/>
      <c r="H148" s="169">
        <v>0</v>
      </c>
      <c r="I148" s="169">
        <v>0</v>
      </c>
      <c r="J148" s="169">
        <v>0</v>
      </c>
      <c r="K148" s="207">
        <f t="shared" si="2"/>
        <v>0</v>
      </c>
      <c r="L148" s="171"/>
      <c r="M148" s="166"/>
    </row>
    <row r="149" spans="1:13" s="160" customFormat="1">
      <c r="A149" s="166">
        <v>147</v>
      </c>
      <c r="B149" s="166"/>
      <c r="C149" s="171"/>
      <c r="D149" s="166"/>
      <c r="E149" s="166"/>
      <c r="F149" s="166"/>
      <c r="G149" s="169"/>
      <c r="H149" s="169">
        <v>0</v>
      </c>
      <c r="I149" s="169">
        <v>0</v>
      </c>
      <c r="J149" s="169">
        <v>0</v>
      </c>
      <c r="K149" s="207">
        <f t="shared" si="2"/>
        <v>0</v>
      </c>
      <c r="L149" s="171"/>
      <c r="M149" s="166"/>
    </row>
    <row r="150" spans="1:13" s="160" customFormat="1">
      <c r="A150" s="166">
        <v>148</v>
      </c>
      <c r="B150" s="166"/>
      <c r="C150" s="171"/>
      <c r="D150" s="166"/>
      <c r="E150" s="166"/>
      <c r="F150" s="166"/>
      <c r="G150" s="169"/>
      <c r="H150" s="169">
        <v>0</v>
      </c>
      <c r="I150" s="169">
        <v>0</v>
      </c>
      <c r="J150" s="169">
        <v>0</v>
      </c>
      <c r="K150" s="207">
        <f t="shared" si="2"/>
        <v>0</v>
      </c>
      <c r="L150" s="171"/>
      <c r="M150" s="166"/>
    </row>
    <row r="151" spans="1:13" s="160" customFormat="1">
      <c r="A151" s="166">
        <v>149</v>
      </c>
      <c r="B151" s="166"/>
      <c r="C151" s="171"/>
      <c r="D151" s="166"/>
      <c r="E151" s="166"/>
      <c r="F151" s="166"/>
      <c r="G151" s="169"/>
      <c r="H151" s="169">
        <v>0</v>
      </c>
      <c r="I151" s="169">
        <v>0</v>
      </c>
      <c r="J151" s="169">
        <v>0</v>
      </c>
      <c r="K151" s="207">
        <f t="shared" si="2"/>
        <v>0</v>
      </c>
      <c r="L151" s="171"/>
      <c r="M151" s="166"/>
    </row>
    <row r="152" spans="1:13" s="160" customFormat="1">
      <c r="A152" s="166">
        <v>150</v>
      </c>
      <c r="B152" s="166"/>
      <c r="C152" s="171"/>
      <c r="D152" s="166"/>
      <c r="E152" s="166"/>
      <c r="F152" s="166"/>
      <c r="G152" s="169"/>
      <c r="H152" s="169">
        <v>0</v>
      </c>
      <c r="I152" s="169">
        <v>0</v>
      </c>
      <c r="J152" s="169">
        <v>0</v>
      </c>
      <c r="K152" s="207">
        <f t="shared" si="2"/>
        <v>0</v>
      </c>
      <c r="L152" s="171"/>
      <c r="M152" s="166"/>
    </row>
    <row r="153" spans="1:13" s="160" customFormat="1">
      <c r="A153" s="166">
        <v>151</v>
      </c>
      <c r="B153" s="166"/>
      <c r="C153" s="171"/>
      <c r="D153" s="166"/>
      <c r="E153" s="166"/>
      <c r="F153" s="166"/>
      <c r="G153" s="169"/>
      <c r="H153" s="169">
        <v>0</v>
      </c>
      <c r="I153" s="169">
        <v>0</v>
      </c>
      <c r="J153" s="169">
        <v>0</v>
      </c>
      <c r="K153" s="207">
        <f t="shared" si="2"/>
        <v>0</v>
      </c>
      <c r="L153" s="171"/>
      <c r="M153" s="166"/>
    </row>
    <row r="154" spans="1:13" s="160" customFormat="1">
      <c r="A154" s="166">
        <v>152</v>
      </c>
      <c r="B154" s="166"/>
      <c r="C154" s="171"/>
      <c r="D154" s="166"/>
      <c r="E154" s="166"/>
      <c r="F154" s="166"/>
      <c r="G154" s="169"/>
      <c r="H154" s="169">
        <v>0</v>
      </c>
      <c r="I154" s="169">
        <v>0</v>
      </c>
      <c r="J154" s="169">
        <v>0</v>
      </c>
      <c r="K154" s="207">
        <f t="shared" si="2"/>
        <v>0</v>
      </c>
      <c r="L154" s="171"/>
      <c r="M154" s="166"/>
    </row>
    <row r="155" spans="1:13" s="160" customFormat="1">
      <c r="A155" s="166">
        <v>153</v>
      </c>
      <c r="B155" s="166"/>
      <c r="C155" s="171"/>
      <c r="D155" s="166"/>
      <c r="E155" s="166"/>
      <c r="F155" s="166"/>
      <c r="G155" s="169"/>
      <c r="H155" s="169">
        <v>0</v>
      </c>
      <c r="I155" s="169">
        <v>0</v>
      </c>
      <c r="J155" s="169">
        <v>0</v>
      </c>
      <c r="K155" s="207">
        <f t="shared" si="2"/>
        <v>0</v>
      </c>
      <c r="L155" s="171"/>
      <c r="M155" s="166"/>
    </row>
    <row r="156" spans="1:13" s="160" customFormat="1">
      <c r="A156" s="166">
        <v>154</v>
      </c>
      <c r="B156" s="166"/>
      <c r="C156" s="171"/>
      <c r="D156" s="166"/>
      <c r="E156" s="166"/>
      <c r="F156" s="166"/>
      <c r="G156" s="169"/>
      <c r="H156" s="169">
        <v>0</v>
      </c>
      <c r="I156" s="169">
        <v>0</v>
      </c>
      <c r="J156" s="169">
        <v>0</v>
      </c>
      <c r="K156" s="207">
        <f t="shared" si="2"/>
        <v>0</v>
      </c>
      <c r="L156" s="171"/>
      <c r="M156" s="166"/>
    </row>
    <row r="157" spans="1:13" s="160" customFormat="1">
      <c r="A157" s="166">
        <v>155</v>
      </c>
      <c r="B157" s="166"/>
      <c r="C157" s="171"/>
      <c r="D157" s="166"/>
      <c r="E157" s="166"/>
      <c r="F157" s="166"/>
      <c r="G157" s="169"/>
      <c r="H157" s="169">
        <v>0</v>
      </c>
      <c r="I157" s="169">
        <v>0</v>
      </c>
      <c r="J157" s="169">
        <v>0</v>
      </c>
      <c r="K157" s="207">
        <f t="shared" si="2"/>
        <v>0</v>
      </c>
      <c r="L157" s="171"/>
      <c r="M157" s="166"/>
    </row>
    <row r="158" spans="1:13" s="160" customFormat="1">
      <c r="A158" s="166">
        <v>156</v>
      </c>
      <c r="B158" s="166"/>
      <c r="C158" s="171"/>
      <c r="D158" s="166"/>
      <c r="E158" s="166"/>
      <c r="F158" s="166"/>
      <c r="G158" s="169"/>
      <c r="H158" s="169">
        <v>0</v>
      </c>
      <c r="I158" s="169">
        <v>0</v>
      </c>
      <c r="J158" s="169">
        <v>0</v>
      </c>
      <c r="K158" s="207">
        <f t="shared" si="2"/>
        <v>0</v>
      </c>
      <c r="L158" s="171"/>
      <c r="M158" s="166"/>
    </row>
    <row r="159" spans="1:13" s="160" customFormat="1">
      <c r="A159" s="166">
        <v>157</v>
      </c>
      <c r="B159" s="166"/>
      <c r="C159" s="171"/>
      <c r="D159" s="166"/>
      <c r="E159" s="166"/>
      <c r="F159" s="166"/>
      <c r="G159" s="169"/>
      <c r="H159" s="169">
        <v>0</v>
      </c>
      <c r="I159" s="169">
        <v>0</v>
      </c>
      <c r="J159" s="169">
        <v>0</v>
      </c>
      <c r="K159" s="207">
        <f t="shared" si="2"/>
        <v>0</v>
      </c>
      <c r="L159" s="171"/>
      <c r="M159" s="166"/>
    </row>
    <row r="160" spans="1:13" s="160" customFormat="1">
      <c r="A160" s="166">
        <v>158</v>
      </c>
      <c r="B160" s="166"/>
      <c r="C160" s="171"/>
      <c r="D160" s="166"/>
      <c r="E160" s="166"/>
      <c r="F160" s="166"/>
      <c r="G160" s="169"/>
      <c r="H160" s="169">
        <v>0</v>
      </c>
      <c r="I160" s="169">
        <v>0</v>
      </c>
      <c r="J160" s="169">
        <v>0</v>
      </c>
      <c r="K160" s="207">
        <f t="shared" si="2"/>
        <v>0</v>
      </c>
      <c r="L160" s="171"/>
      <c r="M160" s="166"/>
    </row>
    <row r="161" spans="1:13" s="160" customFormat="1">
      <c r="A161" s="166">
        <v>159</v>
      </c>
      <c r="B161" s="166"/>
      <c r="C161" s="171"/>
      <c r="D161" s="166"/>
      <c r="E161" s="166"/>
      <c r="F161" s="166"/>
      <c r="G161" s="169"/>
      <c r="H161" s="169">
        <v>0</v>
      </c>
      <c r="I161" s="169">
        <v>0</v>
      </c>
      <c r="J161" s="169">
        <v>0</v>
      </c>
      <c r="K161" s="207">
        <f t="shared" si="2"/>
        <v>0</v>
      </c>
      <c r="L161" s="171"/>
      <c r="M161" s="166"/>
    </row>
    <row r="162" spans="1:13" s="160" customFormat="1">
      <c r="A162" s="166">
        <v>160</v>
      </c>
      <c r="B162" s="166"/>
      <c r="C162" s="171"/>
      <c r="D162" s="166"/>
      <c r="E162" s="166"/>
      <c r="F162" s="166"/>
      <c r="G162" s="169"/>
      <c r="H162" s="169">
        <v>0</v>
      </c>
      <c r="I162" s="169">
        <v>0</v>
      </c>
      <c r="J162" s="169">
        <v>0</v>
      </c>
      <c r="K162" s="207">
        <f t="shared" si="2"/>
        <v>0</v>
      </c>
      <c r="L162" s="171"/>
      <c r="M162" s="166"/>
    </row>
    <row r="163" spans="1:13" s="160" customFormat="1">
      <c r="A163" s="166">
        <v>161</v>
      </c>
      <c r="B163" s="166"/>
      <c r="C163" s="171"/>
      <c r="D163" s="166"/>
      <c r="E163" s="166"/>
      <c r="F163" s="166"/>
      <c r="G163" s="169"/>
      <c r="H163" s="169">
        <v>0</v>
      </c>
      <c r="I163" s="169">
        <v>0</v>
      </c>
      <c r="J163" s="169">
        <v>0</v>
      </c>
      <c r="K163" s="207">
        <f t="shared" si="2"/>
        <v>0</v>
      </c>
      <c r="L163" s="171"/>
      <c r="M163" s="166"/>
    </row>
    <row r="164" spans="1:13" s="160" customFormat="1">
      <c r="A164" s="166">
        <v>162</v>
      </c>
      <c r="B164" s="166"/>
      <c r="C164" s="171"/>
      <c r="D164" s="166"/>
      <c r="E164" s="166"/>
      <c r="F164" s="166"/>
      <c r="G164" s="169"/>
      <c r="H164" s="169">
        <v>0</v>
      </c>
      <c r="I164" s="169">
        <v>0</v>
      </c>
      <c r="J164" s="169">
        <v>0</v>
      </c>
      <c r="K164" s="207">
        <f t="shared" si="2"/>
        <v>0</v>
      </c>
      <c r="L164" s="171"/>
      <c r="M164" s="166"/>
    </row>
    <row r="165" spans="1:13" s="160" customFormat="1">
      <c r="A165" s="166">
        <v>163</v>
      </c>
      <c r="B165" s="166"/>
      <c r="C165" s="171"/>
      <c r="D165" s="166"/>
      <c r="E165" s="166"/>
      <c r="F165" s="166"/>
      <c r="G165" s="169"/>
      <c r="H165" s="169">
        <v>0</v>
      </c>
      <c r="I165" s="169">
        <v>0</v>
      </c>
      <c r="J165" s="169">
        <v>0</v>
      </c>
      <c r="K165" s="207">
        <f t="shared" si="2"/>
        <v>0</v>
      </c>
      <c r="L165" s="171"/>
      <c r="M165" s="166"/>
    </row>
    <row r="166" spans="1:13" s="160" customFormat="1">
      <c r="A166" s="166">
        <v>164</v>
      </c>
      <c r="B166" s="166"/>
      <c r="C166" s="171"/>
      <c r="D166" s="166"/>
      <c r="E166" s="166"/>
      <c r="F166" s="166"/>
      <c r="G166" s="169"/>
      <c r="H166" s="169">
        <v>0</v>
      </c>
      <c r="I166" s="169">
        <v>0</v>
      </c>
      <c r="J166" s="169">
        <v>0</v>
      </c>
      <c r="K166" s="207">
        <f t="shared" si="2"/>
        <v>0</v>
      </c>
      <c r="L166" s="171"/>
      <c r="M166" s="166"/>
    </row>
    <row r="167" spans="1:13" s="160" customFormat="1">
      <c r="A167" s="166">
        <v>165</v>
      </c>
      <c r="B167" s="166"/>
      <c r="C167" s="171"/>
      <c r="D167" s="166"/>
      <c r="E167" s="166"/>
      <c r="F167" s="166"/>
      <c r="G167" s="169"/>
      <c r="H167" s="169">
        <v>0</v>
      </c>
      <c r="I167" s="169">
        <v>0</v>
      </c>
      <c r="J167" s="169">
        <v>0</v>
      </c>
      <c r="K167" s="207">
        <f t="shared" si="2"/>
        <v>0</v>
      </c>
      <c r="L167" s="171"/>
      <c r="M167" s="166"/>
    </row>
    <row r="168" spans="1:13" s="160" customFormat="1">
      <c r="A168" s="166">
        <v>166</v>
      </c>
      <c r="B168" s="166"/>
      <c r="C168" s="171"/>
      <c r="D168" s="166"/>
      <c r="E168" s="166"/>
      <c r="F168" s="166"/>
      <c r="G168" s="169"/>
      <c r="H168" s="169">
        <v>0</v>
      </c>
      <c r="I168" s="169">
        <v>0</v>
      </c>
      <c r="J168" s="169">
        <v>0</v>
      </c>
      <c r="K168" s="207">
        <f t="shared" si="2"/>
        <v>0</v>
      </c>
      <c r="L168" s="171"/>
      <c r="M168" s="166"/>
    </row>
    <row r="169" spans="1:13" s="160" customFormat="1">
      <c r="A169" s="166">
        <v>167</v>
      </c>
      <c r="B169" s="166"/>
      <c r="C169" s="171"/>
      <c r="D169" s="166"/>
      <c r="E169" s="166"/>
      <c r="F169" s="166"/>
      <c r="G169" s="169"/>
      <c r="H169" s="169">
        <v>0</v>
      </c>
      <c r="I169" s="169">
        <v>0</v>
      </c>
      <c r="J169" s="169">
        <v>0</v>
      </c>
      <c r="K169" s="207">
        <f t="shared" si="2"/>
        <v>0</v>
      </c>
      <c r="L169" s="171"/>
      <c r="M169" s="166"/>
    </row>
    <row r="170" spans="1:13" s="160" customFormat="1">
      <c r="A170" s="166">
        <v>168</v>
      </c>
      <c r="B170" s="166"/>
      <c r="C170" s="171"/>
      <c r="D170" s="166"/>
      <c r="E170" s="166"/>
      <c r="F170" s="166"/>
      <c r="G170" s="169"/>
      <c r="H170" s="169">
        <v>0</v>
      </c>
      <c r="I170" s="169">
        <v>0</v>
      </c>
      <c r="J170" s="169">
        <v>0</v>
      </c>
      <c r="K170" s="207">
        <f t="shared" si="2"/>
        <v>0</v>
      </c>
      <c r="L170" s="171"/>
      <c r="M170" s="166"/>
    </row>
    <row r="171" spans="1:13" s="160" customFormat="1">
      <c r="A171" s="166">
        <v>169</v>
      </c>
      <c r="B171" s="166"/>
      <c r="C171" s="171"/>
      <c r="D171" s="166"/>
      <c r="E171" s="166"/>
      <c r="F171" s="166"/>
      <c r="G171" s="169"/>
      <c r="H171" s="169">
        <v>0</v>
      </c>
      <c r="I171" s="169">
        <v>0</v>
      </c>
      <c r="J171" s="169">
        <v>0</v>
      </c>
      <c r="K171" s="207">
        <f t="shared" si="2"/>
        <v>0</v>
      </c>
      <c r="L171" s="171"/>
      <c r="M171" s="166"/>
    </row>
    <row r="172" spans="1:13" s="160" customFormat="1">
      <c r="A172" s="166">
        <v>170</v>
      </c>
      <c r="B172" s="166"/>
      <c r="C172" s="171"/>
      <c r="D172" s="166"/>
      <c r="E172" s="166"/>
      <c r="F172" s="166"/>
      <c r="G172" s="169"/>
      <c r="H172" s="169">
        <v>0</v>
      </c>
      <c r="I172" s="169">
        <v>0</v>
      </c>
      <c r="J172" s="169">
        <v>0</v>
      </c>
      <c r="K172" s="207">
        <f t="shared" si="2"/>
        <v>0</v>
      </c>
      <c r="L172" s="171"/>
      <c r="M172" s="166"/>
    </row>
    <row r="173" spans="1:13" s="160" customFormat="1">
      <c r="A173" s="166">
        <v>171</v>
      </c>
      <c r="B173" s="166"/>
      <c r="C173" s="171"/>
      <c r="D173" s="166"/>
      <c r="E173" s="166"/>
      <c r="F173" s="166"/>
      <c r="G173" s="169"/>
      <c r="H173" s="169">
        <v>0</v>
      </c>
      <c r="I173" s="169">
        <v>0</v>
      </c>
      <c r="J173" s="169">
        <v>0</v>
      </c>
      <c r="K173" s="207">
        <f t="shared" si="2"/>
        <v>0</v>
      </c>
      <c r="L173" s="171"/>
      <c r="M173" s="166"/>
    </row>
    <row r="174" spans="1:13" s="160" customFormat="1">
      <c r="A174" s="166">
        <v>172</v>
      </c>
      <c r="B174" s="166"/>
      <c r="C174" s="171"/>
      <c r="D174" s="166"/>
      <c r="E174" s="166"/>
      <c r="F174" s="166"/>
      <c r="G174" s="169"/>
      <c r="H174" s="169">
        <v>0</v>
      </c>
      <c r="I174" s="169">
        <v>0</v>
      </c>
      <c r="J174" s="169">
        <v>0</v>
      </c>
      <c r="K174" s="207">
        <f t="shared" si="2"/>
        <v>0</v>
      </c>
      <c r="L174" s="171"/>
      <c r="M174" s="166"/>
    </row>
    <row r="175" spans="1:13" s="160" customFormat="1">
      <c r="A175" s="166">
        <v>173</v>
      </c>
      <c r="B175" s="166"/>
      <c r="C175" s="171"/>
      <c r="D175" s="166"/>
      <c r="E175" s="166"/>
      <c r="F175" s="166"/>
      <c r="G175" s="169"/>
      <c r="H175" s="169">
        <v>0</v>
      </c>
      <c r="I175" s="169">
        <v>0</v>
      </c>
      <c r="J175" s="169">
        <v>0</v>
      </c>
      <c r="K175" s="207">
        <f t="shared" si="2"/>
        <v>0</v>
      </c>
      <c r="L175" s="171"/>
      <c r="M175" s="166"/>
    </row>
    <row r="176" spans="1:13" s="160" customFormat="1">
      <c r="A176" s="166">
        <v>174</v>
      </c>
      <c r="B176" s="166"/>
      <c r="C176" s="171"/>
      <c r="D176" s="166"/>
      <c r="E176" s="166"/>
      <c r="F176" s="166"/>
      <c r="G176" s="169"/>
      <c r="H176" s="169">
        <v>0</v>
      </c>
      <c r="I176" s="169">
        <v>0</v>
      </c>
      <c r="J176" s="169">
        <v>0</v>
      </c>
      <c r="K176" s="207">
        <f t="shared" si="2"/>
        <v>0</v>
      </c>
      <c r="L176" s="171"/>
      <c r="M176" s="166"/>
    </row>
    <row r="177" spans="1:13" s="160" customFormat="1">
      <c r="A177" s="166">
        <v>175</v>
      </c>
      <c r="B177" s="166"/>
      <c r="C177" s="171"/>
      <c r="D177" s="166"/>
      <c r="E177" s="166"/>
      <c r="F177" s="166"/>
      <c r="G177" s="169"/>
      <c r="H177" s="169">
        <v>0</v>
      </c>
      <c r="I177" s="169">
        <v>0</v>
      </c>
      <c r="J177" s="169">
        <v>0</v>
      </c>
      <c r="K177" s="207">
        <f t="shared" si="2"/>
        <v>0</v>
      </c>
      <c r="L177" s="171"/>
      <c r="M177" s="166"/>
    </row>
    <row r="178" spans="1:13" s="160" customFormat="1">
      <c r="A178" s="166">
        <v>176</v>
      </c>
      <c r="B178" s="166"/>
      <c r="C178" s="171"/>
      <c r="D178" s="166"/>
      <c r="E178" s="166"/>
      <c r="F178" s="166"/>
      <c r="G178" s="169"/>
      <c r="H178" s="169">
        <v>0</v>
      </c>
      <c r="I178" s="169">
        <v>0</v>
      </c>
      <c r="J178" s="169">
        <v>0</v>
      </c>
      <c r="K178" s="207">
        <f t="shared" si="2"/>
        <v>0</v>
      </c>
      <c r="L178" s="171"/>
      <c r="M178" s="166"/>
    </row>
    <row r="179" spans="1:13" s="160" customFormat="1">
      <c r="A179" s="166">
        <v>177</v>
      </c>
      <c r="B179" s="166"/>
      <c r="C179" s="171"/>
      <c r="D179" s="166"/>
      <c r="E179" s="166"/>
      <c r="F179" s="166"/>
      <c r="G179" s="169"/>
      <c r="H179" s="169">
        <v>0</v>
      </c>
      <c r="I179" s="169">
        <v>0</v>
      </c>
      <c r="J179" s="169">
        <v>0</v>
      </c>
      <c r="K179" s="207">
        <f t="shared" si="2"/>
        <v>0</v>
      </c>
      <c r="L179" s="171"/>
      <c r="M179" s="166"/>
    </row>
    <row r="180" spans="1:13" s="160" customFormat="1">
      <c r="A180" s="166">
        <v>178</v>
      </c>
      <c r="B180" s="166"/>
      <c r="C180" s="171"/>
      <c r="D180" s="166"/>
      <c r="E180" s="166"/>
      <c r="F180" s="166"/>
      <c r="G180" s="169"/>
      <c r="H180" s="169">
        <v>0</v>
      </c>
      <c r="I180" s="169">
        <v>0</v>
      </c>
      <c r="J180" s="169">
        <v>0</v>
      </c>
      <c r="K180" s="207">
        <f t="shared" si="2"/>
        <v>0</v>
      </c>
      <c r="L180" s="171"/>
      <c r="M180" s="166"/>
    </row>
    <row r="181" spans="1:13" s="160" customFormat="1">
      <c r="A181" s="166">
        <v>179</v>
      </c>
      <c r="B181" s="166"/>
      <c r="C181" s="171"/>
      <c r="D181" s="166"/>
      <c r="E181" s="166"/>
      <c r="F181" s="166"/>
      <c r="G181" s="169"/>
      <c r="H181" s="169">
        <v>0</v>
      </c>
      <c r="I181" s="169">
        <v>0</v>
      </c>
      <c r="J181" s="169">
        <v>0</v>
      </c>
      <c r="K181" s="207">
        <f t="shared" si="2"/>
        <v>0</v>
      </c>
      <c r="L181" s="171"/>
      <c r="M181" s="166"/>
    </row>
    <row r="182" spans="1:13" s="160" customFormat="1">
      <c r="A182" s="166">
        <v>180</v>
      </c>
      <c r="B182" s="166"/>
      <c r="C182" s="171"/>
      <c r="D182" s="166"/>
      <c r="E182" s="166"/>
      <c r="F182" s="166"/>
      <c r="G182" s="169"/>
      <c r="H182" s="169">
        <v>0</v>
      </c>
      <c r="I182" s="169">
        <v>0</v>
      </c>
      <c r="J182" s="169">
        <v>0</v>
      </c>
      <c r="K182" s="207">
        <f t="shared" si="2"/>
        <v>0</v>
      </c>
      <c r="L182" s="171"/>
      <c r="M182" s="166"/>
    </row>
    <row r="183" spans="1:13" s="160" customFormat="1">
      <c r="A183" s="166">
        <v>181</v>
      </c>
      <c r="B183" s="166"/>
      <c r="C183" s="171"/>
      <c r="D183" s="166"/>
      <c r="E183" s="166"/>
      <c r="F183" s="166"/>
      <c r="G183" s="169"/>
      <c r="H183" s="169">
        <v>0</v>
      </c>
      <c r="I183" s="169">
        <v>0</v>
      </c>
      <c r="J183" s="169">
        <v>0</v>
      </c>
      <c r="K183" s="207">
        <f t="shared" si="2"/>
        <v>0</v>
      </c>
      <c r="L183" s="171"/>
      <c r="M183" s="166"/>
    </row>
    <row r="184" spans="1:13" s="160" customFormat="1">
      <c r="A184" s="166">
        <v>182</v>
      </c>
      <c r="B184" s="166"/>
      <c r="C184" s="171"/>
      <c r="D184" s="166"/>
      <c r="E184" s="166"/>
      <c r="F184" s="166"/>
      <c r="G184" s="169"/>
      <c r="H184" s="169">
        <v>0</v>
      </c>
      <c r="I184" s="169">
        <v>0</v>
      </c>
      <c r="J184" s="169">
        <v>0</v>
      </c>
      <c r="K184" s="207">
        <f t="shared" si="2"/>
        <v>0</v>
      </c>
      <c r="L184" s="171"/>
      <c r="M184" s="166"/>
    </row>
    <row r="185" spans="1:13" s="160" customFormat="1">
      <c r="A185" s="166">
        <v>183</v>
      </c>
      <c r="B185" s="166"/>
      <c r="C185" s="171"/>
      <c r="D185" s="166"/>
      <c r="E185" s="166"/>
      <c r="F185" s="166"/>
      <c r="G185" s="169"/>
      <c r="H185" s="169">
        <v>0</v>
      </c>
      <c r="I185" s="169">
        <v>0</v>
      </c>
      <c r="J185" s="169">
        <v>0</v>
      </c>
      <c r="K185" s="207">
        <f t="shared" si="2"/>
        <v>0</v>
      </c>
      <c r="L185" s="171"/>
      <c r="M185" s="166"/>
    </row>
    <row r="186" spans="1:13" s="160" customFormat="1">
      <c r="A186" s="166">
        <v>184</v>
      </c>
      <c r="B186" s="166"/>
      <c r="C186" s="171"/>
      <c r="D186" s="166"/>
      <c r="E186" s="166"/>
      <c r="F186" s="166"/>
      <c r="G186" s="169"/>
      <c r="H186" s="169">
        <v>0</v>
      </c>
      <c r="I186" s="169">
        <v>0</v>
      </c>
      <c r="J186" s="169">
        <v>0</v>
      </c>
      <c r="K186" s="207">
        <f t="shared" si="2"/>
        <v>0</v>
      </c>
      <c r="L186" s="171"/>
      <c r="M186" s="166"/>
    </row>
    <row r="187" spans="1:13" s="160" customFormat="1">
      <c r="A187" s="166">
        <v>185</v>
      </c>
      <c r="B187" s="166"/>
      <c r="C187" s="171"/>
      <c r="D187" s="166"/>
      <c r="E187" s="166"/>
      <c r="F187" s="166"/>
      <c r="G187" s="169"/>
      <c r="H187" s="169">
        <v>0</v>
      </c>
      <c r="I187" s="169">
        <v>0</v>
      </c>
      <c r="J187" s="169">
        <v>0</v>
      </c>
      <c r="K187" s="207">
        <f t="shared" si="2"/>
        <v>0</v>
      </c>
      <c r="L187" s="171"/>
      <c r="M187" s="166"/>
    </row>
    <row r="188" spans="1:13" s="160" customFormat="1">
      <c r="A188" s="166">
        <v>186</v>
      </c>
      <c r="B188" s="166"/>
      <c r="C188" s="171"/>
      <c r="D188" s="166"/>
      <c r="E188" s="166"/>
      <c r="F188" s="166"/>
      <c r="G188" s="169"/>
      <c r="H188" s="169">
        <v>0</v>
      </c>
      <c r="I188" s="169">
        <v>0</v>
      </c>
      <c r="J188" s="169">
        <v>0</v>
      </c>
      <c r="K188" s="207">
        <f t="shared" si="2"/>
        <v>0</v>
      </c>
      <c r="L188" s="171"/>
      <c r="M188" s="166"/>
    </row>
    <row r="189" spans="1:13" s="160" customFormat="1">
      <c r="A189" s="166">
        <v>187</v>
      </c>
      <c r="B189" s="166"/>
      <c r="C189" s="171"/>
      <c r="D189" s="166"/>
      <c r="E189" s="166"/>
      <c r="F189" s="166"/>
      <c r="G189" s="169"/>
      <c r="H189" s="169">
        <v>0</v>
      </c>
      <c r="I189" s="169">
        <v>0</v>
      </c>
      <c r="J189" s="169">
        <v>0</v>
      </c>
      <c r="K189" s="207">
        <f t="shared" si="2"/>
        <v>0</v>
      </c>
      <c r="L189" s="171"/>
      <c r="M189" s="166"/>
    </row>
    <row r="190" spans="1:13" s="160" customFormat="1">
      <c r="A190" s="166">
        <v>188</v>
      </c>
      <c r="B190" s="166"/>
      <c r="C190" s="171"/>
      <c r="D190" s="166"/>
      <c r="E190" s="166"/>
      <c r="F190" s="166"/>
      <c r="G190" s="169"/>
      <c r="H190" s="169">
        <v>0</v>
      </c>
      <c r="I190" s="169">
        <v>0</v>
      </c>
      <c r="J190" s="169">
        <v>0</v>
      </c>
      <c r="K190" s="207">
        <f t="shared" si="2"/>
        <v>0</v>
      </c>
      <c r="L190" s="171"/>
      <c r="M190" s="166"/>
    </row>
    <row r="191" spans="1:13" s="160" customFormat="1">
      <c r="A191" s="166">
        <v>189</v>
      </c>
      <c r="B191" s="166"/>
      <c r="C191" s="171"/>
      <c r="D191" s="166"/>
      <c r="E191" s="166"/>
      <c r="F191" s="166"/>
      <c r="G191" s="169"/>
      <c r="H191" s="169">
        <v>0</v>
      </c>
      <c r="I191" s="169">
        <v>0</v>
      </c>
      <c r="J191" s="169">
        <v>0</v>
      </c>
      <c r="K191" s="207">
        <f t="shared" si="2"/>
        <v>0</v>
      </c>
      <c r="L191" s="171"/>
      <c r="M191" s="166"/>
    </row>
    <row r="192" spans="1:13" s="160" customFormat="1">
      <c r="A192" s="166">
        <v>190</v>
      </c>
      <c r="B192" s="166"/>
      <c r="C192" s="171"/>
      <c r="D192" s="166"/>
      <c r="E192" s="166"/>
      <c r="F192" s="166"/>
      <c r="G192" s="169"/>
      <c r="H192" s="169">
        <v>0</v>
      </c>
      <c r="I192" s="169">
        <v>0</v>
      </c>
      <c r="J192" s="169">
        <v>0</v>
      </c>
      <c r="K192" s="207">
        <f t="shared" si="2"/>
        <v>0</v>
      </c>
      <c r="L192" s="171"/>
      <c r="M192" s="166"/>
    </row>
    <row r="193" spans="1:13" s="160" customFormat="1">
      <c r="A193" s="166">
        <v>191</v>
      </c>
      <c r="B193" s="166"/>
      <c r="C193" s="171"/>
      <c r="D193" s="166"/>
      <c r="E193" s="166"/>
      <c r="F193" s="166"/>
      <c r="G193" s="169"/>
      <c r="H193" s="169">
        <v>0</v>
      </c>
      <c r="I193" s="169">
        <v>0</v>
      </c>
      <c r="J193" s="169">
        <v>0</v>
      </c>
      <c r="K193" s="207">
        <f t="shared" si="2"/>
        <v>0</v>
      </c>
      <c r="L193" s="171"/>
      <c r="M193" s="166"/>
    </row>
    <row r="194" spans="1:13" s="160" customFormat="1">
      <c r="A194" s="166">
        <v>192</v>
      </c>
      <c r="B194" s="166"/>
      <c r="C194" s="171"/>
      <c r="D194" s="166"/>
      <c r="E194" s="166"/>
      <c r="F194" s="166"/>
      <c r="G194" s="169"/>
      <c r="H194" s="169">
        <v>0</v>
      </c>
      <c r="I194" s="169">
        <v>0</v>
      </c>
      <c r="J194" s="169">
        <v>0</v>
      </c>
      <c r="K194" s="207">
        <f t="shared" si="2"/>
        <v>0</v>
      </c>
      <c r="L194" s="171"/>
      <c r="M194" s="166"/>
    </row>
    <row r="195" spans="1:13" s="160" customFormat="1">
      <c r="A195" s="166">
        <v>193</v>
      </c>
      <c r="B195" s="166"/>
      <c r="C195" s="171"/>
      <c r="D195" s="166"/>
      <c r="E195" s="166"/>
      <c r="F195" s="166"/>
      <c r="G195" s="169"/>
      <c r="H195" s="169">
        <v>0</v>
      </c>
      <c r="I195" s="169">
        <v>0</v>
      </c>
      <c r="J195" s="169">
        <v>0</v>
      </c>
      <c r="K195" s="207">
        <f t="shared" si="2"/>
        <v>0</v>
      </c>
      <c r="L195" s="171"/>
      <c r="M195" s="166"/>
    </row>
    <row r="196" spans="1:13" s="160" customFormat="1">
      <c r="A196" s="166">
        <v>194</v>
      </c>
      <c r="B196" s="166"/>
      <c r="C196" s="171"/>
      <c r="D196" s="166"/>
      <c r="E196" s="166"/>
      <c r="F196" s="166"/>
      <c r="G196" s="169"/>
      <c r="H196" s="169">
        <v>0</v>
      </c>
      <c r="I196" s="169">
        <v>0</v>
      </c>
      <c r="J196" s="169">
        <v>0</v>
      </c>
      <c r="K196" s="207">
        <f t="shared" ref="K196:K217" si="3">H196+I196+J196</f>
        <v>0</v>
      </c>
      <c r="L196" s="171"/>
      <c r="M196" s="166"/>
    </row>
    <row r="197" spans="1:13" s="160" customFormat="1">
      <c r="A197" s="166">
        <v>195</v>
      </c>
      <c r="B197" s="166"/>
      <c r="C197" s="171"/>
      <c r="D197" s="166"/>
      <c r="E197" s="166"/>
      <c r="F197" s="166"/>
      <c r="G197" s="169"/>
      <c r="H197" s="169">
        <v>0</v>
      </c>
      <c r="I197" s="169">
        <v>0</v>
      </c>
      <c r="J197" s="169">
        <v>0</v>
      </c>
      <c r="K197" s="207">
        <f t="shared" si="3"/>
        <v>0</v>
      </c>
      <c r="L197" s="171"/>
      <c r="M197" s="166"/>
    </row>
    <row r="198" spans="1:13" s="160" customFormat="1">
      <c r="A198" s="166">
        <v>196</v>
      </c>
      <c r="B198" s="166"/>
      <c r="C198" s="171"/>
      <c r="D198" s="166"/>
      <c r="E198" s="166"/>
      <c r="F198" s="166"/>
      <c r="G198" s="169"/>
      <c r="H198" s="169">
        <v>0</v>
      </c>
      <c r="I198" s="169">
        <v>0</v>
      </c>
      <c r="J198" s="169">
        <v>0</v>
      </c>
      <c r="K198" s="207">
        <f t="shared" si="3"/>
        <v>0</v>
      </c>
      <c r="L198" s="171"/>
      <c r="M198" s="166"/>
    </row>
    <row r="199" spans="1:13" s="160" customFormat="1">
      <c r="A199" s="166">
        <v>197</v>
      </c>
      <c r="B199" s="166"/>
      <c r="C199" s="171"/>
      <c r="D199" s="166"/>
      <c r="E199" s="166"/>
      <c r="F199" s="166"/>
      <c r="G199" s="169"/>
      <c r="H199" s="169">
        <v>0</v>
      </c>
      <c r="I199" s="169">
        <v>0</v>
      </c>
      <c r="J199" s="169">
        <v>0</v>
      </c>
      <c r="K199" s="207">
        <f t="shared" si="3"/>
        <v>0</v>
      </c>
      <c r="L199" s="171"/>
      <c r="M199" s="166"/>
    </row>
    <row r="200" spans="1:13" s="160" customFormat="1">
      <c r="A200" s="166">
        <v>198</v>
      </c>
      <c r="B200" s="166"/>
      <c r="C200" s="171"/>
      <c r="D200" s="166"/>
      <c r="E200" s="166"/>
      <c r="F200" s="166"/>
      <c r="G200" s="169"/>
      <c r="H200" s="169">
        <v>0</v>
      </c>
      <c r="I200" s="169">
        <v>0</v>
      </c>
      <c r="J200" s="169">
        <v>0</v>
      </c>
      <c r="K200" s="207">
        <f t="shared" si="3"/>
        <v>0</v>
      </c>
      <c r="L200" s="171"/>
      <c r="M200" s="166"/>
    </row>
    <row r="201" spans="1:13" s="160" customFormat="1">
      <c r="A201" s="166">
        <v>199</v>
      </c>
      <c r="B201" s="166"/>
      <c r="C201" s="171"/>
      <c r="D201" s="166"/>
      <c r="E201" s="166"/>
      <c r="F201" s="166"/>
      <c r="G201" s="169"/>
      <c r="H201" s="169">
        <v>0</v>
      </c>
      <c r="I201" s="169">
        <v>0</v>
      </c>
      <c r="J201" s="169">
        <v>0</v>
      </c>
      <c r="K201" s="207">
        <f t="shared" si="3"/>
        <v>0</v>
      </c>
      <c r="L201" s="171"/>
      <c r="M201" s="166"/>
    </row>
    <row r="202" spans="1:13" s="160" customFormat="1">
      <c r="A202" s="166">
        <v>200</v>
      </c>
      <c r="B202" s="166"/>
      <c r="C202" s="171"/>
      <c r="D202" s="166"/>
      <c r="E202" s="166"/>
      <c r="F202" s="166"/>
      <c r="G202" s="169"/>
      <c r="H202" s="169">
        <v>0</v>
      </c>
      <c r="I202" s="169">
        <v>0</v>
      </c>
      <c r="J202" s="169">
        <v>0</v>
      </c>
      <c r="K202" s="207">
        <f t="shared" si="3"/>
        <v>0</v>
      </c>
      <c r="L202" s="171"/>
      <c r="M202" s="166"/>
    </row>
    <row r="203" spans="1:13" s="160" customFormat="1">
      <c r="A203" s="166">
        <v>201</v>
      </c>
      <c r="B203" s="166"/>
      <c r="C203" s="171"/>
      <c r="D203" s="166"/>
      <c r="E203" s="166"/>
      <c r="F203" s="166"/>
      <c r="G203" s="169"/>
      <c r="H203" s="169">
        <v>0</v>
      </c>
      <c r="I203" s="169">
        <v>0</v>
      </c>
      <c r="J203" s="169">
        <v>0</v>
      </c>
      <c r="K203" s="207">
        <f t="shared" si="3"/>
        <v>0</v>
      </c>
      <c r="L203" s="171"/>
      <c r="M203" s="166"/>
    </row>
    <row r="204" spans="1:13" s="160" customFormat="1">
      <c r="A204" s="166">
        <v>202</v>
      </c>
      <c r="B204" s="166"/>
      <c r="C204" s="171"/>
      <c r="D204" s="166"/>
      <c r="E204" s="166"/>
      <c r="F204" s="166"/>
      <c r="G204" s="169"/>
      <c r="H204" s="169">
        <v>0</v>
      </c>
      <c r="I204" s="169">
        <v>0</v>
      </c>
      <c r="J204" s="169">
        <v>0</v>
      </c>
      <c r="K204" s="207">
        <f t="shared" si="3"/>
        <v>0</v>
      </c>
      <c r="L204" s="171"/>
      <c r="M204" s="166"/>
    </row>
    <row r="205" spans="1:13" s="160" customFormat="1">
      <c r="A205" s="166">
        <v>203</v>
      </c>
      <c r="B205" s="166"/>
      <c r="C205" s="171"/>
      <c r="D205" s="166"/>
      <c r="E205" s="166"/>
      <c r="F205" s="166"/>
      <c r="G205" s="169"/>
      <c r="H205" s="169">
        <v>0</v>
      </c>
      <c r="I205" s="169">
        <v>0</v>
      </c>
      <c r="J205" s="169">
        <v>0</v>
      </c>
      <c r="K205" s="207">
        <f t="shared" si="3"/>
        <v>0</v>
      </c>
      <c r="L205" s="171"/>
      <c r="M205" s="166"/>
    </row>
    <row r="206" spans="1:13" s="160" customFormat="1">
      <c r="A206" s="166">
        <v>204</v>
      </c>
      <c r="B206" s="166"/>
      <c r="C206" s="171"/>
      <c r="D206" s="166"/>
      <c r="E206" s="166"/>
      <c r="F206" s="166"/>
      <c r="G206" s="169"/>
      <c r="H206" s="169">
        <v>0</v>
      </c>
      <c r="I206" s="169">
        <v>0</v>
      </c>
      <c r="J206" s="169">
        <v>0</v>
      </c>
      <c r="K206" s="207">
        <f t="shared" si="3"/>
        <v>0</v>
      </c>
      <c r="L206" s="171"/>
      <c r="M206" s="166"/>
    </row>
    <row r="207" spans="1:13" s="160" customFormat="1">
      <c r="A207" s="166">
        <v>205</v>
      </c>
      <c r="B207" s="166"/>
      <c r="C207" s="171"/>
      <c r="D207" s="166"/>
      <c r="E207" s="166"/>
      <c r="F207" s="166"/>
      <c r="G207" s="169"/>
      <c r="H207" s="169">
        <v>0</v>
      </c>
      <c r="I207" s="169">
        <v>0</v>
      </c>
      <c r="J207" s="169">
        <v>0</v>
      </c>
      <c r="K207" s="207">
        <f t="shared" si="3"/>
        <v>0</v>
      </c>
      <c r="L207" s="171"/>
      <c r="M207" s="166"/>
    </row>
    <row r="208" spans="1:13" s="160" customFormat="1">
      <c r="A208" s="166">
        <v>206</v>
      </c>
      <c r="B208" s="166"/>
      <c r="C208" s="171"/>
      <c r="D208" s="166"/>
      <c r="E208" s="166"/>
      <c r="F208" s="166"/>
      <c r="G208" s="169"/>
      <c r="H208" s="169">
        <v>0</v>
      </c>
      <c r="I208" s="169">
        <v>0</v>
      </c>
      <c r="J208" s="169">
        <v>0</v>
      </c>
      <c r="K208" s="207">
        <f t="shared" si="3"/>
        <v>0</v>
      </c>
      <c r="L208" s="171"/>
      <c r="M208" s="166"/>
    </row>
    <row r="209" spans="1:13" s="160" customFormat="1">
      <c r="A209" s="166">
        <v>207</v>
      </c>
      <c r="B209" s="166"/>
      <c r="C209" s="171"/>
      <c r="D209" s="166"/>
      <c r="E209" s="166"/>
      <c r="F209" s="166"/>
      <c r="G209" s="169"/>
      <c r="H209" s="169">
        <v>0</v>
      </c>
      <c r="I209" s="169">
        <v>0</v>
      </c>
      <c r="J209" s="169">
        <v>0</v>
      </c>
      <c r="K209" s="207">
        <f t="shared" si="3"/>
        <v>0</v>
      </c>
      <c r="L209" s="171"/>
      <c r="M209" s="166"/>
    </row>
    <row r="210" spans="1:13" s="160" customFormat="1">
      <c r="A210" s="166">
        <v>208</v>
      </c>
      <c r="B210" s="166"/>
      <c r="C210" s="171"/>
      <c r="D210" s="166"/>
      <c r="E210" s="166"/>
      <c r="F210" s="166"/>
      <c r="G210" s="169"/>
      <c r="H210" s="169">
        <v>0</v>
      </c>
      <c r="I210" s="169">
        <v>0</v>
      </c>
      <c r="J210" s="169">
        <v>0</v>
      </c>
      <c r="K210" s="207">
        <f t="shared" si="3"/>
        <v>0</v>
      </c>
      <c r="L210" s="171"/>
      <c r="M210" s="166"/>
    </row>
    <row r="211" spans="1:13" s="160" customFormat="1">
      <c r="A211" s="166">
        <v>209</v>
      </c>
      <c r="B211" s="166"/>
      <c r="C211" s="171"/>
      <c r="D211" s="166"/>
      <c r="E211" s="166"/>
      <c r="F211" s="166"/>
      <c r="G211" s="169"/>
      <c r="H211" s="169">
        <v>0</v>
      </c>
      <c r="I211" s="169">
        <v>0</v>
      </c>
      <c r="J211" s="169">
        <v>0</v>
      </c>
      <c r="K211" s="207">
        <f t="shared" si="3"/>
        <v>0</v>
      </c>
      <c r="L211" s="171"/>
      <c r="M211" s="166"/>
    </row>
    <row r="212" spans="1:13" s="160" customFormat="1">
      <c r="A212" s="166">
        <v>210</v>
      </c>
      <c r="B212" s="166"/>
      <c r="C212" s="171"/>
      <c r="D212" s="166"/>
      <c r="E212" s="166"/>
      <c r="F212" s="166"/>
      <c r="G212" s="169"/>
      <c r="H212" s="169">
        <v>0</v>
      </c>
      <c r="I212" s="169">
        <v>0</v>
      </c>
      <c r="J212" s="169">
        <v>0</v>
      </c>
      <c r="K212" s="207">
        <f t="shared" si="3"/>
        <v>0</v>
      </c>
      <c r="L212" s="171"/>
      <c r="M212" s="166"/>
    </row>
    <row r="213" spans="1:13" s="160" customFormat="1">
      <c r="A213" s="166">
        <v>211</v>
      </c>
      <c r="B213" s="166"/>
      <c r="C213" s="171"/>
      <c r="D213" s="166"/>
      <c r="E213" s="166"/>
      <c r="F213" s="166"/>
      <c r="G213" s="169"/>
      <c r="H213" s="169">
        <v>0</v>
      </c>
      <c r="I213" s="169">
        <v>0</v>
      </c>
      <c r="J213" s="169">
        <v>0</v>
      </c>
      <c r="K213" s="207">
        <f t="shared" si="3"/>
        <v>0</v>
      </c>
      <c r="L213" s="171"/>
      <c r="M213" s="166"/>
    </row>
    <row r="214" spans="1:13" s="160" customFormat="1">
      <c r="A214" s="166">
        <v>212</v>
      </c>
      <c r="B214" s="166"/>
      <c r="C214" s="171"/>
      <c r="D214" s="166"/>
      <c r="E214" s="166"/>
      <c r="F214" s="166"/>
      <c r="G214" s="169"/>
      <c r="H214" s="169">
        <v>0</v>
      </c>
      <c r="I214" s="169">
        <v>0</v>
      </c>
      <c r="J214" s="169">
        <v>0</v>
      </c>
      <c r="K214" s="207">
        <f t="shared" si="3"/>
        <v>0</v>
      </c>
      <c r="L214" s="171"/>
      <c r="M214" s="166"/>
    </row>
    <row r="215" spans="1:13" s="160" customFormat="1">
      <c r="A215" s="166">
        <v>213</v>
      </c>
      <c r="B215" s="166"/>
      <c r="C215" s="171"/>
      <c r="D215" s="166"/>
      <c r="E215" s="166"/>
      <c r="F215" s="166"/>
      <c r="G215" s="169"/>
      <c r="H215" s="169">
        <v>0</v>
      </c>
      <c r="I215" s="169">
        <v>0</v>
      </c>
      <c r="J215" s="169">
        <v>0</v>
      </c>
      <c r="K215" s="207">
        <f t="shared" si="3"/>
        <v>0</v>
      </c>
      <c r="L215" s="171"/>
      <c r="M215" s="166"/>
    </row>
    <row r="216" spans="1:13" s="160" customFormat="1">
      <c r="A216" s="166">
        <v>214</v>
      </c>
      <c r="B216" s="166"/>
      <c r="C216" s="171"/>
      <c r="D216" s="166"/>
      <c r="E216" s="166"/>
      <c r="F216" s="166"/>
      <c r="G216" s="169"/>
      <c r="H216" s="169">
        <v>0</v>
      </c>
      <c r="I216" s="169">
        <v>0</v>
      </c>
      <c r="J216" s="169">
        <v>0</v>
      </c>
      <c r="K216" s="207">
        <f t="shared" si="3"/>
        <v>0</v>
      </c>
      <c r="L216" s="171"/>
      <c r="M216" s="166"/>
    </row>
    <row r="217" spans="1:13" s="160" customFormat="1">
      <c r="A217" s="166">
        <v>215</v>
      </c>
      <c r="B217" s="166"/>
      <c r="C217" s="171"/>
      <c r="D217" s="166"/>
      <c r="E217" s="166"/>
      <c r="F217" s="166"/>
      <c r="G217" s="169"/>
      <c r="H217" s="169">
        <v>0</v>
      </c>
      <c r="I217" s="169">
        <v>0</v>
      </c>
      <c r="J217" s="169">
        <v>0</v>
      </c>
      <c r="K217" s="207">
        <f t="shared" si="3"/>
        <v>0</v>
      </c>
      <c r="L217" s="171"/>
      <c r="M217" s="166"/>
    </row>
    <row r="218" spans="1:13" s="160" customFormat="1">
      <c r="C218" s="164"/>
      <c r="L218" s="164"/>
    </row>
    <row r="219" spans="1:13" s="160" customFormat="1">
      <c r="C219" s="164"/>
      <c r="L219" s="164"/>
    </row>
    <row r="220" spans="1:13" s="160" customFormat="1">
      <c r="C220" s="164"/>
      <c r="L220" s="164"/>
    </row>
    <row r="221" spans="1:13" s="160" customFormat="1">
      <c r="C221" s="164"/>
      <c r="L221" s="164"/>
    </row>
    <row r="222" spans="1:13" s="160" customFormat="1">
      <c r="C222" s="164"/>
      <c r="L222" s="164"/>
    </row>
    <row r="223" spans="1:13" s="160" customFormat="1">
      <c r="C223" s="164"/>
      <c r="L223" s="164"/>
    </row>
    <row r="224" spans="1:13" s="160" customFormat="1">
      <c r="C224" s="164"/>
      <c r="L224" s="164"/>
    </row>
    <row r="225" spans="3:12" s="160" customFormat="1">
      <c r="C225" s="164"/>
      <c r="L225" s="164"/>
    </row>
    <row r="226" spans="3:12" s="160" customFormat="1">
      <c r="C226" s="164"/>
      <c r="L226" s="164"/>
    </row>
    <row r="227" spans="3:12" s="160" customFormat="1">
      <c r="C227" s="164"/>
      <c r="L227" s="164"/>
    </row>
    <row r="228" spans="3:12" s="160" customFormat="1">
      <c r="C228" s="164"/>
      <c r="L228" s="164"/>
    </row>
    <row r="229" spans="3:12" s="160" customFormat="1">
      <c r="C229" s="164"/>
      <c r="L229" s="164"/>
    </row>
    <row r="230" spans="3:12" s="160" customFormat="1">
      <c r="C230" s="164"/>
      <c r="L230" s="164"/>
    </row>
    <row r="231" spans="3:12" s="160" customFormat="1">
      <c r="C231" s="164"/>
      <c r="L231" s="164"/>
    </row>
    <row r="232" spans="3:12" s="160" customFormat="1">
      <c r="C232" s="164"/>
      <c r="L232" s="164"/>
    </row>
    <row r="233" spans="3:12" s="160" customFormat="1">
      <c r="C233" s="164"/>
      <c r="L233" s="164"/>
    </row>
    <row r="234" spans="3:12" s="160" customFormat="1">
      <c r="C234" s="164"/>
      <c r="L234" s="164"/>
    </row>
    <row r="235" spans="3:12" s="160" customFormat="1">
      <c r="C235" s="164"/>
      <c r="L235" s="164"/>
    </row>
    <row r="236" spans="3:12" s="160" customFormat="1">
      <c r="C236" s="164"/>
      <c r="L236" s="164"/>
    </row>
    <row r="237" spans="3:12" s="160" customFormat="1">
      <c r="C237" s="164"/>
      <c r="L237" s="164"/>
    </row>
    <row r="238" spans="3:12" s="160" customFormat="1">
      <c r="C238" s="164"/>
      <c r="L238" s="164"/>
    </row>
  </sheetData>
  <autoFilter ref="A2:M2" xr:uid="{C003B874-52C8-4148-8853-ED4727CEEF72}"/>
  <mergeCells count="1">
    <mergeCell ref="H1:K1"/>
  </mergeCells>
  <dataValidations count="1">
    <dataValidation type="list" allowBlank="1" showInputMessage="1" showErrorMessage="1" sqref="G3:G217" xr:uid="{7188A734-5942-4DA0-9212-0A80FAEBA0B1}">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D931-D5CB-054D-B06B-9650E244C5D9}">
  <sheetPr>
    <tabColor theme="5"/>
  </sheetPr>
  <dimension ref="A1:P14"/>
  <sheetViews>
    <sheetView workbookViewId="0">
      <selection activeCell="F29" sqref="F29"/>
    </sheetView>
  </sheetViews>
  <sheetFormatPr defaultColWidth="11" defaultRowHeight="15.75"/>
  <cols>
    <col min="2" max="2" width="76.125" customWidth="1"/>
    <col min="3" max="3" width="26.375" customWidth="1"/>
    <col min="4" max="4" width="13.625" customWidth="1"/>
    <col min="5" max="5" width="24.875" customWidth="1"/>
    <col min="6" max="6" width="29" style="126" customWidth="1"/>
    <col min="7" max="7" width="16.5" customWidth="1"/>
    <col min="8" max="8" width="15" customWidth="1"/>
    <col min="9" max="9" width="15.125" customWidth="1"/>
    <col min="10" max="10" width="14.375" customWidth="1"/>
    <col min="11" max="11" width="15.875" customWidth="1"/>
    <col min="13" max="13" width="18.375" customWidth="1"/>
    <col min="14" max="14" width="36.5" customWidth="1"/>
    <col min="15" max="15" width="53.625" customWidth="1"/>
    <col min="16" max="16" width="79.125" customWidth="1"/>
  </cols>
  <sheetData>
    <row r="1" spans="1:16">
      <c r="A1" s="109">
        <v>723883</v>
      </c>
      <c r="B1" s="109" t="s">
        <v>725</v>
      </c>
    </row>
    <row r="2" spans="1:16">
      <c r="A2" s="109">
        <v>727572</v>
      </c>
      <c r="B2" s="109" t="s">
        <v>725</v>
      </c>
      <c r="E2" s="109"/>
      <c r="F2" s="127"/>
    </row>
    <row r="3" spans="1:16">
      <c r="A3" s="128">
        <v>790443</v>
      </c>
      <c r="B3" s="128" t="s">
        <v>726</v>
      </c>
      <c r="E3" s="109"/>
      <c r="F3" s="127"/>
    </row>
    <row r="4" spans="1:16">
      <c r="A4" s="128">
        <v>165209</v>
      </c>
      <c r="B4" s="128" t="s">
        <v>727</v>
      </c>
    </row>
    <row r="5" spans="1:16">
      <c r="A5" s="128">
        <v>757700</v>
      </c>
      <c r="B5" s="128" t="s">
        <v>728</v>
      </c>
      <c r="E5" s="109"/>
      <c r="F5" s="127"/>
    </row>
    <row r="6" spans="1:16">
      <c r="A6" s="128">
        <v>800286</v>
      </c>
      <c r="B6" s="128" t="s">
        <v>729</v>
      </c>
      <c r="E6" s="109"/>
    </row>
    <row r="7" spans="1:16" ht="16.5" thickBot="1">
      <c r="E7" s="109"/>
    </row>
    <row r="8" spans="1:16" ht="60">
      <c r="A8" s="82" t="s">
        <v>668</v>
      </c>
      <c r="B8" s="83" t="s">
        <v>669</v>
      </c>
      <c r="C8" s="84" t="s">
        <v>64</v>
      </c>
      <c r="D8" s="84" t="s">
        <v>670</v>
      </c>
      <c r="E8" s="84" t="s">
        <v>671</v>
      </c>
      <c r="F8" s="85" t="s">
        <v>730</v>
      </c>
      <c r="G8" s="86" t="s">
        <v>731</v>
      </c>
      <c r="H8" s="87" t="s">
        <v>732</v>
      </c>
      <c r="I8" s="87" t="s">
        <v>733</v>
      </c>
      <c r="J8" s="88" t="s">
        <v>734</v>
      </c>
      <c r="K8" s="88" t="s">
        <v>735</v>
      </c>
      <c r="L8" s="86" t="s">
        <v>736</v>
      </c>
      <c r="M8" s="86" t="s">
        <v>737</v>
      </c>
      <c r="N8" s="89" t="s">
        <v>682</v>
      </c>
      <c r="O8" s="84" t="s">
        <v>683</v>
      </c>
      <c r="P8" s="84" t="s">
        <v>722</v>
      </c>
    </row>
    <row r="9" spans="1:16" ht="45">
      <c r="A9" s="129">
        <v>723883</v>
      </c>
      <c r="B9" s="90" t="s">
        <v>322</v>
      </c>
      <c r="C9" s="90" t="s">
        <v>323</v>
      </c>
      <c r="D9" s="90" t="s">
        <v>323</v>
      </c>
      <c r="E9" s="100" t="s">
        <v>738</v>
      </c>
      <c r="F9" s="130">
        <v>25072092.110000003</v>
      </c>
      <c r="G9" s="91">
        <v>6584889.6100000003</v>
      </c>
      <c r="H9" s="91">
        <v>6584889.6100000003</v>
      </c>
      <c r="I9" s="91">
        <v>18404524.670000002</v>
      </c>
      <c r="J9" s="91">
        <v>82677.83</v>
      </c>
      <c r="K9" s="91">
        <v>0</v>
      </c>
      <c r="L9" s="101"/>
      <c r="M9" s="101"/>
      <c r="N9" s="92" t="s">
        <v>739</v>
      </c>
      <c r="O9" s="102" t="s">
        <v>740</v>
      </c>
      <c r="P9" s="94" t="s">
        <v>741</v>
      </c>
    </row>
    <row r="10" spans="1:16" ht="45">
      <c r="A10" s="129">
        <v>727572</v>
      </c>
      <c r="B10" s="90" t="s">
        <v>487</v>
      </c>
      <c r="C10" s="90" t="s">
        <v>323</v>
      </c>
      <c r="D10" s="90" t="s">
        <v>323</v>
      </c>
      <c r="E10" s="100" t="s">
        <v>742</v>
      </c>
      <c r="F10" s="130">
        <v>48974857.770000003</v>
      </c>
      <c r="G10" s="91">
        <v>12945985.390000001</v>
      </c>
      <c r="H10" s="91">
        <v>12945985.390000001</v>
      </c>
      <c r="I10" s="91">
        <v>36028872.380000003</v>
      </c>
      <c r="J10" s="91">
        <v>0</v>
      </c>
      <c r="K10" s="91">
        <v>0</v>
      </c>
      <c r="L10" s="91">
        <v>5950</v>
      </c>
      <c r="M10" s="101">
        <v>0</v>
      </c>
      <c r="N10" s="92" t="s">
        <v>743</v>
      </c>
      <c r="O10" s="93" t="s">
        <v>744</v>
      </c>
      <c r="P10" s="94" t="s">
        <v>741</v>
      </c>
    </row>
    <row r="11" spans="1:16" ht="27" customHeight="1">
      <c r="A11" s="131">
        <v>790443</v>
      </c>
      <c r="B11" s="90" t="s">
        <v>526</v>
      </c>
      <c r="C11" s="90" t="s">
        <v>70</v>
      </c>
      <c r="D11" s="90" t="s">
        <v>745</v>
      </c>
      <c r="E11" s="90" t="s">
        <v>698</v>
      </c>
      <c r="F11" s="130">
        <v>248306</v>
      </c>
      <c r="G11" s="91">
        <v>186697</v>
      </c>
      <c r="H11" s="91">
        <v>186697</v>
      </c>
      <c r="I11" s="91">
        <v>0</v>
      </c>
      <c r="J11" s="91">
        <v>25985</v>
      </c>
      <c r="K11" s="91">
        <v>35624</v>
      </c>
      <c r="L11" s="101">
        <v>14074</v>
      </c>
      <c r="M11" s="101">
        <v>35624</v>
      </c>
      <c r="N11" s="103" t="s">
        <v>746</v>
      </c>
      <c r="O11" s="93" t="s">
        <v>747</v>
      </c>
      <c r="P11" s="94" t="s">
        <v>748</v>
      </c>
    </row>
    <row r="12" spans="1:16" ht="51.75">
      <c r="A12" s="132">
        <v>165209</v>
      </c>
      <c r="B12" s="95" t="s">
        <v>442</v>
      </c>
      <c r="C12" s="95" t="s">
        <v>749</v>
      </c>
      <c r="D12" s="95" t="s">
        <v>67</v>
      </c>
      <c r="E12" s="95" t="s">
        <v>695</v>
      </c>
      <c r="F12" s="133">
        <v>16241388</v>
      </c>
      <c r="G12" s="96">
        <v>12765828</v>
      </c>
      <c r="H12" s="96">
        <v>14048046</v>
      </c>
      <c r="I12" s="96">
        <v>177391</v>
      </c>
      <c r="J12" s="96">
        <v>2015951</v>
      </c>
      <c r="K12" s="96">
        <v>0</v>
      </c>
      <c r="L12" s="104"/>
      <c r="M12" s="104"/>
      <c r="N12" s="105"/>
      <c r="O12" s="106" t="s">
        <v>750</v>
      </c>
      <c r="P12" s="107"/>
    </row>
    <row r="13" spans="1:16" ht="36.75">
      <c r="A13" s="132">
        <v>757700</v>
      </c>
      <c r="B13" s="95" t="s">
        <v>524</v>
      </c>
      <c r="C13" s="95" t="s">
        <v>518</v>
      </c>
      <c r="D13" s="95" t="s">
        <v>751</v>
      </c>
      <c r="E13" s="90" t="s">
        <v>752</v>
      </c>
      <c r="F13" s="133">
        <v>1988436.1600000001</v>
      </c>
      <c r="G13" s="96">
        <v>1318515.6599999999</v>
      </c>
      <c r="H13" s="96">
        <v>1318515.6599999999</v>
      </c>
      <c r="I13" s="96">
        <v>0</v>
      </c>
      <c r="J13" s="96">
        <v>245359.86</v>
      </c>
      <c r="K13" s="96">
        <v>424560.64000000001</v>
      </c>
      <c r="L13" s="96">
        <v>11070</v>
      </c>
      <c r="M13" s="96">
        <v>424560.64000000001</v>
      </c>
      <c r="N13" s="97" t="s">
        <v>753</v>
      </c>
      <c r="O13" s="98" t="s">
        <v>754</v>
      </c>
      <c r="P13" s="94" t="s">
        <v>755</v>
      </c>
    </row>
    <row r="14" spans="1:16" ht="36.75">
      <c r="A14" s="132">
        <v>800286</v>
      </c>
      <c r="B14" s="95" t="s">
        <v>532</v>
      </c>
      <c r="C14" s="95" t="s">
        <v>518</v>
      </c>
      <c r="D14" s="95" t="s">
        <v>751</v>
      </c>
      <c r="E14" s="90" t="s">
        <v>752</v>
      </c>
      <c r="F14" s="133">
        <v>2601467.86</v>
      </c>
      <c r="G14" s="96">
        <v>1703712.83</v>
      </c>
      <c r="H14" s="96">
        <v>1703712.83</v>
      </c>
      <c r="I14" s="96">
        <v>0</v>
      </c>
      <c r="J14" s="96">
        <v>300364.95</v>
      </c>
      <c r="K14" s="99">
        <v>597390.07999999996</v>
      </c>
      <c r="L14" s="96">
        <v>0</v>
      </c>
      <c r="M14" s="96">
        <v>597390</v>
      </c>
      <c r="N14" s="97" t="s">
        <v>753</v>
      </c>
      <c r="O14" s="98" t="s">
        <v>754</v>
      </c>
      <c r="P14" s="94" t="s">
        <v>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
  <cp:revision/>
  <dcterms:created xsi:type="dcterms:W3CDTF">2025-07-07T14:22:04Z</dcterms:created>
  <dcterms:modified xsi:type="dcterms:W3CDTF">2025-10-03T18:08:00Z</dcterms:modified>
  <cp:category/>
  <cp:contentStatus/>
</cp:coreProperties>
</file>