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1" documentId="8_{0206166F-4A83-42B1-B53B-44401393D2AE}" xr6:coauthVersionLast="47" xr6:coauthVersionMax="47" xr10:uidLastSave="{715DE7A4-B7D2-4688-A7E5-7CD0DE9F63A4}"/>
  <bookViews>
    <workbookView xWindow="13980" yWindow="4050" windowWidth="14310" windowHeight="11295" tabRatio="696" activeTab="1" xr2:uid="{A051116E-7E29-8943-9331-D41B391D9628}"/>
  </bookViews>
  <sheets>
    <sheet name="FAASt - Obligations Summary" sheetId="1" r:id="rId1"/>
    <sheet name="LUMA Consolidated List" sheetId="9" r:id="rId2"/>
    <sheet name="LUMA's Inactive Projects" sheetId="10" r:id="rId3"/>
    <sheet name="Additional Inactive Projects" sheetId="11" r:id="rId4"/>
  </sheets>
  <externalReferences>
    <externalReference r:id="rId5"/>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3" hidden="1">'Additional Inactive Projects'!$A$5:$L$70</definedName>
    <definedName name="_xlnm._FilterDatabase" localSheetId="0" hidden="1">'FAASt - Obligations Summary'!$A$49:$N$260</definedName>
    <definedName name="_xlnm._FilterDatabase" localSheetId="1" hidden="1">'LUMA Consolidated List'!$A$6:$S$235</definedName>
    <definedName name="_xlnm._FilterDatabase" localSheetId="2" hidden="1">'LUMA''s Inactive Projects'!$A$5:$N$230</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'[1]LTIP FY24 Non-Federal Capital'!#REF!</definedName>
    <definedName name="_UNDO_UPS_SEL_" hidden="1">'[1]LTIP FY24 Non-Federal Capital'!#REF!</definedName>
    <definedName name="_UNDO31X31X_" hidden="1">'[1]LTIP FY24 Non-Federal Capital'!#REF!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1" hidden="1">TextRefCopy1</definedName>
    <definedName name="jskljsljslk" localSheetId="2"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hidden="1">{"'Sheet1'!$A$1:$J$121"}</definedName>
    <definedName name="not" localSheetId="1" hidden="1">{"quarter",#N/A,FALSE,"MOB"}</definedName>
    <definedName name="not" localSheetId="2" hidden="1">{"quarter",#N/A,FALSE,"MOB"}</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hidden="1">{"Income Stmt",#N/A,FALSE,"Model"}</definedName>
    <definedName name="RangeC8">#REF!</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localSheetId="1" hidden="1">{"model",#N/A,TRUE,"Model";"capital",#N/A,TRUE,"Capital";"o and m",#N/A,TRUE,"O&amp;M"}</definedName>
    <definedName name="wrn.all" localSheetId="2"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0" l="1"/>
  <c r="Q122" i="9"/>
  <c r="I71" i="11"/>
  <c r="J71" i="11"/>
  <c r="K71" i="11"/>
  <c r="H71" i="11"/>
  <c r="I230" i="10"/>
  <c r="J230" i="10"/>
  <c r="K230" i="10"/>
  <c r="K70"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6" i="11"/>
  <c r="Q287" i="9" l="1"/>
  <c r="Q286" i="9"/>
  <c r="Q288" i="9"/>
  <c r="Q284" i="9"/>
  <c r="Q283" i="9"/>
  <c r="Q285" i="9"/>
  <c r="Q265" i="9"/>
  <c r="Q256" i="9"/>
  <c r="Q264" i="9"/>
  <c r="Q260" i="9"/>
  <c r="Q197" i="9"/>
  <c r="Q207" i="9"/>
  <c r="Q123" i="9"/>
  <c r="Q216" i="9"/>
  <c r="Q261" i="9"/>
  <c r="Q263" i="9"/>
  <c r="Q262" i="9"/>
  <c r="Q241" i="9"/>
  <c r="Q244" i="9"/>
  <c r="Q267" i="9"/>
  <c r="Q270" i="9"/>
  <c r="Q52" i="9"/>
  <c r="Q12" i="9"/>
  <c r="Q32" i="9"/>
  <c r="Q28" i="9"/>
  <c r="Q22" i="9"/>
  <c r="Q23" i="9"/>
  <c r="Q10" i="9"/>
  <c r="Q54" i="9"/>
  <c r="Q44" i="9"/>
  <c r="Q49" i="9"/>
  <c r="Q17" i="9"/>
  <c r="Q26" i="9"/>
  <c r="Q247" i="9"/>
  <c r="Q238" i="9"/>
  <c r="Q239" i="9"/>
  <c r="Q232" i="9"/>
  <c r="Q231" i="9"/>
  <c r="Q187" i="9"/>
  <c r="Q120" i="9"/>
  <c r="Q15" i="9"/>
  <c r="Q221" i="9"/>
  <c r="Q209" i="9"/>
  <c r="Q211" i="9"/>
  <c r="Q204" i="9"/>
  <c r="Q208" i="9"/>
  <c r="Q210" i="9"/>
  <c r="Q205" i="9"/>
  <c r="Q271" i="9"/>
  <c r="Q272" i="9"/>
  <c r="Q273" i="9"/>
  <c r="Q274" i="9"/>
  <c r="Q275" i="9"/>
  <c r="Q276" i="9"/>
  <c r="Q277" i="9"/>
  <c r="Q278" i="9"/>
  <c r="Q279" i="9"/>
  <c r="Q280" i="9"/>
  <c r="Q281" i="9"/>
  <c r="Q282" i="9"/>
  <c r="Q240" i="9"/>
  <c r="Q7" i="9"/>
  <c r="Q266" i="9"/>
  <c r="Q57" i="9"/>
  <c r="Q248" i="9"/>
  <c r="Q14" i="9"/>
  <c r="Q252" i="9"/>
  <c r="Q257" i="9"/>
  <c r="Q268" i="9"/>
  <c r="Q269" i="9"/>
  <c r="Q192" i="9"/>
  <c r="Q194" i="9"/>
  <c r="Q56" i="9"/>
  <c r="Q71" i="9"/>
  <c r="Q45" i="9"/>
  <c r="Q249" i="9"/>
  <c r="Q250" i="9"/>
  <c r="Q233" i="9"/>
  <c r="Q234" i="9"/>
  <c r="Q235" i="9"/>
  <c r="Q236" i="9"/>
  <c r="Q237" i="9"/>
  <c r="Q228" i="9"/>
  <c r="Q251" i="9"/>
  <c r="Q255" i="9"/>
  <c r="Q258" i="9"/>
  <c r="Q259" i="9"/>
  <c r="Q8" i="9"/>
  <c r="Q242" i="9"/>
  <c r="Q243" i="9"/>
  <c r="Q94" i="9"/>
  <c r="Q67" i="9"/>
  <c r="Q9" i="9"/>
  <c r="Q229" i="9"/>
  <c r="Q230" i="9"/>
  <c r="Q254" i="9" l="1"/>
  <c r="L228" i="10"/>
  <c r="L113" i="10"/>
  <c r="L16" i="10"/>
  <c r="L110" i="10"/>
  <c r="L64" i="10"/>
  <c r="L102" i="10"/>
  <c r="L106" i="10"/>
  <c r="L101" i="10"/>
  <c r="L163" i="10"/>
  <c r="L172" i="10"/>
  <c r="L154" i="10"/>
  <c r="L173" i="10"/>
  <c r="L209" i="10"/>
  <c r="L210" i="10"/>
  <c r="L201" i="10"/>
  <c r="L182" i="10"/>
  <c r="L70" i="10"/>
  <c r="L171" i="10"/>
  <c r="L150" i="10"/>
  <c r="L7" i="10"/>
  <c r="L148" i="10"/>
  <c r="L149" i="10"/>
  <c r="L46" i="10"/>
  <c r="L164" i="10"/>
  <c r="L165" i="10"/>
  <c r="L166" i="10"/>
  <c r="L42" i="10"/>
  <c r="L179" i="10"/>
  <c r="L180" i="10"/>
  <c r="L181" i="10"/>
  <c r="L161" i="10"/>
  <c r="L21" i="10"/>
  <c r="L192" i="10"/>
  <c r="L193" i="10"/>
  <c r="L167" i="10"/>
  <c r="L194" i="10"/>
  <c r="L202" i="10"/>
  <c r="L203" i="10"/>
  <c r="L204" i="10"/>
  <c r="L205" i="10"/>
  <c r="L206" i="10"/>
  <c r="L63" i="10"/>
  <c r="L49" i="10"/>
  <c r="L152" i="10"/>
  <c r="L151" i="10"/>
  <c r="L65" i="10"/>
  <c r="L120" i="10"/>
  <c r="L121" i="10"/>
  <c r="L14" i="10"/>
  <c r="L170" i="10"/>
  <c r="L136" i="10"/>
  <c r="L23" i="10"/>
  <c r="L30" i="10"/>
  <c r="L227" i="10"/>
  <c r="L135" i="10"/>
  <c r="L133" i="10"/>
  <c r="L40" i="10"/>
  <c r="L12" i="10"/>
  <c r="L60" i="10"/>
  <c r="L54" i="10"/>
  <c r="L51" i="10"/>
  <c r="L213" i="10"/>
  <c r="L66" i="10"/>
  <c r="L25" i="10"/>
  <c r="L218" i="10"/>
  <c r="L216" i="10"/>
  <c r="L220" i="10"/>
  <c r="L221" i="10"/>
  <c r="L219" i="10"/>
  <c r="L222" i="10"/>
  <c r="L217" i="10"/>
  <c r="L229" i="10"/>
  <c r="L81" i="10"/>
  <c r="L90" i="10"/>
  <c r="L86" i="10"/>
  <c r="L98" i="10"/>
  <c r="L82" i="10"/>
  <c r="L111" i="10"/>
  <c r="L89" i="10"/>
  <c r="L88" i="10"/>
  <c r="L95" i="10"/>
  <c r="L94" i="10"/>
  <c r="L93" i="10"/>
  <c r="L85" i="10"/>
  <c r="L84" i="10"/>
  <c r="L83" i="10"/>
  <c r="L114" i="10"/>
  <c r="L87" i="10"/>
  <c r="L97" i="10"/>
  <c r="L99" i="10"/>
  <c r="L100" i="10"/>
  <c r="L112" i="10"/>
  <c r="L91" i="10"/>
  <c r="L92" i="10"/>
  <c r="L80" i="10"/>
  <c r="L130" i="10"/>
  <c r="L132" i="10"/>
  <c r="L39" i="10"/>
  <c r="L13" i="10"/>
  <c r="L57" i="10"/>
  <c r="L137" i="10"/>
  <c r="L134" i="10"/>
  <c r="L33" i="10"/>
  <c r="L131" i="10"/>
  <c r="L129" i="10"/>
  <c r="L41" i="10"/>
  <c r="L128" i="10"/>
  <c r="L127" i="10"/>
  <c r="L43" i="10"/>
  <c r="L48" i="10"/>
  <c r="L168" i="10"/>
  <c r="L31" i="10"/>
  <c r="L38" i="10"/>
  <c r="L20" i="10"/>
  <c r="L59" i="10"/>
  <c r="L79" i="10"/>
  <c r="L69" i="10"/>
  <c r="L189" i="10"/>
  <c r="L116" i="10"/>
  <c r="L68" i="10"/>
  <c r="L174" i="10"/>
  <c r="L17" i="10"/>
  <c r="L18" i="10"/>
  <c r="L67" i="10"/>
  <c r="L56" i="10"/>
  <c r="L62" i="10"/>
  <c r="L8" i="10"/>
  <c r="L34" i="10"/>
  <c r="L126" i="10"/>
  <c r="L124" i="10"/>
  <c r="L44" i="10"/>
  <c r="L29" i="10"/>
  <c r="L177" i="10"/>
  <c r="L19" i="10"/>
  <c r="L58" i="10"/>
  <c r="L61" i="10"/>
  <c r="L11" i="10"/>
  <c r="L9" i="10"/>
  <c r="L197" i="10"/>
  <c r="L195" i="10"/>
  <c r="L207" i="10"/>
  <c r="L119" i="10"/>
  <c r="L208" i="10"/>
  <c r="L118" i="10"/>
  <c r="L117" i="10"/>
  <c r="L212" i="10"/>
  <c r="L211" i="10"/>
  <c r="L223" i="10"/>
  <c r="L224" i="10"/>
  <c r="L22" i="10"/>
  <c r="L225" i="10"/>
  <c r="L226" i="10"/>
  <c r="L125" i="10"/>
  <c r="L123" i="10"/>
  <c r="L47" i="10"/>
  <c r="L55" i="10"/>
  <c r="L10" i="10"/>
  <c r="L162" i="10"/>
  <c r="L155" i="10"/>
  <c r="L158" i="10"/>
  <c r="L156" i="10"/>
  <c r="L157" i="10"/>
  <c r="L159" i="10"/>
  <c r="L160" i="10"/>
  <c r="L147" i="10"/>
  <c r="L146" i="10"/>
  <c r="L37" i="10"/>
  <c r="L15" i="10"/>
  <c r="L198" i="10"/>
  <c r="L169" i="10"/>
  <c r="L145" i="10"/>
  <c r="L52" i="10"/>
  <c r="L24" i="10"/>
  <c r="L28" i="10"/>
  <c r="L27" i="10"/>
  <c r="L53" i="10"/>
  <c r="L176" i="10"/>
  <c r="L214" i="10"/>
  <c r="L215" i="10"/>
  <c r="L183" i="10"/>
  <c r="L45" i="10"/>
  <c r="L144" i="10"/>
  <c r="L143" i="10"/>
  <c r="L36" i="10"/>
  <c r="L142" i="10"/>
  <c r="L141" i="10"/>
  <c r="L107" i="10"/>
  <c r="L175" i="10"/>
  <c r="L185" i="10"/>
  <c r="L199" i="10"/>
  <c r="L184" i="10"/>
  <c r="L187" i="10"/>
  <c r="L186" i="10"/>
  <c r="L188" i="10"/>
  <c r="L200" i="10"/>
  <c r="L140" i="10"/>
  <c r="L139" i="10"/>
  <c r="L191" i="10"/>
  <c r="L190" i="10"/>
  <c r="L178" i="10"/>
  <c r="L50" i="10"/>
  <c r="L138" i="10"/>
  <c r="L122" i="10"/>
  <c r="L35" i="10"/>
  <c r="L71" i="10"/>
  <c r="L32" i="10"/>
  <c r="L26" i="10"/>
  <c r="L78" i="10"/>
  <c r="L75" i="10"/>
  <c r="L72" i="10"/>
  <c r="L76" i="10"/>
  <c r="L104" i="10"/>
  <c r="L103" i="10"/>
  <c r="L96" i="10"/>
  <c r="L74" i="10"/>
  <c r="L73" i="10"/>
  <c r="L196" i="10"/>
  <c r="L77" i="10"/>
  <c r="L105" i="10"/>
  <c r="L108" i="10"/>
  <c r="L109" i="10"/>
  <c r="L153" i="10"/>
  <c r="F290" i="1" l="1"/>
  <c r="H6" i="10" l="1"/>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5" i="10"/>
  <c r="H46" i="10"/>
  <c r="H47" i="10"/>
  <c r="H48" i="10"/>
  <c r="H49" i="10"/>
  <c r="H50" i="10"/>
  <c r="H51" i="10"/>
  <c r="H52" i="10"/>
  <c r="H53" i="10"/>
  <c r="H54" i="10"/>
  <c r="H55" i="10"/>
  <c r="H57" i="10"/>
  <c r="H60" i="10"/>
  <c r="H61" i="10"/>
  <c r="H63" i="10"/>
  <c r="H65" i="10"/>
  <c r="H66" i="10"/>
  <c r="H67" i="10"/>
  <c r="H68" i="10"/>
  <c r="H70" i="10"/>
  <c r="H71" i="10"/>
  <c r="H73" i="10"/>
  <c r="H74" i="10"/>
  <c r="H75" i="10"/>
  <c r="H76" i="10"/>
  <c r="H77"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7" i="10"/>
  <c r="H118" i="10"/>
  <c r="H120" i="10"/>
  <c r="H121" i="10"/>
  <c r="H123" i="10"/>
  <c r="H124" i="10"/>
  <c r="H125" i="10"/>
  <c r="H126" i="10"/>
  <c r="H128" i="10"/>
  <c r="H129" i="10"/>
  <c r="H130" i="10"/>
  <c r="H131" i="10"/>
  <c r="H132" i="10"/>
  <c r="H133" i="10"/>
  <c r="H135" i="10"/>
  <c r="H136" i="10"/>
  <c r="H137" i="10"/>
  <c r="H138" i="10"/>
  <c r="H139" i="10"/>
  <c r="H140" i="10"/>
  <c r="H142"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6" i="10"/>
  <c r="H182" i="10"/>
  <c r="H184" i="10"/>
  <c r="H185" i="10"/>
  <c r="H186" i="10"/>
  <c r="H187" i="10"/>
  <c r="H188" i="10"/>
  <c r="H190" i="10"/>
  <c r="H191" i="10"/>
  <c r="H195" i="10"/>
  <c r="H199" i="10"/>
  <c r="H200" i="10"/>
  <c r="H201" i="10"/>
  <c r="H209" i="10"/>
  <c r="H210" i="10"/>
  <c r="H211" i="10"/>
  <c r="H212" i="10"/>
  <c r="H213" i="10"/>
  <c r="H216" i="10"/>
  <c r="H227" i="10"/>
  <c r="H228" i="10"/>
  <c r="H229" i="10"/>
  <c r="L115" i="10"/>
  <c r="L230" i="10" s="1"/>
  <c r="H9" i="9"/>
  <c r="H67" i="9"/>
  <c r="H94" i="9"/>
  <c r="H8" i="9"/>
  <c r="H236" i="9"/>
  <c r="H235" i="9"/>
  <c r="H234" i="9"/>
  <c r="H233" i="9"/>
  <c r="H45" i="9"/>
  <c r="H71" i="9"/>
  <c r="H192" i="9"/>
  <c r="H269" i="9"/>
  <c r="H268" i="9"/>
  <c r="H14" i="9"/>
  <c r="H57" i="9"/>
  <c r="H240" i="9"/>
  <c r="H221" i="9"/>
  <c r="H15" i="9"/>
  <c r="H120" i="9"/>
  <c r="H187" i="9"/>
  <c r="H231" i="9"/>
  <c r="H232" i="9"/>
  <c r="H239" i="9"/>
  <c r="H238" i="9"/>
  <c r="H22" i="9"/>
  <c r="H28" i="9"/>
  <c r="H32" i="9"/>
  <c r="H12" i="9"/>
  <c r="H52" i="9"/>
  <c r="H270" i="9"/>
  <c r="H267" i="9"/>
  <c r="H244" i="9"/>
  <c r="H241" i="9"/>
  <c r="H262" i="9"/>
  <c r="H263" i="9"/>
  <c r="H261" i="9"/>
  <c r="H216" i="9"/>
  <c r="H123" i="9"/>
  <c r="H207" i="9"/>
  <c r="H197" i="9"/>
  <c r="H260" i="9"/>
  <c r="H264" i="9"/>
  <c r="H256" i="9"/>
  <c r="H265" i="9"/>
  <c r="H254" i="9"/>
  <c r="G15" i="1"/>
  <c r="F388" i="1" l="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D390" i="1"/>
  <c r="E390" i="1"/>
  <c r="D405" i="1" l="1"/>
  <c r="F405" i="1" s="1"/>
  <c r="F404" i="1"/>
  <c r="F403" i="1"/>
  <c r="F402" i="1"/>
  <c r="F401" i="1"/>
  <c r="F400" i="1"/>
  <c r="F399" i="1"/>
  <c r="F398" i="1"/>
  <c r="F397" i="1"/>
  <c r="F396" i="1"/>
  <c r="F395" i="1"/>
  <c r="F394" i="1"/>
  <c r="E286" i="1"/>
  <c r="D286" i="1"/>
  <c r="D10" i="1" s="1"/>
  <c r="F285" i="1"/>
  <c r="F284" i="1"/>
  <c r="F283" i="1"/>
  <c r="F282" i="1"/>
  <c r="F281" i="1"/>
  <c r="F280" i="1"/>
  <c r="F279" i="1"/>
  <c r="F278" i="1"/>
  <c r="F277" i="1"/>
  <c r="F276" i="1"/>
  <c r="F275" i="1"/>
  <c r="F274" i="1"/>
  <c r="F273" i="1"/>
  <c r="F272" i="1"/>
  <c r="F271" i="1"/>
  <c r="F270" i="1"/>
  <c r="F269" i="1"/>
  <c r="F268" i="1"/>
  <c r="F267" i="1"/>
  <c r="F266" i="1"/>
  <c r="E25" i="1"/>
  <c r="D25" i="1"/>
  <c r="C9" i="1" s="1"/>
  <c r="F22" i="1"/>
  <c r="F21" i="1"/>
  <c r="F20" i="1"/>
  <c r="F19" i="1"/>
  <c r="C12" i="1"/>
  <c r="C11" i="1"/>
  <c r="C10" i="1"/>
  <c r="F25" i="1" l="1"/>
  <c r="E9" i="1" s="1"/>
  <c r="F8" i="1" s="1"/>
  <c r="E10" i="1"/>
  <c r="F390" i="1"/>
  <c r="D12" i="1"/>
  <c r="E12" i="1"/>
  <c r="C13" i="1"/>
  <c r="C14" i="1" s="1"/>
  <c r="F286" i="1"/>
  <c r="D11" i="1"/>
  <c r="D13" i="1" s="1"/>
  <c r="E13" i="1" l="1"/>
  <c r="D14" i="1"/>
  <c r="E11" i="1"/>
  <c r="E14" i="1" l="1"/>
  <c r="G9" i="1"/>
</calcChain>
</file>

<file path=xl/sharedStrings.xml><?xml version="1.0" encoding="utf-8"?>
<sst xmlns="http://schemas.openxmlformats.org/spreadsheetml/2006/main" count="4940" uniqueCount="1195">
  <si>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</si>
  <si>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</si>
  <si>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</si>
  <si>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</si>
  <si>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</si>
  <si>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</si>
  <si>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</si>
  <si>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</si>
  <si>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</si>
  <si>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</si>
  <si>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</si>
  <si>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</si>
  <si>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</si>
  <si>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</si>
  <si>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</si>
  <si>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</si>
  <si>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</si>
  <si>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</si>
  <si>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</si>
  <si>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</si>
  <si>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</si>
  <si>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</si>
  <si>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</si>
  <si>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</si>
  <si>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</si>
  <si>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</si>
  <si>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</si>
  <si>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</si>
  <si>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</si>
  <si>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</si>
  <si>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</si>
  <si>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</si>
  <si>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</si>
  <si>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</si>
  <si>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</si>
  <si>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</si>
  <si>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</si>
  <si>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</si>
  <si>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</si>
  <si>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</si>
  <si>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</si>
  <si>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</si>
  <si>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</si>
  <si>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</si>
  <si>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</si>
  <si>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</si>
  <si>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</si>
  <si>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</si>
  <si>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</si>
  <si>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</si>
  <si>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</si>
  <si>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</si>
  <si>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</si>
  <si>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</si>
  <si>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</si>
  <si>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</si>
  <si>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</si>
  <si>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</si>
  <si>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</si>
  <si>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</si>
  <si>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</si>
  <si>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</si>
  <si>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</si>
  <si>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</si>
  <si>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</si>
  <si>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</si>
  <si>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</si>
  <si>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</si>
  <si>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</si>
  <si>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</si>
  <si>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</si>
  <si>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</si>
  <si>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</si>
  <si>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</si>
  <si>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</si>
  <si>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</si>
  <si>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</si>
  <si>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</si>
  <si>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</si>
  <si>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</si>
  <si>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</si>
  <si>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</si>
  <si>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</si>
  <si>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</si>
  <si>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</si>
  <si>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</si>
  <si>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</si>
  <si>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</si>
  <si>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</si>
  <si>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</si>
  <si>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</si>
  <si>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</si>
  <si>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</si>
  <si>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</si>
  <si>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</si>
  <si>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</si>
  <si>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</si>
  <si>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</si>
  <si>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</si>
  <si>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</si>
  <si>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</si>
  <si>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</si>
  <si>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</si>
  <si>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</si>
  <si>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</si>
  <si>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</si>
  <si>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</si>
  <si>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</si>
  <si>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</si>
  <si>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</si>
  <si>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</si>
  <si>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</si>
  <si>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</si>
  <si>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</si>
  <si>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</si>
  <si>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</si>
  <si>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</si>
  <si>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</si>
  <si>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</si>
  <si>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</si>
  <si>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</si>
  <si>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</si>
  <si>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</si>
  <si>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</si>
  <si>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</si>
  <si>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</si>
  <si>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</si>
  <si>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</si>
  <si>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</si>
  <si>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</si>
  <si>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</si>
  <si>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</si>
  <si>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</si>
  <si>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</si>
  <si>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</si>
  <si>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</si>
  <si>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</si>
  <si>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</si>
  <si>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</si>
  <si>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</si>
  <si>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</si>
  <si>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</si>
  <si>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</si>
  <si>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</si>
  <si>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</si>
  <si>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</si>
  <si>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</si>
  <si>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</si>
  <si>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</si>
  <si>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</si>
  <si>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</si>
  <si>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</si>
  <si>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</si>
  <si>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</si>
  <si>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</si>
  <si>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</si>
  <si>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</si>
  <si>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</si>
  <si>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</si>
  <si>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</si>
  <si>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</si>
  <si>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</si>
  <si>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</si>
  <si>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</si>
  <si>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</si>
  <si>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</si>
  <si>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</si>
  <si>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</si>
  <si>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</si>
  <si>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</si>
  <si>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</si>
  <si>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</si>
  <si>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</si>
  <si>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</si>
  <si>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</si>
  <si>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</si>
  <si>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</si>
  <si>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</si>
  <si>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</si>
  <si>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</si>
  <si>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</si>
  <si>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</si>
  <si>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</si>
  <si>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</si>
  <si>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</si>
  <si>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</si>
  <si>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</si>
  <si>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</si>
  <si>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</si>
  <si>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</si>
  <si>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</si>
  <si>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</si>
  <si>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</si>
  <si>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</si>
  <si>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</si>
  <si>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</si>
  <si>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</si>
  <si>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</si>
  <si>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</si>
  <si>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</si>
  <si>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</si>
  <si>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</si>
  <si>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</si>
  <si>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</si>
  <si>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</si>
  <si>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</si>
  <si>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</si>
  <si>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</si>
  <si>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</si>
  <si>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</si>
  <si>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</si>
  <si>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</si>
  <si>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</si>
  <si>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</si>
  <si>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</si>
  <si>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</si>
  <si>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</si>
  <si>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</si>
  <si>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</si>
  <si>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</si>
  <si>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</si>
  <si>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</si>
  <si>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</si>
  <si>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</si>
  <si>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</si>
  <si>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</si>
  <si>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</si>
  <si>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</si>
  <si>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</si>
  <si>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</si>
  <si>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</si>
  <si>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</si>
  <si>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</si>
  <si>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</si>
  <si>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</si>
  <si>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</si>
  <si>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</si>
  <si>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</si>
  <si>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</si>
  <si>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</si>
  <si>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</si>
  <si>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</si>
  <si>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</si>
  <si>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</si>
  <si>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</si>
  <si>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</si>
  <si>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</si>
  <si>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</si>
  <si>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</si>
  <si>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</si>
  <si>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</si>
  <si>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</si>
  <si>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</si>
  <si>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</si>
  <si>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</si>
  <si>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</si>
  <si>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</si>
  <si>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</si>
  <si>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</si>
  <si>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</si>
  <si>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</si>
  <si>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</si>
  <si>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</si>
  <si>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</si>
  <si>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</si>
  <si>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</si>
  <si>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</si>
  <si>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</si>
  <si>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</si>
  <si>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</si>
  <si>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</si>
  <si>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</si>
  <si>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</si>
  <si>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</si>
  <si>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</si>
  <si>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</si>
  <si>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</si>
  <si>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</si>
  <si>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</si>
  <si>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</si>
  <si>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</si>
  <si>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</si>
  <si>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</si>
  <si>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</si>
  <si>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</si>
  <si>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</si>
  <si>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</si>
  <si>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</si>
  <si>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</si>
  <si>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</si>
  <si>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</si>
  <si>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</si>
  <si>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</si>
  <si>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</si>
  <si>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</si>
  <si>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</si>
  <si>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</si>
  <si>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</si>
  <si>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</si>
  <si>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</si>
  <si>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</si>
  <si>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</si>
  <si>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</si>
  <si>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</si>
  <si>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</si>
  <si>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</si>
  <si>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</si>
  <si>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</si>
  <si>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</si>
  <si>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</si>
  <si>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</si>
  <si>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</si>
  <si>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</si>
  <si>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</si>
  <si>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</si>
  <si>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</si>
  <si>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</si>
  <si>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</si>
  <si>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</si>
  <si>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</si>
  <si>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</si>
  <si>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</si>
  <si>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</si>
  <si>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</si>
  <si>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</si>
  <si>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</si>
  <si>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</si>
  <si>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</si>
  <si>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</si>
  <si>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</si>
  <si>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</si>
  <si>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</si>
  <si>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</si>
  <si>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</si>
  <si>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</si>
  <si>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</si>
  <si>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</si>
  <si>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</si>
  <si>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</si>
  <si>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</si>
  <si>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</si>
  <si>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</si>
  <si>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</si>
  <si>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</si>
  <si>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</si>
  <si>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</si>
  <si>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</si>
  <si>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</si>
  <si>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</si>
  <si>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</si>
  <si>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</si>
  <si>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</si>
  <si>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</si>
  <si>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</si>
  <si>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</si>
  <si>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</si>
  <si>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</si>
  <si>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</si>
  <si>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</si>
  <si>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</si>
  <si>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</si>
  <si>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</si>
  <si>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</si>
  <si>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</si>
  <si>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</si>
  <si>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</si>
  <si>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</si>
  <si>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</si>
  <si>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</si>
  <si>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</si>
  <si>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</si>
  <si>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</si>
  <si>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</si>
  <si>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</si>
  <si>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</si>
  <si>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</si>
  <si>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</si>
  <si>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</si>
  <si>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</si>
  <si>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</si>
  <si>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</si>
  <si>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</si>
  <si>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</si>
  <si>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</si>
  <si>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</si>
  <si>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</si>
  <si>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</si>
  <si>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</si>
  <si>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</si>
  <si>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</si>
  <si>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</si>
  <si>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</si>
  <si>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</si>
  <si>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</si>
  <si>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</si>
  <si>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</si>
  <si>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</si>
  <si>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</si>
  <si>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</si>
  <si>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</si>
  <si>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</si>
  <si>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</si>
  <si>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</si>
  <si>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</si>
  <si>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</si>
  <si>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</si>
  <si>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</si>
  <si>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</si>
  <si>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</si>
  <si>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</si>
  <si>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</si>
  <si>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</si>
  <si>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</si>
  <si>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</si>
  <si>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</si>
  <si>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</si>
  <si>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</si>
  <si>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</si>
  <si>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</si>
  <si>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</si>
  <si>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</si>
  <si>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</si>
  <si>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</si>
  <si>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</si>
  <si>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</si>
  <si>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</si>
  <si>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</si>
  <si>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</si>
  <si>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</si>
  <si>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</si>
  <si>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</si>
  <si>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</si>
  <si>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</si>
  <si>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</si>
  <si>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</si>
  <si>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</si>
  <si>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</si>
  <si>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</si>
  <si>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</si>
  <si>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</si>
  <si>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</si>
  <si>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</si>
  <si>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</si>
  <si>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</si>
  <si>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</si>
  <si>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</si>
  <si>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</si>
  <si>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</si>
  <si>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</si>
  <si>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</si>
  <si>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</si>
  <si>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</si>
  <si>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</si>
  <si>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</si>
  <si>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</si>
  <si>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</si>
  <si>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</si>
  <si>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</si>
  <si>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</si>
  <si>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</si>
  <si>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</si>
  <si>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</si>
  <si>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</si>
  <si>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</si>
  <si>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</si>
  <si>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</si>
  <si>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</si>
  <si>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</si>
  <si>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</si>
  <si>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</si>
  <si>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</si>
  <si>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</si>
  <si>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</si>
  <si>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</si>
  <si>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</si>
  <si>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</si>
  <si>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</si>
  <si>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</si>
  <si>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</si>
  <si>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</si>
  <si>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</si>
  <si>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</si>
  <si>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</si>
  <si>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</si>
  <si>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</si>
  <si>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</si>
  <si>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</si>
  <si>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</si>
  <si>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</si>
  <si>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</si>
  <si>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</si>
  <si>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</si>
  <si>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</si>
  <si>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</si>
  <si>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</si>
  <si>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</si>
  <si>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</si>
  <si>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</si>
  <si>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</si>
  <si>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</si>
  <si>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</si>
  <si>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</si>
  <si>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</si>
  <si>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</si>
  <si>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</si>
  <si>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</si>
  <si>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</si>
  <si>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</si>
  <si>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</si>
  <si>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</si>
  <si>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</si>
  <si>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</si>
  <si>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</si>
  <si>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</si>
  <si>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</si>
  <si>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</si>
  <si>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</si>
  <si>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</si>
  <si>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</si>
  <si>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</si>
  <si>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</si>
  <si>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</si>
  <si>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</si>
  <si>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</si>
  <si>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</si>
  <si>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</si>
  <si>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</si>
  <si>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</si>
  <si>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</si>
  <si>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</si>
  <si>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</si>
  <si>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</si>
  <si>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</si>
  <si>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</si>
  <si>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</si>
  <si>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</si>
  <si>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</si>
  <si>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</si>
  <si>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</si>
  <si>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</si>
  <si>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</si>
  <si>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</si>
  <si>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</si>
  <si>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</si>
  <si>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</si>
  <si>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</si>
  <si>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</si>
  <si>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</si>
  <si>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</si>
  <si>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</si>
  <si>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</si>
  <si>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</si>
  <si>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</si>
  <si>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</si>
  <si>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</si>
  <si>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</si>
  <si>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</si>
  <si>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</si>
  <si>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</si>
  <si>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</si>
  <si>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</si>
  <si>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</si>
  <si>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</si>
  <si>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</si>
  <si>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</si>
  <si>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</si>
  <si>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</si>
  <si>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</si>
  <si>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</si>
  <si>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</si>
  <si>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</si>
  <si>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</si>
  <si>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</si>
  <si>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</si>
  <si>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</si>
  <si>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</si>
  <si>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</si>
  <si>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</si>
  <si>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</si>
  <si>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</si>
  <si>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</si>
  <si>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</si>
  <si>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</si>
  <si>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</si>
  <si>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</si>
  <si>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</si>
  <si>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</si>
  <si>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</si>
  <si>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</si>
  <si>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</si>
  <si>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</si>
  <si>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</si>
  <si>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</si>
  <si>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</si>
  <si>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</si>
  <si>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</si>
  <si>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</si>
  <si>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</si>
  <si>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</si>
  <si>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</si>
  <si>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</si>
  <si>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</si>
  <si>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</si>
  <si>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</si>
  <si>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</si>
  <si>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</si>
  <si>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</si>
  <si>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</si>
  <si>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</si>
  <si>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</si>
  <si>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</si>
  <si>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</si>
  <si>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</si>
  <si>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</si>
  <si>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</si>
  <si>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</si>
  <si>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</si>
  <si>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</si>
  <si>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</si>
  <si>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</si>
  <si>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</si>
  <si>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</si>
  <si>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</si>
  <si>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</si>
  <si>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</si>
  <si>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</si>
  <si>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</si>
  <si>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</si>
  <si>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</si>
  <si>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</si>
  <si>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</si>
  <si>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</si>
  <si>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</si>
  <si>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</si>
  <si>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</si>
  <si>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</si>
  <si>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</si>
  <si>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</si>
  <si>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</si>
  <si>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</si>
  <si>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</si>
  <si>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</si>
  <si>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</si>
  <si>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</si>
  <si>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</si>
  <si>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</si>
  <si>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</si>
  <si>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</si>
  <si>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</si>
  <si>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</si>
  <si>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</si>
  <si>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</si>
  <si>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</si>
  <si>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</si>
  <si>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</si>
  <si>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</si>
  <si>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</si>
  <si>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</si>
  <si>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</si>
  <si>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</si>
  <si>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</si>
  <si>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</si>
  <si>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</si>
  <si>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</si>
  <si>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</si>
  <si>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</si>
  <si>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</si>
  <si>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</si>
  <si>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Grants Portal- Project Costs Allocation</t>
  </si>
  <si>
    <t>Project #</t>
  </si>
  <si>
    <t>Title</t>
  </si>
  <si>
    <t>FEMA Allocation</t>
  </si>
  <si>
    <t>Project costs - Submitted to FEMA *</t>
  </si>
  <si>
    <t>Current PW Version 428 Gross Cost *</t>
  </si>
  <si>
    <t>428 Allocation *</t>
  </si>
  <si>
    <t>406 Allocation *</t>
  </si>
  <si>
    <t>A&amp;E-PW 9510 *</t>
  </si>
  <si>
    <t>E&amp;M-PW 10710 *</t>
  </si>
  <si>
    <t>A&amp;E Costs Incurred</t>
  </si>
  <si>
    <t>E&amp;M Cost  Incurred</t>
  </si>
  <si>
    <t>Construction  Cost Incurred</t>
  </si>
  <si>
    <t>Total Estimate Incurred Cost</t>
  </si>
  <si>
    <t>Project Status</t>
  </si>
  <si>
    <t>Project Scope</t>
  </si>
  <si>
    <t>Additional comments</t>
  </si>
  <si>
    <t>Priority-Pipeline</t>
  </si>
  <si>
    <t>Automation</t>
  </si>
  <si>
    <t>Obligated</t>
  </si>
  <si>
    <t>Pending COR3 review and approval</t>
  </si>
  <si>
    <t xml:space="preserve">Deployment of grid automation technologies in feeders. </t>
  </si>
  <si>
    <t>Project included in list since its already in Pipeline, soon to be Obligated. Project part of LUMA Priority Projects P3A list. Luma stated no duplication with DOE projects</t>
  </si>
  <si>
    <t>Project in Final FEMA Review since 6/12/2025.</t>
  </si>
  <si>
    <t>Priority</t>
  </si>
  <si>
    <t>EHP: In review. Expected Completion Date (ECD) 6/23/2025. Project advanced to Pending Recipient Review</t>
  </si>
  <si>
    <t>Pending Large Project Review</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</si>
  <si>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</si>
  <si>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</si>
  <si>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</si>
  <si>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t>
  </si>
  <si>
    <t>6/17/2025 - The project is under review by Expert review since 4/14/2025.</t>
  </si>
  <si>
    <t>Vegetation Clearing for Region Bayamon High Density</t>
  </si>
  <si>
    <t xml:space="preserve">Obligated EPC Portion- Version in process to include transformer costs and remove equipment costs already obligated under PW 10710 and A&amp;E under PW 9510 </t>
  </si>
  <si>
    <t>Costa Sur Transformer Replacement -Replacement of the existing infrastructure and transmission breakers according to the new proposed 115 kV single line diagram with a gas insulated switchgear (GIS) in breaker-and-a-half configuration.
 Replace the 230 supply cables for autotransformer Bank #1.Flood mitigation for 115 kV and 38 kV sites due to flood zone location (ABFE Flood Zone A).Construction of new control facilities for 115 kV and 38 kV to include protection, control, and metering equipment. (60 FT x 30 FT)  Replace the existing Bank #1: 115/38 kV, 60/80/100/112 MVA transformer with a new one since it has been in service since 1991 and is reaching the end of its useful life. The impedance of this transformer shall be like the existing one. Replace the existing Bank #2: 115/38 kV, 60/80/100/112 MVA transformer with a new one. This bank has 30 years of service and will be kept as an on-site spare in a pad. H.Provide a spare 230/115 kV transformer on a pad on site.  Emergency Generator needed at site. (Generator pad size 7FT x 4 FT).</t>
  </si>
  <si>
    <t>Project included in list since its already in Pipeline, soon to be Obligated. Project poart of LUMA Priority Projects P3A list and PREPA Presentation</t>
  </si>
  <si>
    <t>Project included in list since its already in Pipeline, soon to be Obligated. Project part of LUMA Priority Projects P3A list and PREPA Presentation</t>
  </si>
  <si>
    <t>Pipeline</t>
  </si>
  <si>
    <t>Poles</t>
  </si>
  <si>
    <t>Pending EHP review.Waiting for revised DSOW package without brushing to be able to move project forward,</t>
  </si>
  <si>
    <t>Planned to replace poles in Caguas region</t>
  </si>
  <si>
    <t xml:space="preserve">Project included in list since its already in Pipeline, soon to be Obligated. </t>
  </si>
  <si>
    <t>Pending Recipient Final Review since 5/22/2025.</t>
  </si>
  <si>
    <t>Planned to replace poles in San Juan region</t>
  </si>
  <si>
    <t>Feeders</t>
  </si>
  <si>
    <t>Project moving through the queues.</t>
  </si>
  <si>
    <t xml:space="preserve"> Project involves assessing damage and designing a robust Feeder rebuild, replacing damaged components (poles and distribution lines). </t>
  </si>
  <si>
    <t xml:space="preserve">  Project involves assessing damage and designing a robust Feeder rebuild, replacing damaged components (poles and distribution lines).  </t>
  </si>
  <si>
    <t>Planned to replace poles in Mayagüez region</t>
  </si>
  <si>
    <t>Pending EHP review. Waiting for revised DSOw package without brushing to be able to move project forward.</t>
  </si>
  <si>
    <t xml:space="preserve">Replacement of poles and the repair of conductors for specific feeders in Mayagüez region to be performed under the “Proposed 428 Public Assistance Scope of Work”. </t>
  </si>
  <si>
    <t>6/17/2025- (Stabilization Projects) EHP is requesting additional information for the subject project. Response Received on 5/8/2025
-Process Step: Field EHP: ESA Consultation process initiated; drafting ongoing. ECD 8/04/2025."</t>
  </si>
  <si>
    <t>Replace the out-of-service transformer at Guánica. Also, the installation of this transformer will aid and stabilize the transmission and distribution feeders interconnected and related to the function of the substation.</t>
  </si>
  <si>
    <t>Obligated EPC Portion- Version in process $88,096,456</t>
  </si>
  <si>
    <t>Monacillos Transformer Replacement - Stabilization phase- Need to clarify - Work identified under the scope and also under DOE Grant funds</t>
  </si>
  <si>
    <t>"7/8/2024 - The Version 0 Boring Plan Evaluation was not Completed, additional information necessary. 
- - - - - - - - - - - - - - - - - - - - - - - - - - - - - - - - - - - - - - - - - - - - 
6/17/2025 - The project is running in the Grant Manager queue. The project is pending CRC Project Development."</t>
  </si>
  <si>
    <t>Replace structures and reconductor the entire line from Bayamon TC to Monacillos TC.</t>
  </si>
  <si>
    <t>6/17/2025 - The project is running in the Grant Manager queue. The project is pending CRC Project Development.</t>
  </si>
  <si>
    <t>Replace structures and reconductor the entire line from Monacillos TC to Sabana Llana TC.</t>
  </si>
  <si>
    <t>Replace structures and reconductor the entire line from Ponce TC to Salinas Urbano TC.</t>
  </si>
  <si>
    <t xml:space="preserve"> El proyecto inlcuye remocion de vegetacion. FEMA notifico 6-30-25 que la cuantia de millas solicitada en el scope esta incorrrecta.La mayoria no necesita vegetacion</t>
  </si>
  <si>
    <t>Pending EHP Review</t>
  </si>
  <si>
    <t>Replace structures and reconductor the entire line from Palo Seco SP to Catano Sect</t>
  </si>
  <si>
    <t>Replace structures and reconductor the entireline from SAN JUAN  SP to Catano Sect</t>
  </si>
  <si>
    <t>Vieques and Culebra Projects (6)</t>
  </si>
  <si>
    <t>Pending PDMG Scope &amp; Cost Routing</t>
  </si>
  <si>
    <t xml:space="preserve">Pending 5th HM RFI Responses. On February 14, 2025, the applicant requested an extension until February 28, 2025, to provide responses for the 5th RFI. On February 27, 2025, they requested further time until March 14, 2025, and on March 14, 2025, they sought an additional extension until March 31, 2025.On march 31, 2025 additional extension requested for April 30, 2025. On May 28, 2025 additional extension requested for June 30, 2025. </t>
  </si>
  <si>
    <t>Reconstruction of feeders across Vieques and Culebra.</t>
  </si>
  <si>
    <t>Phase 2</t>
  </si>
  <si>
    <t>Pending Scope &amp; Cost Completion by Applicant</t>
  </si>
  <si>
    <t>"4/6/2025- Email was sent to the applicant with the HM RFI response remarks, after evaluating the data submitted by the subrecipient, we still need more information to finalize our evaluation.
6/10/2025- Follow up email was sent to the applicant reuqesting update/forecast regarding the HM RFI #2
-LUMA forecast: pending"</t>
  </si>
  <si>
    <t>Soil borings and geotechnical testing.The purpose of this Version is the EHP compliance review of the projects studies that will include geotechnical testing.</t>
  </si>
  <si>
    <t xml:space="preserve"> No construction Scope- Soil borings and geotechnical testing.The purpose of this Version is the EHP compliance review of the projects studies that will include geotechnical testing. </t>
  </si>
  <si>
    <t>"6/17/2025 - Applicant submit HM RFI response on 6/6/2025. Currently under HM review -HM Forecast: 6/18/2025"</t>
  </si>
  <si>
    <t>Project will involve designing and constructing a new substation to replace a flooded facility, including
various electrical components and site development</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</si>
  <si>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and 6/2/25 requesting an update-LUMA forecast: pending"</t>
  </si>
  <si>
    <t>Replacing the damaged control house and functionally dependent elements.</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</si>
  <si>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6/17/2025- Applicant update forecast date for DSOW submission to  -LUMA forecast: 12/30/2025"</t>
  </si>
  <si>
    <t>Replacement of the metalclad switchgear, feeder cables, conduits and corresponding foundations, grounding, and other related components as necessary</t>
  </si>
  <si>
    <t>NO DSOW submitted by LUMA- Forecast 12/30/25</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</si>
  <si>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5/20/2025 and 6/2/2025  requesting an update -LUMA forecast: pending"</t>
  </si>
  <si>
    <t>Replace this switchgear to PREPA and industry standards, improve system resiliency, and to mitigate safety hazards due to equipment age and environmental concerns.</t>
  </si>
  <si>
    <t xml:space="preserve">NO DSOW submitted by LUMA- Forecast Pending.  No construction Scope- Soil borings and geotechnical testing.The purpose of this Version is the EHP compliance review of the projects studies that will include geotechnical testing. </t>
  </si>
  <si>
    <t>Pending Award</t>
  </si>
  <si>
    <t>"6/6/2025 - The 1st HM RFI has been sent to the applicant on February 27, 2025, for their action. FEMA received communication that Project is under applicant QA/QC and the new forecast is set for 6/26/2025.
"</t>
  </si>
  <si>
    <t>Transmission Pole Replacement and Critical Repairs 38 KV L 3100 Monacillos TC to Sabana Llana TC, FAAST#: 753782</t>
  </si>
  <si>
    <t>6/17/2025 - The 2nd HM RFI has been sent to the applicant on February 26, 2025, for their action.  FEMA received communication that Project is under applicant QA/QC and the new forecast is set for 6/26/2025.</t>
  </si>
  <si>
    <t xml:space="preserve">  Replace structures that are critically damaged  </t>
  </si>
  <si>
    <t>6/9/2025 - The project is under Applicant revision and modification (open ended language EHP request and required corrections). New deadline set by the Applicant 6/19/2025.</t>
  </si>
  <si>
    <t>Replacement of hardware, several structures, guys anchoring and foundations for TL700.</t>
  </si>
  <si>
    <t>6/17/2025 - Applicant new forecast for the response for the informal EHP RFI clarification the new deadline for response is 6/26/2025.</t>
  </si>
  <si>
    <t xml:space="preserve"> Replace structures that are critically damaged </t>
  </si>
  <si>
    <t>6/17/2025 - Applicant submitted on December 19, 2025, partial response for the EHP-RFI-PRJ-106924. LUMA Forecast 6/20/2025.</t>
  </si>
  <si>
    <t>Pending PDMG Project Review</t>
  </si>
  <si>
    <t>6/17/2025 - The project was reworked, needs additional corrections, including 406/428 E&amp;M, A&amp;E allocation in both document DSOW and LPCE. Project is under applicant QA/QC and the new forecast is set for 6/26/2025.</t>
  </si>
  <si>
    <t>Replace structures that are critically damaged</t>
  </si>
  <si>
    <t>"6/17/2025 -PREB Resolution and Approval received on 4/11/2025. Pending DSOW and CE -LUMA forecast: 7/3/2025"</t>
  </si>
  <si>
    <t xml:space="preserve">230 kV Transformer Transportation &amp; Installation. </t>
  </si>
  <si>
    <t>Pending DSOW submittal by LUMA. Luma forecast pending</t>
  </si>
  <si>
    <t>Repair and replacement of the metalclad switchgear, feeder cables &amp; conduits and corresponding foundations, grounding, and other related components as necessary.</t>
  </si>
  <si>
    <t>Vegetation-TL</t>
  </si>
  <si>
    <t>This  scope of work is for the removal and, when necessary, disposal of vegetative materials that pose an immediate threat to the 230kV and below power transmission and distribution lines, and identification for corrective actions related to removal of hazardous vegetation (consisting of shrubs, branches, limbs, stumps, bamboo, and trees) within All Regions Transmission - 230kV of Puerto Rico.</t>
  </si>
  <si>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1 (SJ)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</si>
  <si>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2 (Arecibo) of Puerto Rico.</t>
  </si>
  <si>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3 (Bayamon)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</si>
  <si>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4 (Caguas)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</si>
  <si>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5 (Mayaguez)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</si>
  <si>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6 (Ponce) of Puerto Rico.</t>
  </si>
  <si>
    <t>New Project</t>
  </si>
  <si>
    <t>Vegetation-DT</t>
  </si>
  <si>
    <t>Pending QA Review</t>
  </si>
  <si>
    <t>Scope is for vegetation clearance of 60.23 miles- Entire Line</t>
  </si>
  <si>
    <t>Scope is for vegetation clearance of 60.5 miles- Entire Line</t>
  </si>
  <si>
    <t>Scope is for vegetation clearance of 85.26 miles- Entire Line</t>
  </si>
  <si>
    <t>Scope is for vegetation clearance of 56.59 miles- Entire Line</t>
  </si>
  <si>
    <t>Scope is for vegetation clearance of 55.09 miles- Entire Line</t>
  </si>
  <si>
    <t>Pending Insurance Completion</t>
  </si>
  <si>
    <t>Scope is for vegetation clearance of 90.54 miles- Entire Line</t>
  </si>
  <si>
    <t>Scope is for vegetation clearance of 49.7 miles- Entire Line</t>
  </si>
  <si>
    <t>Scope is for vegetation clearance of 0.73 miles- Segment of Line</t>
  </si>
  <si>
    <t>Scope is for vegetation clearance of 36.78 miles- Segment of Line- Line included in DOE Emergency Order</t>
  </si>
  <si>
    <t>Scope is for vegetation clearance of 39.77 miles- Segment of Line</t>
  </si>
  <si>
    <t>Scope is for vegetation clearance of 12.96 miles- Segment of Line</t>
  </si>
  <si>
    <t>Scope is for vegetation clearance of 2.43 miles</t>
  </si>
  <si>
    <t>Scope is for vegetation clearance of 30.97 miles- Segment of the Line-Line included in DOE Emergency Order</t>
  </si>
  <si>
    <t>Scope is for vegetation clearance of 22.35 miles- Segment of the Line</t>
  </si>
  <si>
    <t>Pending Scope and Cost Development</t>
  </si>
  <si>
    <t>6/17/2025 - The 3rd HM RFI has been sent to the applicant on May 30, 2025, for their action. The deadline is set 6/27/2025.</t>
  </si>
  <si>
    <t xml:space="preserve"> Replace structures that are critically damaged  </t>
  </si>
  <si>
    <t>Repair and replacement of the control house HVAC, building waterproofing, protection &amp; control features, auxiliary equipment, conduits, control cables, batteries, lights, grounding, finish grades, perimeter fence, and other components to restore functionality.</t>
  </si>
  <si>
    <t>RFI response received on 6/12/2025.Under FEMA review</t>
  </si>
  <si>
    <t>Project involves assessing damage and designing a robust Feeder rebuild, replacing damaged components (poles and distribution lines).</t>
  </si>
  <si>
    <t>Telecomm</t>
  </si>
  <si>
    <t>Pending Recipient Review- Pending LUMA information regarding A&amp;E COSTS</t>
  </si>
  <si>
    <t>Project involves assessing sites and designing/installing "Make-Ready" infrastructure and Transport/ITOT network equipment, followed by commissioning and transitioning substation OT services.</t>
  </si>
  <si>
    <t>Pending Amendment Request Approval</t>
  </si>
  <si>
    <t>Pending Obligation</t>
  </si>
  <si>
    <t>Installation of smart reclosers with microprocessor-based controllers and the remote monitoring, communications ready and control capabilities in transmission and distribution lines. Installation of cutout type single phase reclosers, with microprocessor-based controllers. Installation of fault current indicators (communications ready).</t>
  </si>
  <si>
    <t>The purpose of this Version is the EHP compliance review of the projects studies that will include geotechnical testing that require vegetation removal, opening of access roads and other impacts that are closer to construction activities</t>
  </si>
  <si>
    <t>"3/18/2025 - The Version 0 Boring Plan Evaluation start on March 18, 2025. 
6/9/2025 - Field EHP: (ESA) Consultation process initiated; drafting ongoing. ECD 7/30/2025.
6/3/2025 - Follow up email sent to the Applicant on May 29, 2025, requesting new forecast for submission of dimensions (list of structures) of concrete foundations and revise FEMA OPGW Resolution. The project is under line priority evaluation forecasted TBD.  Forecast was established for April 2025."</t>
  </si>
  <si>
    <t xml:space="preserve">EHP - Environmental: Initial review. Expected Completion Date (ECD) 07/31/2025. System Glitch: Project waiting to be sent back to make corrections to DSOW. </t>
  </si>
  <si>
    <t>EHP - Environmental: In Review. Expected Completion Date (ECD) 08/01/2025.</t>
  </si>
  <si>
    <t>Field EHP: In review. Expected Completion Date (ECD) updated to 7/15/2025.</t>
  </si>
  <si>
    <t>The project consists of the removal and replacement of 104 poles, the installation of 13 new poles that will be located within the easement, and work on 10 existing poles to comply with codes and standard.</t>
  </si>
  <si>
    <t>The work to be performed includes but is not limited to; repair/replace poles/structures, damaged crossarms, broken and obsolete hardware, primary and secondary overhead and/or underground distribution lines, and porcelain insulation.</t>
  </si>
  <si>
    <t>Streetlights</t>
  </si>
  <si>
    <t>Waiting for LUMA to submit DSOW and CE revision as per Vegetation PA 428 Incidental Meeting held 04.22.2025, LUMA forecast 6/19/2025. 6/30/2025 PDMG call with LUMA team to clarify buffer zone for locations duplicated in Vegetation project.Waiting on response from applicant.</t>
  </si>
  <si>
    <t>Streetlight repairs by replacing lightning components, poles, underground circuits and material disposal.</t>
  </si>
  <si>
    <t>"7/9/2025 EHP RFI-PRJ-116045 response received on 7/4/2025. Project will continue GM flow.
-Process Step: Pending Insurance Completion
 "</t>
  </si>
  <si>
    <t>Construction of the facilities, reconfiguration and replacement of disaster-related damaged components and electrical systems into these new facilities, and the addition of new components to restore the facility to the pre-disaster functions with the applicable codes and standards</t>
  </si>
  <si>
    <t>Before moving the project forward to the CRC, LUMA must update the “Legend Sites” tab of the Cost Estimate, as it includes the substations that were removed from this new version.</t>
  </si>
  <si>
    <t>SCADA Remote Access and RTU Replacements</t>
  </si>
  <si>
    <t>"Field EHP - Historic: SHPO consultation process initiated; drafting ongoing. Expected Completion Date: 06/27/2025.	"</t>
  </si>
  <si>
    <t>Update the tower facilities and telecommunication building to current codes and standards via repair. This will be achieved by performing the engineering and structural assessments necessary to establish the amount of damage and the necessary repairs or rebuild to update or replace the structure. The engineering assessment shall include the field mapping of structure and appurtenances, geotechnical study, and foundation exploratory. A run rigorous tower structural analysis will be done and with results determined if the tower needs a minor repair or a major repair.</t>
  </si>
  <si>
    <t xml:space="preserve">4/10/2025 - The Version 0 Boring Plan Evaluation was Completed as of April 8, 2025.
7/15/2025 - The project is running in the Grant Manager queue. The project is Pending EHP Review </t>
  </si>
  <si>
    <t xml:space="preserve">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
  </si>
  <si>
    <t>7/15/2025 - The project is running in the Grant Manager queue. The project is Pending EHP Review.</t>
  </si>
  <si>
    <t>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This line primarily traverses forested and urban areas between Dos Bocas HP substation and San Sebastian TC substation.</t>
  </si>
  <si>
    <t>7/152025 - The project is running in the Grant Manager queue. The project is Pending EHP Review.</t>
  </si>
  <si>
    <t>7/15/2025 - Field EHP: (ESA) Consultation letter submitted to (USFWS) on 05/29/2025. Waiting for response. (Updated ECD to 08/08/2025).</t>
  </si>
  <si>
    <t>Removal and, when necessary, disposal of vegetative materials that pose an immediate threat to the distribution lines within Region 6 (Ponce).</t>
  </si>
  <si>
    <t>7/15/2025 - Field EHP: ESA Consultation letter submitted to USFWS on 05/29/2025. Waiting for response. ECD 7/28/2025.</t>
  </si>
  <si>
    <t>Removal and, when necessary, disposal of vegetative materials that pose an immediate threat to the distribution lines within Region 3 (Bayamon).</t>
  </si>
  <si>
    <t>7/15/2025 - Field EHP - Environmental: ESA Consultation letter submitted to USFWS on 06/03/2025. Waiting for response. ECD 08/12/2025.</t>
  </si>
  <si>
    <t>Removal and, when necessary, disposal of vegetative materials that pose an immediate threat to the distribution lines within Region 4 (Caguas).</t>
  </si>
  <si>
    <t>7/15/2025 -  Field EHP: ESA and CBRA Consultation letter submitted to USFWS on 06/05/2025. Waiting for response. ECD 08/19/2025</t>
  </si>
  <si>
    <t>Project is for the removal and, when necessary, disposal of vegetative materials that pose an immediate threat to the distribution lines within Region 2 (Arecibo).</t>
  </si>
  <si>
    <t>7/15/2025 -Field EHP: ESA Consultation letter submitted to USFWS on 06/03/2025. Waiting for response. ECD 08/19/2025.</t>
  </si>
  <si>
    <t>Removal and, when necessary, disposal of vegetative materials that pose an immediate threat to the distribution lines within Region 5 (Mayaguez).</t>
  </si>
  <si>
    <t>On 7/14/2025 Project moved to FEMA 406 HMP completion.</t>
  </si>
  <si>
    <t>Deployment of grid automation technologies in feeders.</t>
  </si>
  <si>
    <t>On 7/15/2025 Project moived to FEMA Final Review.</t>
  </si>
  <si>
    <t>On 7/7/2025 Project moved to Final FEMA Review.</t>
  </si>
  <si>
    <t>EHP - Initial review. ECD 6/24/2025. 2nd System Glitch: Project waiting to system glitch to make corrections to project facility description.</t>
  </si>
  <si>
    <t>7/8/2024 - The Version 0 Boring Plan Evaluation was Completed as of June23, 2023.
6/9/2025 - The 4th HM RFI was submitted to the Applicant for their action. New Deadline is established by the Applicant for 6/26/2025."</t>
  </si>
  <si>
    <t>Repair/Replace insulators, guy wires; anchors, structure connections, structure foundations or portions of the foundations; ground of the structure and overhead ground conductor; communications associated with the transmission line; conductor spans, bird caged, pitting, burns, kinks, or stretched conductor; and/or drag dampers, armor rods; and other hardware.</t>
  </si>
  <si>
    <t>Microgrid</t>
  </si>
  <si>
    <t>"6/27/2025 - Pending form Applicant to submit the DSOW with all the necessary information. Also, 1st HM RFI was submitted to the applicant on September 13, 2024, for their action. 
The initial strategy for both projects was submitted on July 19, 2024. Subsequently, the first mitigation RFI was issued on September 13, 2024, with a deadline of September 27, 2024. Since then, FEMA has not received any further information.As noted, the applicant has now proposed a new deadline of April 24, 2025. FOllow up email sent on 4/8/2025.
-Applicant forecast date:7/24/2025."</t>
  </si>
  <si>
    <t>Construct a new microgrid system to provide resiliency, power quality, energy redundancy, stand-alone and black start capabilities to the island of Vieques.</t>
  </si>
  <si>
    <t>Projects were included in the Consolidated Plan with the condition that as establihsed by FEMA, funding will be through 406 Funds</t>
  </si>
  <si>
    <t>Construct a new microgrid system to provide resiliency, power quality, energy redundancy, stand-alone and black start capabilities to the island of Culebra.</t>
  </si>
  <si>
    <t>HM ph2 RFI sent on 7/7/2025</t>
  </si>
  <si>
    <t>Atalaya, El Gato, Isabela Plata 1, La Santa, and Manatí TC boring &amp; self-supported tower.</t>
  </si>
  <si>
    <t>DSOW was submitted to FEMA on 7/25</t>
  </si>
  <si>
    <t>FAASt - EPC - Vieques 2501 substation repairs &amp; New Vieques 2502 substation (Substation)</t>
  </si>
  <si>
    <t xml:space="preserve">Still Pending Scope and Cost by LUMA
</t>
  </si>
  <si>
    <t>N/A</t>
  </si>
  <si>
    <t>Repair and replacement of the control house, building waterproofing, protection &amp; control features, auxiliary equipment, 38 kV circuit breaker &amp; steel structure, foundations, conduit, control cables, batteries, lights, grounding, finish grade, perimeter fence and other components to restore functionality.</t>
  </si>
  <si>
    <t>The formulation of this project will depend on the resulution or modification of the actual  Environmental &amp; Historic Preservation(EHP) determination. Project formualtion process needs to be revised. If no corrections are executed, Project to be removed from the FAAST Consolidated Plan List</t>
  </si>
  <si>
    <t>Relocation of existing Operations teams and equipment, as well as the removal / relocation of electrical infrastructure from the Monacillos campus. The project has three areas of scope. The scope of work description is organized by the area of work. The three areas include (1) the Guaynabo ESC building rehabilitation in Guaynabo, (2) the Durotex Building rehabilitation on the Monacillos campus, (3) and the new PCC building construction / site improvements on the Monacillos campus.</t>
  </si>
  <si>
    <t>Increase protection and Control System that protect the electrical components  such as Transmission Lines, Transformers, Bus Bar, Breakers, etc</t>
  </si>
  <si>
    <t xml:space="preserve"> Luma agreed  to complete request by July 31,2025. If RFI response is not completed or the response doesn't suffice FEMA request, Project to be removed from the FAAST Consolidated Plan List</t>
  </si>
  <si>
    <t xml:space="preserve"> $-   </t>
  </si>
  <si>
    <t>Distribution – Streetlighting</t>
  </si>
  <si>
    <t>Distribution Streetlighting</t>
  </si>
  <si>
    <t>Substation Rebuilds</t>
  </si>
  <si>
    <t>Distribution – Pole Replacement</t>
  </si>
  <si>
    <t>Distribution Pole and Conductor Repair</t>
  </si>
  <si>
    <t>Transmission – Pole Replacement</t>
  </si>
  <si>
    <t>Transmission Line Rebuild</t>
  </si>
  <si>
    <t>Transmission Priority Pole Replacements</t>
  </si>
  <si>
    <t>Substation Security</t>
  </si>
  <si>
    <t>IT OT Telecom Systems and Network</t>
  </si>
  <si>
    <t xml:space="preserve"> FAASt Distribution Pole and Conductor Repair  </t>
  </si>
  <si>
    <t>AMI Implementation Program</t>
  </si>
  <si>
    <t>Grid Automation</t>
  </si>
  <si>
    <t>Distribution – Feeder Rebuild</t>
  </si>
  <si>
    <t>FAASt [Automation Program Group 24] (Distribution)</t>
  </si>
  <si>
    <t>FAASt [San Juan Region 1 Transmission Line 36800 – Canovanas TC to Palmer TC] (Vegetation)</t>
  </si>
  <si>
    <t>FAASt [Ponce Region 6 Transmission Line 39000 – Aguas Buenas Substation to Hacienda San Jose] (Vegetation)</t>
  </si>
  <si>
    <t>FAASt [Factor Sect 8014 Transformer Replacement] (Substation)</t>
  </si>
  <si>
    <t>Item</t>
  </si>
  <si>
    <t>DSOW was submitted to FEMA?</t>
  </si>
  <si>
    <t>Date DSOW was submitted to FEMA?</t>
  </si>
  <si>
    <t>Estimated A&amp;E Cost Incurred</t>
  </si>
  <si>
    <t>Estimated E&amp;M Cost Incurred</t>
  </si>
  <si>
    <t>Other Cost Incurred</t>
  </si>
  <si>
    <t>Is PW included in the Priority Stabilization Plan?</t>
  </si>
  <si>
    <t>FAASt [Region 1 -San Juan Group C] (Vegetation)</t>
  </si>
  <si>
    <t>Inactive</t>
  </si>
  <si>
    <t>Yes</t>
  </si>
  <si>
    <t/>
  </si>
  <si>
    <t>FAASt [Aguas Buenas Streetlighting] (Distribution)</t>
  </si>
  <si>
    <t>No</t>
  </si>
  <si>
    <t>FAASt [Loiza Streetlighting] (Distribution)</t>
  </si>
  <si>
    <t xml:space="preserve">Includes Work Completed </t>
  </si>
  <si>
    <t>FAASt [Penuelas Streetlighting] (Distribution)</t>
  </si>
  <si>
    <t>FAASt [Quebradillas Streetlighting] (Distribution)</t>
  </si>
  <si>
    <t>FAASt [Patillas Streetlighting] (Distribution)</t>
  </si>
  <si>
    <t>FAASt [Ciales Streetlighting] (Distribution)</t>
  </si>
  <si>
    <t>FAASt [Guayanilla Streetlighting] (Distribution)</t>
  </si>
  <si>
    <t>FAASt [Cabo Rojo Streetlighting] (Distribution)</t>
  </si>
  <si>
    <t>FAASt [Sabana Grande Streetlighting] (Distribution)</t>
  </si>
  <si>
    <t xml:space="preserve"> FAASt [Line 50300 (230kV) from Costa Sur Steam Plant to Aguirre Steam Plant] (Transmission)</t>
  </si>
  <si>
    <t>FAASt [Line 50200 (230kv) from Costa Sur SP to Bayamon TC] (Transmission)</t>
  </si>
  <si>
    <t>FAASt [Line 51200- Costa Sur Steam Plant to Cambalache Gas Plant (230kV)] (Transmission)</t>
  </si>
  <si>
    <t>FAASt [Network Upgrades to Support the Integration of Tranche 1 Utility Scale Renewable Projects] (Transmission)</t>
  </si>
  <si>
    <t>FAASt [Lares Streetlighting] (Distribution)</t>
  </si>
  <si>
    <t>FAASt [Automation Program Group 3] (TL/Distribution)</t>
  </si>
  <si>
    <t>FAASt [Pole and Conductor Repair Mayaguez Groups 15,16,17,18 &amp; 19] (Distribution)</t>
  </si>
  <si>
    <t>FAASt [Camuy Streetlighting] (Distribution)</t>
  </si>
  <si>
    <t>FAASt [San Lorenzo Streetlighting] (Distribution)</t>
  </si>
  <si>
    <t>FAASt [Fajardo Streetlighting] (Distribution)</t>
  </si>
  <si>
    <t>FAASt [Yauco Streetlighting] (Distribution)</t>
  </si>
  <si>
    <t>FAASt [Santa Isabel Streetlighting] (Distribution)</t>
  </si>
  <si>
    <t>FAASt [San Sebastian Streetlighting] (Distribution)</t>
  </si>
  <si>
    <t>FAASt [Moca Streetlighting] (Distribution)</t>
  </si>
  <si>
    <t>FAASt [Canovanas Streetlighting] (Distribution)</t>
  </si>
  <si>
    <t>FAASt [Juana Diaz Streetlighting] (Distribution)</t>
  </si>
  <si>
    <t>FAASt [Vieques Streetlighting] (Distribution)</t>
  </si>
  <si>
    <t>FAASt [Hormigueros Streetlighting] (Distribution)</t>
  </si>
  <si>
    <t>FAASt [Maricao Streetlighting] (Distribution)</t>
  </si>
  <si>
    <t>FAASt [Vega Baja Streetlighting] (Distribution)</t>
  </si>
  <si>
    <t>FAASt [Toa Alta Streetlighting] (Distribution)</t>
  </si>
  <si>
    <t>FAASt [Rio Grande Streetlighting] (Distribution)</t>
  </si>
  <si>
    <t>FAASt [Juncos Streetlighting] (Distribution)</t>
  </si>
  <si>
    <t>FAASt [Guayama Streetlighting] (Distribution)</t>
  </si>
  <si>
    <t>FAASt [Cayey Streetlighting] (Distribution)</t>
  </si>
  <si>
    <t>FAASt [Humacao Streetlighting] (Distribution)</t>
  </si>
  <si>
    <t xml:space="preserve">FAASt [Automation Program Group 1A-8 Feeders] (Distribution)
</t>
  </si>
  <si>
    <t>FAASt [Isabela Streetlighting] (Distribution)</t>
  </si>
  <si>
    <t>FAASt [Mayagüez TC] (Substation)</t>
  </si>
  <si>
    <t>FAASt [Test and Technology Laboratory] (Building)</t>
  </si>
  <si>
    <t>Building</t>
  </si>
  <si>
    <t>FAASt [Arecibo Streetlighting] (Distribution)</t>
  </si>
  <si>
    <t>FAASt [Ponce Streetlighting] (Distribution)</t>
  </si>
  <si>
    <t>FAASt [IT OT Technology Systems Reparations] Group 1 (Telecommunication)</t>
  </si>
  <si>
    <t>FAASt [Barceloneta Streetlighting] (Distribution)</t>
  </si>
  <si>
    <t>FAASt [Utuado Streetlighting] (Distribution)</t>
  </si>
  <si>
    <t>FAASt [Cybersecurity Program Implementation] (Telecommunication)</t>
  </si>
  <si>
    <t>FAASt [San Juan Streetlighting] (Distribution)</t>
  </si>
  <si>
    <t>FAASt [SCADA Remote Access and RTU Replacements Group 3] (Telecommunication)</t>
  </si>
  <si>
    <t>FAASt [Crematorio - 1512] (Substation)</t>
  </si>
  <si>
    <t>FAASt [Puerto Nuevo - 1520] (Substation)</t>
  </si>
  <si>
    <t>FAASt [Line 9100 (38 kV) - Guaraguao TC to Bayamon Pueblo Sect.] (Transmission)</t>
  </si>
  <si>
    <t>FAASt [Guaynabo Pueblo Substation] (Substation)</t>
  </si>
  <si>
    <t>FAASt [Palo Seco South Building Repairs] (Building)</t>
  </si>
  <si>
    <t>FAASt [Line 11100 Canovanas Sect. to GOAB 11115] (Transmission)</t>
  </si>
  <si>
    <t>FAASt [Condado - 1133] (Substation)</t>
  </si>
  <si>
    <t>FAASt [Parques y Recreos - 1002] (Substation)</t>
  </si>
  <si>
    <t>FAASt [Line 9700 Palo Seco SP to Bay View Sect.] (Transmission)</t>
  </si>
  <si>
    <t>FAASt [Baldrich - 1422] (Substation)</t>
  </si>
  <si>
    <t>FAASt - [Morovis 8801 (Fuse to Breaker)] (Substation)</t>
  </si>
  <si>
    <t>FAASt [Berwind TC - 1336] (Substation)</t>
  </si>
  <si>
    <t xml:space="preserve">FAASt [Esc. Industrial M. Such - 1423] (Substation) </t>
  </si>
  <si>
    <t xml:space="preserve">FAASt [Line 600 Caguas TC to Gautier Benitez Sect.] (Transmission) </t>
  </si>
  <si>
    <t>FAASt [Line 36200 (115 kV) Fajardo to Rio Blanco] (Transmission)</t>
  </si>
  <si>
    <t>FAASt [Line 13300 Bayamon TC to Plaza del Sol] (Transmission)</t>
  </si>
  <si>
    <t>FAASt [Acacias 6801 TC Relocation] (Substation)</t>
  </si>
  <si>
    <t>FAASt [Victoria TC 7008 Relocation] (Substation)</t>
  </si>
  <si>
    <t xml:space="preserve">FAASt Charco Hondo Substation 8008 Relocation (Substation) </t>
  </si>
  <si>
    <t>FAASt Line 2800 (38 kV) Aguadilla Hospital Distrito Sect to T-Bone TO (Transmission)</t>
  </si>
  <si>
    <t>FAASt Line 2700 (38kV) Victoria TC to Quebradillas Sect. (Transmission)</t>
  </si>
  <si>
    <t>FAASt Cambalache TC Relocation (Substation)</t>
  </si>
  <si>
    <t>FAASt Egozcue - 1109 (Substation)</t>
  </si>
  <si>
    <t>FAASt Tallaboa 5402 (Substation)</t>
  </si>
  <si>
    <t>FAASt Barceloneta 11400 TC to Florida TO (Transmission)</t>
  </si>
  <si>
    <t>FAASt [Line 1200 Mayaguez GP to Yauco 2 HP] (Transmission)</t>
  </si>
  <si>
    <t>FAASt [Feeders- El Yunque 2305 - Supply] (Distribution)</t>
  </si>
  <si>
    <t>FAASt [Feeders - 1620-02 - San Juan Short Term Group 3] (Distribution)</t>
  </si>
  <si>
    <t>FAASt [Feeders - Arecibo Short Term Group 1] (Distribution)</t>
  </si>
  <si>
    <t>FAASt [Feeders - Caguas Short Term Group 7] (Distribution)</t>
  </si>
  <si>
    <t>FAASt [Feeders - Caguas Short Term Group 6 (Distribution)</t>
  </si>
  <si>
    <t>FAASt [Feeders - Caguas Short Term Group 5] (Distribution)</t>
  </si>
  <si>
    <t>FAASt [Feeders - 2402-02 - Carolina Short Term Group 3] (Distribution)</t>
  </si>
  <si>
    <t>FAASt [Feeders - Carolina Short Term Group 2] (Distribution)</t>
  </si>
  <si>
    <t>FAASt [Feeders - Bayamon Short Term Group 3] (Distribution)</t>
  </si>
  <si>
    <t>FAASt [Feeders - Bayamon Short Term Group 2] (Distribution)</t>
  </si>
  <si>
    <t>FAASt [Feeders - 1806-02- Bayamon Short Term Group 1] (Distribution)</t>
  </si>
  <si>
    <t>FAASt [Feeders - San Juan Short Term Group 2] (Distribution)</t>
  </si>
  <si>
    <t>FAASt [Feeders -1303-01- San Juan Short Term Group 1] (Distribution)</t>
  </si>
  <si>
    <t>FAASt [Feeders - Caguas Short Term Group 3] (Distribution)</t>
  </si>
  <si>
    <t>FAASt [Feeders - Caguas Short Term Group 2] (Distribution)</t>
  </si>
  <si>
    <t>FAASt [Feeders - Caguas Short Term Group 1] (Distribution)</t>
  </si>
  <si>
    <t>FAASt Line 1900 Dos Bocas HP to San Sebastian (38kV) TC (Transmission)</t>
  </si>
  <si>
    <t>FAASt [Feeders - Mayaguez Short Term Group 1] (Distribution )</t>
  </si>
  <si>
    <t>FAASt [Feeders - 7805-11- Mayaguez Short Term Group 4] (Distribution )</t>
  </si>
  <si>
    <t>FAASt [Feeders - Mayaguez Short Term Group 2] (Distribution )</t>
  </si>
  <si>
    <t>FAASt [Feeders - Mayaguez Short Term Group 3] (Distribution)</t>
  </si>
  <si>
    <t>FAASt - Line 36800 (115kV) - Sabana Llana TC to Canovanas TC to Palmer-Fajardo TC (Transmission)</t>
  </si>
  <si>
    <t>FAASt - 115kV Line 39000 - Aguas Buenas TC to Caguas TC (Transmission)</t>
  </si>
  <si>
    <t>FAASt Guaraguao TC to Comerio TC Line-4100 (Transmission)</t>
  </si>
  <si>
    <t>FAASt Garzas 1 HP to Garzas 2 HP - 38kV Line 1100 (Transmission)</t>
  </si>
  <si>
    <t>FAASt Transmission - Line 50100 (230KV)- Cambalache GP TC to Manati TC (Transmission)</t>
  </si>
  <si>
    <t>FAASt - Line 36200 (115KV)- Monacillos TC to Juncos TC (Transmission)</t>
  </si>
  <si>
    <t>FAASt [Transmission 115kV Line 37100 Costa Sur ST - Acacias TC] (Transmission)</t>
  </si>
  <si>
    <t>FAASt Transmission 115kV Line 37800 Caguas TC to Monacillos TC (TRANSMISSION)</t>
  </si>
  <si>
    <t>FAASt-Line 37800 (115kV) - Jobos TC to Cayey TC &amp; Cayey TC to Caguas TC (Transmission)</t>
  </si>
  <si>
    <t>FAASt  - Line 51300  (230KV)  - Ponce TC to Costa Sur SP TC (Transmission)</t>
  </si>
  <si>
    <t>FAASt [Feeders - Arecibo Short Term Group 2] (Distribution)</t>
  </si>
  <si>
    <t>FAASt [Feeders - Ponce Short Term Group 2] (Distribution)</t>
  </si>
  <si>
    <t xml:space="preserve"> FAASt [Feeders-Caguas Short Term Group 4] (Distribution)</t>
  </si>
  <si>
    <t>FAASt [Feeders - Caguas Short Term Group 8] (Distribution)</t>
  </si>
  <si>
    <t xml:space="preserve">  FAASt [Feeders - Ponce Short Term Group 1] (Distribution)
</t>
  </si>
  <si>
    <t>FAASt [Line 2200 Dos Bocas HP to Dorado TC  ] (Transmission)</t>
  </si>
  <si>
    <t>FAASt [Pole and Conductor Repair - Ponce Group 2 - Phase 2] (Distribution)</t>
  </si>
  <si>
    <t>FAASt [Pole and Conductor Repair - Mayaguez Group 2 - Phase 2] (Distribution)</t>
  </si>
  <si>
    <t>FAASt [Pole and Conductor Repair - Carolina Group 1 - Phase 2] (Distribution)</t>
  </si>
  <si>
    <t>FAASt [Cabo Rojo Streetlighting - Part 2] (Distribution)</t>
  </si>
  <si>
    <t>FAASt [Cabo Rojo Streetlighting - Part 3] (Distribution)</t>
  </si>
  <si>
    <t>FAASt [Vega Baja Streetlighting - Part 3] (Distribution)</t>
  </si>
  <si>
    <t>FAASt [Ponce Streetlighting - Part 3] (Distribution)</t>
  </si>
  <si>
    <t>FAASt [Mayaguez Streetlighting - Part 3] (Distribution)</t>
  </si>
  <si>
    <t>FAASt [Ponce Streetlighting - Part 2] (Distribution)</t>
  </si>
  <si>
    <t>FAASt [Mayaguez Streetlighting - Part 2] (Distribution)</t>
  </si>
  <si>
    <t>FAASt [Isabela Streetlighting - Part 3] (Distribution)</t>
  </si>
  <si>
    <t>FAASt [Isabela Streetlighting - Part 2] (Distribution)</t>
  </si>
  <si>
    <t>FAASt [Humacao Streetlighting - Part 3] (Distribution)</t>
  </si>
  <si>
    <t>FAASt [Guayama Streetlighting - Part 2] (Distribution)</t>
  </si>
  <si>
    <t>FAASt [Humacao Streetlighting - Part 2] (Distribution)</t>
  </si>
  <si>
    <t>FAASt [Guayama Streetlighting - Part 3 ] (Distribution)</t>
  </si>
  <si>
    <t>FAASt [Carolina Streetlighting - Part 3] (Distribution)</t>
  </si>
  <si>
    <t>FAASt [Guaynabo Streetlighting - Part 3] (Distribution)</t>
  </si>
  <si>
    <t>FAASt [Carolina Streetlighting - Part 2] (Distribution)</t>
  </si>
  <si>
    <t>FAASt [Caguas Streetlighting - Part 3] (Distribution)</t>
  </si>
  <si>
    <t>FAASt [Guaynabo Streetlighting - Part 2] (Distribution)</t>
  </si>
  <si>
    <t>FAASt [Vega Baja Streetlighting - Part 2] (Distribution)</t>
  </si>
  <si>
    <t>FAASt [Trujillo Alto Streetlighting - Part 3] (Distribution)</t>
  </si>
  <si>
    <t>FAASt [Trujillo Alto Streetlighting - Part 2] (Distribution)</t>
  </si>
  <si>
    <t>FAASt [Toa Baja Streetlighting - Part 3] (Distribution)</t>
  </si>
  <si>
    <t>FAASt [Toa Baja Streetlighting - Part 2] (Distribution)</t>
  </si>
  <si>
    <t>FAASt [Toa Alta Streetlighting - Part 3] (Distribution)</t>
  </si>
  <si>
    <t>FAASt [Toa Alta Streetlighting - Part 2] (Distribution)</t>
  </si>
  <si>
    <t>FAAST [San Juan Streetlighting - Part 3] (Distribution)</t>
  </si>
  <si>
    <t>FAASt [Rio Grande Streetlighting - Part 3] (Distribution)</t>
  </si>
  <si>
    <t>FAASt [Rio Grande Streetlighting - Part 2 ] (Distribution)</t>
  </si>
  <si>
    <t>FAASt [Arecibo Streetlighting - Part 2] (Distribution)</t>
  </si>
  <si>
    <t>FAASt [Arecibo Streetlighting- Part 3] (Distribution)</t>
  </si>
  <si>
    <t>FAASt [Aguadilla Streetlighting - Part 2] (Distribution)</t>
  </si>
  <si>
    <t>FAASt [Bayamon Streetlighting - Part 3] (Distribution)</t>
  </si>
  <si>
    <t>FAASt [Bayamón Streetlighting - Part 2] (Distribution)</t>
  </si>
  <si>
    <t xml:space="preserve"> FAASt [Aguadilla Streetlighting - Part 3] (Distribution)</t>
  </si>
  <si>
    <t>FAASt [25 MW BESS Installation and Integration - Barceloneta] (Substation)</t>
  </si>
  <si>
    <t>Grid Modernization</t>
  </si>
  <si>
    <t>FAASt [Region 1-San Juan Group B] (Vegetation)</t>
  </si>
  <si>
    <t>FAASt [Region 3-Bayamon Group B] (Vegetation)</t>
  </si>
  <si>
    <t>FAASt [Region 4-Caguas Group B] (Vegetation)</t>
  </si>
  <si>
    <t>FAASt [Region 2-Arecibo Group B] (Vegetation)</t>
  </si>
  <si>
    <t>FAASt [Region 5-Mayaguez Group B] (Vegetation)</t>
  </si>
  <si>
    <t>FAASt [Region 6-Ponce Group B] High Density (Vegetation)</t>
  </si>
  <si>
    <t>FAASt [Automation Program Group 2] (TL/ Distribution)</t>
  </si>
  <si>
    <t>FAASt [Region 1 San Juan Subs/Telecom] (Vegetation)</t>
  </si>
  <si>
    <t>FAASt [ Automation Program Group 9] (Distribution)</t>
  </si>
  <si>
    <t>FAASt [Automation Program Group 10] (Distribution)</t>
  </si>
  <si>
    <t>FAASt [Automation Program Group 11] (Distribution)</t>
  </si>
  <si>
    <t>FAASt [Automation Program Group 13] (Distribution)</t>
  </si>
  <si>
    <t>FAASt [Automation Program Group 4] (TL/Distribution)</t>
  </si>
  <si>
    <t>FAASt [IT OT Technology Systems Reparations] Group 2 (Telecommunication)</t>
  </si>
  <si>
    <t>FAASt [San Juan Streetlighting - Part 2] (Distribution)</t>
  </si>
  <si>
    <t>FAASt [Caguas Streetlighting - Part 2] (Distribution)</t>
  </si>
  <si>
    <t>FAASt [Advanced Sensors Phasor Measurement Units (PMUs), and Wide-Area Monitoring, Protection, and Control (WAMPAC)] (Telecommunication)</t>
  </si>
  <si>
    <t>FAASt [25 MW BESS Installation and Integration - Aguadilla] (Substation)</t>
  </si>
  <si>
    <t>FAASt [25 MW BESS Installation and Integration - San Juan] (Substation)</t>
  </si>
  <si>
    <t>FAASt [Line 500 Ponce TC to Costa Sur SP] (Transmission)</t>
  </si>
  <si>
    <t>FAASt [Transmission Line 9900 TAP9905A to Rio Blanco HP] (Transmission)</t>
  </si>
  <si>
    <t>FAASt [Substation Ciales 8701] (Substation)</t>
  </si>
  <si>
    <t>FAASt [Monterrey 9502 &amp; 9503 (Fuse to Breaker)] (Substation)</t>
  </si>
  <si>
    <t>FAASt [Unibon 9501 (Fuse to Breaker)] (Substation)</t>
  </si>
  <si>
    <t>FAASt [Automation Program Group 1B-6 Feeders] (Distribution)</t>
  </si>
  <si>
    <t>FAASt [Automation Program Group 1C-7 Feeders] (Distribution)</t>
  </si>
  <si>
    <t>FAASt [Automation Program Group 1D-7 Feeders] (Distribution)</t>
  </si>
  <si>
    <t>FAASt [4 x 25 MW BESS Interconnections Manati] (Substation)</t>
  </si>
  <si>
    <t>FAASt [Telecom Infrastructure Group G] (Telecommunication)</t>
  </si>
  <si>
    <t>FAASt [Transmission Priority Pole Replacement Program Line 1900 Dos Bocas HP – San Sebastian TC] (Transmission)</t>
  </si>
  <si>
    <t>FAASt [Transmission Priority Pole Replacement Program Line 13700 Mora TC-Isabela TO] (Transmission)</t>
  </si>
  <si>
    <t>FAASt [Transmission Priority Pole Replacement Program Line 5900 San Juan SP - Crematorio TO] (Transmission)</t>
  </si>
  <si>
    <t>FAASt [Transmission Priority Pole Replacement Program Line 3300 San Gerardo Sect – Venezuela Sect] (Transmission)</t>
  </si>
  <si>
    <t>FAASt [Transmission Priority Pole Replacement Program Line 800 Comsat Sect – Cidra Sect] (Transmission)</t>
  </si>
  <si>
    <t>FAASt [Line 1500 - Mayaguez GP to GOAB 1515] (Transmission)</t>
  </si>
  <si>
    <t xml:space="preserve">FAASt [Underground Circuit Feeders - San Juan Group 2] (Distribution) 
</t>
  </si>
  <si>
    <t>Distribution – Underground</t>
  </si>
  <si>
    <t>FAASt [Underground Circuit Feeders - San Juan Group 1] (Distribution)</t>
  </si>
  <si>
    <t>FAASt [Automation Program Group 38] (Distribution)</t>
  </si>
  <si>
    <t>FAASt [Automation Program Group 39] (Distribution)</t>
  </si>
  <si>
    <t>FAASt [Automation Program Group 40] (Distribution)</t>
  </si>
  <si>
    <t>FAASt [Pole and Conductor Repair - Arecibo Group 3 - Phase 2] (Distribution)</t>
  </si>
  <si>
    <t>FAASt Pole and Conductor - Bayamon Group 4 - Phase 2 (Distribution)</t>
  </si>
  <si>
    <t>FAASt [Pole and Conductor - Arecibo Group 4 - Phase 2] (Distribution)</t>
  </si>
  <si>
    <t>FAASt [San Jose Relocation] (Substation)</t>
  </si>
  <si>
    <t>FAASt [Transmission Priority Pole Replacement Program Line 16500 Fajardo TC-Dos Marinas] (Transmission)</t>
  </si>
  <si>
    <t>FAASt [Transmission Priority Pole Replacement Program Line 9600 Bayamon TC – Catano Sect] (Transmission)</t>
  </si>
  <si>
    <t>FAASt [38kV Recloser TL 7800 Dorado TC to Vega Alta Sect.] (Transmission)</t>
  </si>
  <si>
    <t>FAASt [Automation Program Group 41] (Distribution)</t>
  </si>
  <si>
    <t>FAASt [Automation Program Group 42] (Distribution)</t>
  </si>
  <si>
    <t>FAASt [Automation Program Group 43] (Distribution)</t>
  </si>
  <si>
    <t>FAASt [Automation Program Group 44] (Distribution)</t>
  </si>
  <si>
    <t>FAASt [Automation Program Group 45] (Distribution</t>
  </si>
  <si>
    <t>FAASt [Pole and Conductor Repair - Caguas Group 6 - Phase 2] (Distribution)</t>
  </si>
  <si>
    <t>FAASt [Pole and Conductor Repair - Carolina Group 3 - Phase 2] (Distribution)</t>
  </si>
  <si>
    <t>FAASt [38kV Recloser TL 1900 Dos Bocas HP to San Sebastian TC] (Transmission)</t>
  </si>
  <si>
    <t>FAASt [38kV Recloser TL 2100 Hatillo TC to Quebradillas Sect.] (Transmission)</t>
  </si>
  <si>
    <t>FAASt [Pole and Conductor Repair -Caguas Group 5 Phase 2 (Distribution)</t>
  </si>
  <si>
    <t>FAASt [Pole and Conductor Repair -Caguas Group 4 Phase 2 (Distribution)</t>
  </si>
  <si>
    <t>FAASt [Distribution Feeder Rebuild 9501-02]</t>
  </si>
  <si>
    <t>FAASt [Telecom Infrastructure – Group E]</t>
  </si>
  <si>
    <t>FAASt [Telecom Infrastructure – Group F]</t>
  </si>
  <si>
    <t>FAASt [Feeder Rebuild # 2404-06] (Distribution)</t>
  </si>
  <si>
    <t>FAASt [Feeder Rebuild #2402-02] (Distribution)</t>
  </si>
  <si>
    <t>FAASt [Feeder Rebuild # 1801-03] (Distribution)</t>
  </si>
  <si>
    <t>FAASt [Feeder Rebuild # 6305-03] (Distribution)</t>
  </si>
  <si>
    <t>FAASt [Feeder Rebuild # 3006-05] (Distribution)</t>
  </si>
  <si>
    <t>FAASt [Feeder Rebuild # 3701-03] (Distribution)</t>
  </si>
  <si>
    <t>FAASt [Feeder Rebuild # 9403-03] (Distribution)</t>
  </si>
  <si>
    <t>FAASt [Pole and Conductor Repair -Caguas Group 7 - Phase 2] (Distribution)</t>
  </si>
  <si>
    <t>FAASt [Pole and Conductor Repair -Caguas Group 8 - Phase 2] (Distribution)</t>
  </si>
  <si>
    <t>FAASt [Pole and Conductor Repair -Ponce Group 3 - Phase 2] (Distribution)</t>
  </si>
  <si>
    <t>FAASt [Pole and Conductor Repair -San Juan Group 4 - Phase 2] (Distribution)</t>
  </si>
  <si>
    <t>FAASt [Carolina ESC Building Repairs] (Buildings)</t>
  </si>
  <si>
    <t>Feeder Rebuild #6802-04 (Distribution)</t>
  </si>
  <si>
    <t>FAASt [Feeder Rebuild #6603-01] (Distribution)</t>
  </si>
  <si>
    <t>FAASt  [Feeder Rebuild # 1204-02] (Distribution)</t>
  </si>
  <si>
    <t>FAASt [Feeder Rebuild # 1303-01] (Distribution)</t>
  </si>
  <si>
    <t>FAASt  [Feeder Rebuild # 1204-04] (Distribution)</t>
  </si>
  <si>
    <t>FAASt  [Feeder Rebuild # 2906-02] (Distribution)</t>
  </si>
  <si>
    <t>FAASt  [Feeder Rebuild # 1303-05] (Distribution)</t>
  </si>
  <si>
    <t>FAASt  [Feeder Rebuild # 1204-05] (Distribution)</t>
  </si>
  <si>
    <t>FAASt  [Feeder Rebuild # 5602-02] (Distribution)</t>
  </si>
  <si>
    <t>FAASt  [Feeder Rebuild # 6012-02] (Distribution)</t>
  </si>
  <si>
    <t>FAASt  [Feeder Rebuild # 7011-03] (Distribution)</t>
  </si>
  <si>
    <t>FAASt [Feeder Rebuild # 6014-02] (Distribution)</t>
  </si>
  <si>
    <t>FAASt [Feeder Rebuild # 1717-03] (Distribution)</t>
  </si>
  <si>
    <t>FAASt  [Feeder Rebuild # 1718-02] (Distribution)</t>
  </si>
  <si>
    <t>FAASt  [Feeder Rebuild # 1716-03] (Distribution)</t>
  </si>
  <si>
    <t>FAASt [Feeder Rebuild # 1720-07] (Distribution)</t>
  </si>
  <si>
    <t>FAASt [Feeder Rebuild # 1710-01] (Distribution)</t>
  </si>
  <si>
    <t>FAASt [Region 6 Ponce Subs/Telecom] (Vegetation)</t>
  </si>
  <si>
    <t>FAASt [Region 5 Mayaguez Subs/Telecom] (Vegetation)</t>
  </si>
  <si>
    <t>FAASt [Region 2 Arecibo Subs/Telecom] (Vegetation)</t>
  </si>
  <si>
    <t>FAASt [Region 4 Caguas Subs/Telecom] (Vegetation)</t>
  </si>
  <si>
    <t>FAASt [Region 3 Bayamon Subs/Telecom] (Vegetation)</t>
  </si>
  <si>
    <t>FAASt [ Line 6700 Martin Peña TC to Villamar Sect.] (Transmission)</t>
  </si>
  <si>
    <t>FAASt [Region 4 -Caguas Group C] (Vegetation)</t>
  </si>
  <si>
    <t>FAASt [Region 5 -Mayaguez Group C] (Vegetation)</t>
  </si>
  <si>
    <t>FAASt [Region 3 -Bayamon Group C] (Vegetation)</t>
  </si>
  <si>
    <t>FAASt [Region 2 -Arecibo Group C] (Vegetation)</t>
  </si>
  <si>
    <t>FAASt [Region 6 -Ponce Group C] (Vegetation)</t>
  </si>
  <si>
    <t>FAASt [Distribution Pole and Conductor Repair “ Mayaguez Group 23] (Distribution)</t>
  </si>
  <si>
    <t>FAASt [Distribution Pole and Conductor Repair - Ponce Group 24] (Distribution)</t>
  </si>
  <si>
    <t>FAASt [Once de Agosto Sect. - San Sebastian TC 38kV Line 2000] (Transmission)</t>
  </si>
  <si>
    <t>FAASt [Distribution Pole and Conductor Repair -Mayaguez Group 21] (Distribution)</t>
  </si>
  <si>
    <t>FAASt [TL100 Ponce TC to Santa Isabel Sect](Transmission)</t>
  </si>
  <si>
    <t> FAASt [Santa Isabel Sect. - Salinas Sect. 38kV Line 100] (Transmission)</t>
  </si>
  <si>
    <t>FAASt [Distribution Pole and Conductor Repair - Bayamon Group 16] (Distribution)</t>
  </si>
  <si>
    <t>FAASt [Distribution Pole and Conductor Repair - Bayamon Group 15] (Distribution)</t>
  </si>
  <si>
    <t>FAASt [Distribution Pole and Conductor Repair -Mayaguez Group 20] (Distribution)</t>
  </si>
  <si>
    <t>FAASt [Distribution Pole and Conductor Repair - Arecibo Group 17] (Distribution)</t>
  </si>
  <si>
    <t>FAASt [Telecom Infrastructure Group D] (Telecommunication)</t>
  </si>
  <si>
    <t>FAASt [Telecom Infrastructure  Group C] (Telecommunication)</t>
  </si>
  <si>
    <t>FAASt [RTU and Telecommunication Replacements Group 1 - Mayaguez Area] (Telecommunication)</t>
  </si>
  <si>
    <t>FAASt [Telecom Infrastructure Group A] (Telecommunication)</t>
  </si>
  <si>
    <t>FAASt [Two-Way Land Mobile Radio Network] (Telecommunication)</t>
  </si>
  <si>
    <t>FAASt [Field Area Network (FAN)] (Telecommunication)</t>
  </si>
  <si>
    <t>FAASt [Isla Grande 1101] (Substation)</t>
  </si>
  <si>
    <t>FAASt [Line 50500 230kV Mayaguez TC - Mora TC - Cambalache Power Plant] (Transmission)</t>
  </si>
  <si>
    <t>FAASt [Dorado TC Relocation] (Substation)</t>
  </si>
  <si>
    <t>FAASt [San Juan Region Repair] (Building)</t>
  </si>
  <si>
    <t>FAASt [Bayamon Region Repairs] (Building)</t>
  </si>
  <si>
    <t>FAASt [Bayview Sectionalizer 1802 Relocation] (Substation)</t>
  </si>
  <si>
    <t>FAASt [Santurce Planta (Sect) 1116] (Substation)</t>
  </si>
  <si>
    <t>FAASt [Fonalledas GIS Rebuilt 1401 1421] (Substation)</t>
  </si>
  <si>
    <t>FAASt [Caguas TC] (Substation)</t>
  </si>
  <si>
    <t>FAASt - Ponce Region Repairs (Building)</t>
  </si>
  <si>
    <t>FAASt [Line 4000 Comerio HP to Escuela Francisco Morales] (Transmission)</t>
  </si>
  <si>
    <t>FAASt [Caguas Region Repairs] (Building)</t>
  </si>
  <si>
    <t>FAASt Physical Security - Group 5 (Substation)</t>
  </si>
  <si>
    <t>FAASt [San German Electrical Service Center] (Building)</t>
  </si>
  <si>
    <t>FAASt [Mayaguez Region Repairs] (Building)</t>
  </si>
  <si>
    <t>FAASt Arecibo Region Repairs (Buildings)</t>
  </si>
  <si>
    <t>FAASt Canas TC 5002 5018 (Substation)</t>
  </si>
  <si>
    <t>FAASt [Line 3600 Monacillos TC to Martin Peña TC] (Transmission)</t>
  </si>
  <si>
    <t>FAASt [Line 3000 (38 kV) Monacillos TC to Juncos TC] (Transmission)</t>
  </si>
  <si>
    <t>FAASt [Line 8900 Monacillos TC to Adm. Tribunal Apelaciones] (Transmission)</t>
  </si>
  <si>
    <t>FAASt [Las Lomas XFMR 1525]  (Substation)</t>
  </si>
  <si>
    <t>FAASt Aguadilla Electric Service Center (Building)</t>
  </si>
  <si>
    <t>FAASt  [Ceiba Baja TRF 7012] (Substation)</t>
  </si>
  <si>
    <t>DSOW submitted to FEMA on 6/17/25- Projects under Formulation- Cost presented are LUMA estimates</t>
  </si>
  <si>
    <t>DSOW submitted to FEMA on 6/17/25- Projects under Formulation- Transmission HMP Cost analysis still under formualtion. Costs presented are LUMA estimates</t>
  </si>
  <si>
    <r>
      <t>6/17/2025 -  Follow up email sent on 5/16/2025 and 6/10/2025. The applicant currently revising DSOW and they will provide a submittal date schedule. DSOW submitted on 6/27-</t>
    </r>
    <r>
      <rPr>
        <sz val="11"/>
        <rFont val="Calibri (Body)"/>
      </rPr>
      <t xml:space="preserve"> Cost presented are LUMA estimates</t>
    </r>
  </si>
  <si>
    <r>
      <t xml:space="preserve">6/17/2025 -  Follow up email sent on 5/16/2025. The applicant currently revising DSOW and they will provide a submittal date schedule. DSOW submitted on 6/27- </t>
    </r>
    <r>
      <rPr>
        <sz val="11"/>
        <rFont val="Calibri (Body)"/>
      </rPr>
      <t>Cost presented are LUMA estimates</t>
    </r>
  </si>
  <si>
    <r>
      <t xml:space="preserve">6/17/2025 -  Follow up email sent on 5/16/2025. The applicant currently revising DSOW and they will provide a submittal date schedule.DSOW submitted on 6/27- </t>
    </r>
    <r>
      <rPr>
        <sz val="11"/>
        <rFont val="Calibri (Body)"/>
      </rPr>
      <t>Cost presented are LUMA estimates</t>
    </r>
  </si>
  <si>
    <r>
      <t>6/17/2025 -  Follow up email sent on 5/16/2025. The applicant currently revising DSOW and they will provide a submittal date schedule. DSOW submitted on 6/27-</t>
    </r>
    <r>
      <rPr>
        <sz val="11"/>
        <rFont val="Calibri (Body)"/>
      </rPr>
      <t xml:space="preserve"> Cost presented are LUMA estimates</t>
    </r>
  </si>
  <si>
    <r>
      <t>6/17/2025 -  Follow up email sent on 5/16/2025. The applicant currently revising DSOW and they will provide a submittal date schedule. Forecast: TBD-</t>
    </r>
    <r>
      <rPr>
        <sz val="11"/>
        <rFont val="Calibri (Body)"/>
      </rPr>
      <t xml:space="preserve"> Cost presented are LUMA estimates</t>
    </r>
  </si>
  <si>
    <r>
      <t xml:space="preserve">LUMA submitted DSOW/LPCE on 05.07.2025. Project is under FEMA HM review with an RFI related to 428/406 scope and cost splits. Current deadline for RFI is 08.26.2025. </t>
    </r>
    <r>
      <rPr>
        <sz val="11"/>
        <rFont val="Calibri (Body)"/>
      </rPr>
      <t>Luma agreed  to complete request by July 31,2025. If RFI response is not completed, Project to be removed form FFAST Consolidated List</t>
    </r>
  </si>
  <si>
    <r>
      <t>Pending EHP review.</t>
    </r>
    <r>
      <rPr>
        <b/>
        <sz val="11"/>
        <rFont val="Calibri"/>
        <family val="2"/>
        <scheme val="minor"/>
      </rPr>
      <t xml:space="preserve"> </t>
    </r>
    <r>
      <rPr>
        <sz val="11"/>
        <rFont val="Calibri"/>
        <family val="2"/>
        <scheme val="minor"/>
      </rPr>
      <t>Waiting for revised DSOw package without brushing to be able to move project forward.</t>
    </r>
  </si>
  <si>
    <t xml:space="preserve">Process Step 
</t>
  </si>
  <si>
    <t>Sus Asset</t>
  </si>
  <si>
    <t>Obligated (Yes /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</si>
</sst>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_(* #,##0_);_(* \(#,##0\);_(* &quot;-&quot;??_);_(@_)"/>
    <numFmt numFmtId="165" formatCode="&quot; &quot;&quot;$&quot;* #,##0.00&quot; &quot;;&quot; &quot;&quot;$&quot;* &quot;(&quot;#,##0.00&quot;)&quot;;&quot; &quot;&quot;$&quot;* &quot;-&quot;#&quot; &quot;;&quot; &quot;@&quot; &quot;"/>
    <numFmt numFmtId="166" formatCode="_([$$-409]* #,##0.00_);_([$$-409]* \(#,##0.00\);_([$$-409]* &quot;-&quot;??_);_(@_)"/>
  </numFmts>
  <fonts count="5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1"/>
      <color rgb="FF000000"/>
      <name val="Calibri"/>
      <family val="2"/>
    </font>
    <font>
      <sz val="9"/>
      <name val="Calibri"/>
      <family val="2"/>
      <scheme val="minor"/>
    </font>
    <font>
      <sz val="11"/>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9"/>
      <color theme="5" tint="-0.499984740745262"/>
      <name val="Calibri"/>
      <family val="2"/>
      <scheme val="minor"/>
    </font>
    <font>
      <i/>
      <sz val="10"/>
      <color theme="1"/>
      <name val="Calibri"/>
      <family val="2"/>
      <scheme val="minor"/>
    </font>
    <font>
      <sz val="8"/>
      <name val="Calibri"/>
      <family val="2"/>
      <scheme val="minor"/>
    </font>
    <font>
      <b/>
      <i/>
      <sz val="9"/>
      <color theme="9"/>
      <name val="Calibri"/>
      <family val="2"/>
      <scheme val="minor"/>
    </font>
    <font>
      <sz val="11"/>
      <color rgb="FF000000"/>
      <name val="Aptos Narrow"/>
      <family val="2"/>
    </font>
    <font>
      <u/>
      <sz val="12"/>
      <color rgb="FF467886"/>
      <name val="Aptos Narrow"/>
      <family val="2"/>
    </font>
    <font>
      <sz val="11"/>
      <color theme="0"/>
      <name val="Calibri"/>
      <family val="2"/>
    </font>
    <font>
      <sz val="11"/>
      <name val="Calibri"/>
      <family val="2"/>
    </font>
    <font>
      <sz val="10"/>
      <name val="Calibri"/>
      <family val="2"/>
    </font>
    <font>
      <sz val="11"/>
      <color theme="0"/>
      <name val="Calibri"/>
      <family val="2"/>
      <scheme val="minor"/>
    </font>
    <font>
      <b/>
      <sz val="11"/>
      <name val="Calibri"/>
      <family val="2"/>
      <scheme val="minor"/>
    </font>
    <font>
      <sz val="11"/>
      <name val="Calibri (Body)"/>
    </font>
    <font>
      <sz val="11"/>
      <color theme="0"/>
      <name val="Calibri"/>
      <family val="2"/>
    </font>
    <font>
      <sz val="11"/>
      <name val="Calibri"/>
      <family val="2"/>
    </font>
  </fonts>
  <fills count="14">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tint="-9.9978637043366805E-2"/>
        <bgColor indexed="64"/>
      </patternFill>
    </fill>
  </fills>
  <borders count="22">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8">
    <xf numFmtId="0" fontId="0" fillId="0" borderId="0"/>
    <xf numFmtId="44" fontId="7" fillId="0" borderId="0" applyFont="0" applyFill="0" applyBorder="0" applyAlignment="0" applyProtection="0"/>
    <xf numFmtId="0" fontId="10" fillId="0" borderId="0"/>
    <xf numFmtId="43" fontId="10"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42" fillId="0" borderId="0"/>
    <xf numFmtId="165" fontId="42" fillId="0" borderId="0" applyFont="0" applyFill="0" applyBorder="0" applyAlignment="0" applyProtection="0"/>
    <xf numFmtId="0" fontId="43" fillId="0" borderId="0" applyNumberFormat="0" applyFill="0" applyBorder="0" applyAlignment="0" applyProtection="0"/>
  </cellStyleXfs>
  <cellXfs count="188">
    <xf numFmtId="0" fontId="0" fillId="0" borderId="0" xfId="0"/>
    <xf numFmtId="0" fontId="7" fillId="0" borderId="0" xfId="2" applyFont="1" applyAlignment="1">
      <alignment horizontal="center"/>
    </xf>
    <xf numFmtId="0" fontId="9" fillId="2" borderId="0" xfId="2" applyFont="1" applyFill="1"/>
    <xf numFmtId="0" fontId="8" fillId="2" borderId="0" xfId="2" applyFont="1" applyFill="1" applyAlignment="1">
      <alignment horizontal="center"/>
    </xf>
    <xf numFmtId="0" fontId="11" fillId="2" borderId="0" xfId="2" applyFont="1" applyFill="1" applyAlignment="1">
      <alignment horizontal="right"/>
    </xf>
    <xf numFmtId="43" fontId="12" fillId="2" borderId="0" xfId="3" applyFont="1" applyFill="1"/>
    <xf numFmtId="0" fontId="13" fillId="0" borderId="0" xfId="2" applyFont="1" applyAlignment="1">
      <alignment horizontal="right"/>
    </xf>
    <xf numFmtId="0" fontId="13" fillId="0" borderId="0" xfId="2" applyFont="1" applyAlignment="1">
      <alignment horizontal="centerContinuous" vertical="distributed"/>
    </xf>
    <xf numFmtId="43" fontId="14" fillId="0" borderId="0" xfId="3" applyFont="1" applyFill="1" applyBorder="1"/>
    <xf numFmtId="43" fontId="14" fillId="0" borderId="0" xfId="3" applyFont="1"/>
    <xf numFmtId="0" fontId="14" fillId="0" borderId="0" xfId="2" applyFont="1" applyAlignment="1">
      <alignment horizontal="center"/>
    </xf>
    <xf numFmtId="0" fontId="10" fillId="0" borderId="1" xfId="2" applyBorder="1"/>
    <xf numFmtId="43" fontId="13" fillId="0" borderId="1" xfId="3" applyFont="1" applyFill="1" applyBorder="1"/>
    <xf numFmtId="43" fontId="14" fillId="0" borderId="1" xfId="3" applyFont="1" applyFill="1" applyBorder="1"/>
    <xf numFmtId="9" fontId="15" fillId="0" borderId="1" xfId="3" applyNumberFormat="1" applyFont="1" applyBorder="1" applyAlignment="1">
      <alignment horizontal="left"/>
    </xf>
    <xf numFmtId="43" fontId="13" fillId="0" borderId="0" xfId="3" applyFont="1" applyFill="1" applyBorder="1" applyAlignment="1">
      <alignment horizontal="center"/>
    </xf>
    <xf numFmtId="43" fontId="13" fillId="0" borderId="0" xfId="2" applyNumberFormat="1" applyFont="1"/>
    <xf numFmtId="0" fontId="14" fillId="0" borderId="0" xfId="2" applyFont="1"/>
    <xf numFmtId="0" fontId="16" fillId="2" borderId="0" xfId="2" applyFont="1" applyFill="1" applyAlignment="1">
      <alignment horizontal="left" indent="1"/>
    </xf>
    <xf numFmtId="0" fontId="16" fillId="2" borderId="0" xfId="2" applyFont="1" applyFill="1" applyAlignment="1">
      <alignment horizontal="center"/>
    </xf>
    <xf numFmtId="0" fontId="11" fillId="2" borderId="0" xfId="2" applyFont="1" applyFill="1" applyAlignment="1">
      <alignment horizontal="center" wrapText="1"/>
    </xf>
    <xf numFmtId="43" fontId="17" fillId="0" borderId="0" xfId="3" applyFont="1" applyAlignment="1"/>
    <xf numFmtId="43" fontId="17" fillId="0" borderId="0" xfId="3" applyFont="1"/>
    <xf numFmtId="43" fontId="14" fillId="0" borderId="0" xfId="3" applyFont="1" applyFill="1" applyBorder="1" applyAlignment="1">
      <alignment horizontal="center"/>
    </xf>
    <xf numFmtId="0" fontId="18" fillId="0" borderId="0" xfId="2" applyFont="1" applyAlignment="1">
      <alignment horizontal="center"/>
    </xf>
    <xf numFmtId="0" fontId="14" fillId="0" borderId="0" xfId="2" applyFont="1" applyAlignment="1">
      <alignment horizontal="right" indent="2"/>
    </xf>
    <xf numFmtId="43" fontId="14" fillId="0" borderId="0" xfId="2" applyNumberFormat="1" applyFont="1"/>
    <xf numFmtId="8" fontId="19" fillId="0" borderId="0" xfId="3" applyNumberFormat="1" applyFont="1" applyFill="1" applyBorder="1"/>
    <xf numFmtId="43" fontId="18" fillId="0" borderId="0" xfId="3" applyFont="1" applyFill="1" applyAlignment="1">
      <alignment horizontal="center"/>
    </xf>
    <xf numFmtId="43" fontId="14" fillId="0" borderId="0" xfId="3" applyFont="1" applyBorder="1"/>
    <xf numFmtId="0" fontId="21" fillId="0" borderId="0" xfId="2" applyFont="1"/>
    <xf numFmtId="43" fontId="13" fillId="0" borderId="0" xfId="3" applyFont="1" applyFill="1" applyBorder="1" applyAlignment="1">
      <alignment horizontal="right"/>
    </xf>
    <xf numFmtId="43" fontId="13" fillId="0" borderId="0" xfId="2" applyNumberFormat="1" applyFont="1" applyAlignment="1">
      <alignment horizontal="center"/>
    </xf>
    <xf numFmtId="43" fontId="13" fillId="0" borderId="0" xfId="3" applyFont="1" applyFill="1" applyBorder="1"/>
    <xf numFmtId="43" fontId="14" fillId="0" borderId="2" xfId="2" applyNumberFormat="1" applyFont="1" applyBorder="1"/>
    <xf numFmtId="0" fontId="19" fillId="0" borderId="0" xfId="2" applyFont="1" applyAlignment="1">
      <alignment horizontal="center" wrapText="1"/>
    </xf>
    <xf numFmtId="43" fontId="19" fillId="0" borderId="0" xfId="3" applyFont="1" applyFill="1" applyBorder="1" applyAlignment="1">
      <alignment horizontal="center" wrapText="1"/>
    </xf>
    <xf numFmtId="0" fontId="22" fillId="0" borderId="0" xfId="2" applyFont="1" applyAlignment="1">
      <alignment horizontal="left" indent="1"/>
    </xf>
    <xf numFmtId="0" fontId="14" fillId="0" borderId="0" xfId="3" applyNumberFormat="1" applyFont="1" applyFill="1" applyBorder="1"/>
    <xf numFmtId="0" fontId="23" fillId="0" borderId="0" xfId="2" applyFont="1" applyAlignment="1">
      <alignment horizontal="right"/>
    </xf>
    <xf numFmtId="43" fontId="13" fillId="0" borderId="5" xfId="2" applyNumberFormat="1" applyFont="1" applyBorder="1"/>
    <xf numFmtId="43" fontId="25" fillId="0" borderId="0" xfId="3" applyFont="1" applyAlignment="1"/>
    <xf numFmtId="164" fontId="14" fillId="0" borderId="0" xfId="2" applyNumberFormat="1" applyFont="1"/>
    <xf numFmtId="0" fontId="14" fillId="3" borderId="3" xfId="2" applyFont="1" applyFill="1" applyBorder="1" applyAlignment="1">
      <alignment horizontal="center"/>
    </xf>
    <xf numFmtId="0" fontId="13" fillId="3" borderId="3" xfId="2" applyFont="1" applyFill="1" applyBorder="1" applyAlignment="1">
      <alignment horizontal="left"/>
    </xf>
    <xf numFmtId="49" fontId="13" fillId="3" borderId="3" xfId="3" applyNumberFormat="1" applyFont="1" applyFill="1" applyBorder="1" applyAlignment="1">
      <alignment horizontal="center"/>
    </xf>
    <xf numFmtId="43" fontId="13" fillId="3" borderId="3" xfId="3" applyFont="1" applyFill="1" applyBorder="1" applyAlignment="1">
      <alignment horizontal="center"/>
    </xf>
    <xf numFmtId="164" fontId="13" fillId="0" borderId="0" xfId="3" applyNumberFormat="1" applyFont="1" applyFill="1" applyBorder="1" applyAlignment="1">
      <alignment horizontal="center"/>
    </xf>
    <xf numFmtId="43" fontId="26" fillId="0" borderId="0" xfId="3" applyFont="1"/>
    <xf numFmtId="43" fontId="14" fillId="0" borderId="0" xfId="3" applyFont="1" applyFill="1"/>
    <xf numFmtId="43" fontId="13" fillId="0" borderId="3" xfId="3" applyFont="1" applyFill="1" applyBorder="1"/>
    <xf numFmtId="43" fontId="27" fillId="0" borderId="0" xfId="2" applyNumberFormat="1" applyFont="1" applyAlignment="1">
      <alignment horizontal="center"/>
    </xf>
    <xf numFmtId="0" fontId="26" fillId="0" borderId="0" xfId="2" applyFont="1" applyAlignment="1">
      <alignment horizontal="center"/>
    </xf>
    <xf numFmtId="4" fontId="28" fillId="0" borderId="0" xfId="2" applyNumberFormat="1" applyFont="1"/>
    <xf numFmtId="0" fontId="13" fillId="0" borderId="0" xfId="2" applyFont="1"/>
    <xf numFmtId="0" fontId="13" fillId="4" borderId="3" xfId="2" applyFont="1" applyFill="1" applyBorder="1" applyAlignment="1">
      <alignment horizontal="center"/>
    </xf>
    <xf numFmtId="0" fontId="13" fillId="4" borderId="3" xfId="2" applyFont="1" applyFill="1" applyBorder="1"/>
    <xf numFmtId="49" fontId="13" fillId="4" borderId="3" xfId="3" applyNumberFormat="1" applyFont="1" applyFill="1" applyBorder="1" applyAlignment="1">
      <alignment horizontal="center"/>
    </xf>
    <xf numFmtId="43" fontId="13" fillId="4" borderId="3" xfId="3" applyFont="1" applyFill="1" applyBorder="1" applyAlignment="1">
      <alignment horizontal="center"/>
    </xf>
    <xf numFmtId="0" fontId="14" fillId="4" borderId="3" xfId="2" applyFont="1" applyFill="1" applyBorder="1" applyAlignment="1">
      <alignment horizontal="center"/>
    </xf>
    <xf numFmtId="43" fontId="29" fillId="0" borderId="0" xfId="3" applyFont="1" applyFill="1" applyAlignment="1">
      <alignment horizontal="center"/>
    </xf>
    <xf numFmtId="0" fontId="13" fillId="5" borderId="3" xfId="2" applyFont="1" applyFill="1" applyBorder="1" applyAlignment="1">
      <alignment horizontal="center"/>
    </xf>
    <xf numFmtId="0" fontId="13" fillId="5" borderId="3" xfId="2" applyFont="1" applyFill="1" applyBorder="1"/>
    <xf numFmtId="49" fontId="13" fillId="5" borderId="3" xfId="3" applyNumberFormat="1" applyFont="1" applyFill="1" applyBorder="1" applyAlignment="1">
      <alignment horizontal="center"/>
    </xf>
    <xf numFmtId="43" fontId="13" fillId="5" borderId="3" xfId="3" applyFont="1" applyFill="1" applyBorder="1" applyAlignment="1">
      <alignment horizontal="center"/>
    </xf>
    <xf numFmtId="0" fontId="13" fillId="6" borderId="3" xfId="2" applyFont="1" applyFill="1" applyBorder="1" applyAlignment="1">
      <alignment horizontal="center"/>
    </xf>
    <xf numFmtId="0" fontId="13" fillId="6" borderId="3" xfId="2" applyFont="1" applyFill="1" applyBorder="1"/>
    <xf numFmtId="49" fontId="13" fillId="6" borderId="3" xfId="3" applyNumberFormat="1" applyFont="1" applyFill="1" applyBorder="1" applyAlignment="1">
      <alignment horizontal="center"/>
    </xf>
    <xf numFmtId="43" fontId="13" fillId="6" borderId="3" xfId="3" applyFont="1" applyFill="1" applyBorder="1" applyAlignment="1">
      <alignment horizontal="center"/>
    </xf>
    <xf numFmtId="43" fontId="13" fillId="7" borderId="3" xfId="3" applyFont="1" applyFill="1" applyBorder="1"/>
    <xf numFmtId="43" fontId="14" fillId="0" borderId="8" xfId="3" applyFont="1" applyBorder="1"/>
    <xf numFmtId="43" fontId="13" fillId="0" borderId="0" xfId="3" applyFont="1" applyFill="1"/>
    <xf numFmtId="43" fontId="13" fillId="0" borderId="5" xfId="3" applyFont="1" applyFill="1" applyBorder="1"/>
    <xf numFmtId="43" fontId="13" fillId="0" borderId="5" xfId="3" applyFont="1" applyFill="1" applyBorder="1" applyAlignment="1">
      <alignment horizontal="center"/>
    </xf>
    <xf numFmtId="0" fontId="22" fillId="8" borderId="0" xfId="2" applyFont="1" applyFill="1" applyAlignment="1">
      <alignment horizontal="left" indent="1"/>
    </xf>
    <xf numFmtId="0" fontId="13" fillId="8" borderId="0" xfId="2" applyFont="1" applyFill="1" applyAlignment="1">
      <alignment horizontal="center" wrapText="1"/>
    </xf>
    <xf numFmtId="0" fontId="14" fillId="8" borderId="0" xfId="2" applyFont="1" applyFill="1"/>
    <xf numFmtId="43" fontId="14" fillId="8" borderId="0" xfId="3" applyFont="1" applyFill="1"/>
    <xf numFmtId="43" fontId="14" fillId="0" borderId="0" xfId="2" applyNumberFormat="1" applyFont="1" applyAlignment="1">
      <alignment horizontal="center"/>
    </xf>
    <xf numFmtId="43" fontId="25" fillId="0" borderId="0" xfId="3" applyFont="1"/>
    <xf numFmtId="0" fontId="18" fillId="0" borderId="0" xfId="0" applyFont="1" applyAlignment="1">
      <alignment horizontal="center"/>
    </xf>
    <xf numFmtId="0" fontId="0" fillId="0" borderId="0" xfId="0" applyAlignment="1">
      <alignment wrapText="1"/>
    </xf>
    <xf numFmtId="0" fontId="34" fillId="0" borderId="13" xfId="0" applyFont="1" applyBorder="1" applyAlignment="1">
      <alignment wrapText="1"/>
    </xf>
    <xf numFmtId="43" fontId="38" fillId="0" borderId="3" xfId="2" applyNumberFormat="1" applyFont="1" applyBorder="1"/>
    <xf numFmtId="43" fontId="38" fillId="0" borderId="0" xfId="2" applyNumberFormat="1" applyFont="1"/>
    <xf numFmtId="43" fontId="38" fillId="0" borderId="2" xfId="2" applyNumberFormat="1" applyFont="1" applyBorder="1"/>
    <xf numFmtId="0" fontId="39" fillId="8" borderId="0" xfId="2" applyFont="1" applyFill="1" applyAlignment="1">
      <alignment horizontal="left" indent="1"/>
    </xf>
    <xf numFmtId="43" fontId="14" fillId="11" borderId="0" xfId="2" applyNumberFormat="1" applyFont="1" applyFill="1"/>
    <xf numFmtId="43" fontId="14" fillId="11" borderId="0" xfId="3" applyFont="1" applyFill="1" applyBorder="1"/>
    <xf numFmtId="43" fontId="14" fillId="11" borderId="2" xfId="3" applyFont="1" applyFill="1" applyBorder="1"/>
    <xf numFmtId="43" fontId="20" fillId="11" borderId="4" xfId="2" applyNumberFormat="1" applyFont="1" applyFill="1" applyBorder="1" applyAlignment="1">
      <alignment horizontal="right"/>
    </xf>
    <xf numFmtId="43" fontId="24" fillId="11" borderId="7" xfId="3" applyFont="1" applyFill="1" applyBorder="1"/>
    <xf numFmtId="43" fontId="14" fillId="0" borderId="6" xfId="2" applyNumberFormat="1" applyFont="1" applyBorder="1"/>
    <xf numFmtId="0" fontId="0" fillId="0" borderId="13" xfId="0" applyBorder="1" applyAlignment="1">
      <alignment horizontal="center" wrapText="1"/>
    </xf>
    <xf numFmtId="43" fontId="41" fillId="0" borderId="0" xfId="3" applyFont="1" applyFill="1" applyBorder="1" applyAlignment="1">
      <alignment horizontal="right"/>
    </xf>
    <xf numFmtId="0" fontId="14" fillId="0" borderId="0" xfId="2" applyFont="1" applyAlignment="1">
      <alignment horizontal="right"/>
    </xf>
    <xf numFmtId="44" fontId="20" fillId="0" borderId="0" xfId="1" applyFont="1" applyAlignment="1">
      <alignment horizontal="right"/>
    </xf>
    <xf numFmtId="0" fontId="0" fillId="0" borderId="0" xfId="0" applyAlignment="1">
      <alignment horizontal="center" vertical="center"/>
    </xf>
    <xf numFmtId="0" fontId="0" fillId="0" borderId="13" xfId="0" applyBorder="1" applyAlignment="1">
      <alignment horizontal="center" vertical="center"/>
    </xf>
    <xf numFmtId="0" fontId="35" fillId="0" borderId="13" xfId="0" applyFont="1" applyBorder="1" applyAlignment="1">
      <alignment horizontal="left" vertical="center"/>
    </xf>
    <xf numFmtId="0" fontId="31" fillId="0" borderId="13" xfId="0" applyFont="1" applyBorder="1" applyAlignment="1">
      <alignment horizontal="center" vertical="center"/>
    </xf>
    <xf numFmtId="44" fontId="31" fillId="0" borderId="13" xfId="1" applyFont="1" applyFill="1" applyBorder="1" applyAlignment="1">
      <alignment horizontal="center" vertical="center"/>
    </xf>
    <xf numFmtId="14" fontId="31" fillId="0" borderId="13" xfId="1" applyNumberFormat="1" applyFont="1" applyFill="1" applyBorder="1" applyAlignment="1">
      <alignment horizontal="center" vertical="center"/>
    </xf>
    <xf numFmtId="0" fontId="37" fillId="0" borderId="13" xfId="0" applyFont="1" applyBorder="1" applyAlignment="1">
      <alignment horizontal="left" vertical="center"/>
    </xf>
    <xf numFmtId="0" fontId="32" fillId="0" borderId="13" xfId="0" applyFont="1" applyBorder="1" applyAlignment="1">
      <alignment horizontal="left" vertical="center"/>
    </xf>
    <xf numFmtId="0" fontId="35" fillId="0" borderId="13" xfId="0" applyFont="1" applyBorder="1" applyAlignment="1">
      <alignment horizontal="left"/>
    </xf>
    <xf numFmtId="44" fontId="0" fillId="0" borderId="0" xfId="1" applyFont="1"/>
    <xf numFmtId="0" fontId="13" fillId="0" borderId="0" xfId="2" applyFont="1" applyAlignment="1">
      <alignment horizontal="center"/>
    </xf>
    <xf numFmtId="0" fontId="31" fillId="0" borderId="13" xfId="0" applyFont="1" applyBorder="1" applyAlignment="1">
      <alignment horizontal="left" vertical="center" wrapText="1"/>
    </xf>
    <xf numFmtId="0" fontId="0" fillId="0" borderId="0" xfId="0" applyAlignment="1">
      <alignment horizontal="left" wrapText="1"/>
    </xf>
    <xf numFmtId="0" fontId="0" fillId="0" borderId="13" xfId="0" applyBorder="1" applyAlignment="1">
      <alignment horizontal="left" vertical="center" wrapText="1"/>
    </xf>
    <xf numFmtId="44" fontId="31" fillId="11" borderId="13" xfId="1" applyFont="1" applyFill="1" applyBorder="1" applyAlignment="1">
      <alignment horizontal="center" vertical="center"/>
    </xf>
    <xf numFmtId="0" fontId="0" fillId="11" borderId="0" xfId="0" applyFill="1"/>
    <xf numFmtId="166" fontId="0" fillId="0" borderId="0" xfId="0" applyNumberFormat="1"/>
    <xf numFmtId="44" fontId="0" fillId="0" borderId="0" xfId="0" applyNumberFormat="1"/>
    <xf numFmtId="44" fontId="0" fillId="11" borderId="0" xfId="0" applyNumberFormat="1" applyFill="1"/>
    <xf numFmtId="166" fontId="0" fillId="0" borderId="13" xfId="0" applyNumberFormat="1" applyBorder="1" applyAlignment="1">
      <alignment horizontal="center" wrapText="1"/>
    </xf>
    <xf numFmtId="0" fontId="0" fillId="0" borderId="0" xfId="0" applyAlignment="1">
      <alignment horizontal="left" vertical="center"/>
    </xf>
    <xf numFmtId="0" fontId="32" fillId="0" borderId="14" xfId="0" applyFont="1" applyBorder="1"/>
    <xf numFmtId="166" fontId="32" fillId="0" borderId="14" xfId="0" applyNumberFormat="1" applyFont="1" applyBorder="1"/>
    <xf numFmtId="0" fontId="44" fillId="2" borderId="12" xfId="0" applyFont="1" applyFill="1" applyBorder="1" applyAlignment="1">
      <alignment horizontal="center" vertical="center"/>
    </xf>
    <xf numFmtId="166" fontId="32" fillId="0" borderId="13" xfId="0" applyNumberFormat="1" applyFont="1" applyBorder="1"/>
    <xf numFmtId="0" fontId="0" fillId="0" borderId="13" xfId="0" applyBorder="1" applyAlignment="1">
      <alignment horizontal="center" vertical="center" wrapText="1"/>
    </xf>
    <xf numFmtId="0" fontId="45" fillId="0" borderId="13" xfId="0" applyFont="1" applyBorder="1" applyAlignment="1">
      <alignment wrapText="1"/>
    </xf>
    <xf numFmtId="0" fontId="45" fillId="5" borderId="13" xfId="0" applyFont="1" applyFill="1" applyBorder="1" applyAlignment="1">
      <alignment wrapText="1"/>
    </xf>
    <xf numFmtId="44" fontId="45" fillId="0" borderId="13" xfId="1" applyFont="1" applyFill="1" applyBorder="1" applyAlignment="1">
      <alignment wrapText="1"/>
    </xf>
    <xf numFmtId="0" fontId="33" fillId="0" borderId="0" xfId="1" applyNumberFormat="1" applyFont="1" applyFill="1" applyBorder="1" applyAlignment="1">
      <alignment wrapText="1"/>
    </xf>
    <xf numFmtId="49" fontId="46" fillId="0" borderId="0" xfId="1" applyNumberFormat="1" applyFont="1" applyFill="1" applyBorder="1" applyAlignment="1">
      <alignment horizontal="left" wrapText="1"/>
    </xf>
    <xf numFmtId="0" fontId="36" fillId="0" borderId="0" xfId="0" applyFont="1" applyAlignment="1">
      <alignment wrapText="1"/>
    </xf>
    <xf numFmtId="44" fontId="45" fillId="13" borderId="13" xfId="1" applyFont="1" applyFill="1" applyBorder="1" applyAlignment="1">
      <alignment wrapText="1"/>
    </xf>
    <xf numFmtId="0" fontId="34" fillId="5" borderId="13" xfId="0" applyFont="1" applyFill="1" applyBorder="1" applyAlignment="1">
      <alignment wrapText="1"/>
    </xf>
    <xf numFmtId="44" fontId="34" fillId="0" borderId="13" xfId="1" applyFont="1" applyFill="1" applyBorder="1" applyAlignment="1">
      <alignment wrapText="1"/>
    </xf>
    <xf numFmtId="0" fontId="34" fillId="9" borderId="13" xfId="0" applyFont="1" applyFill="1" applyBorder="1" applyAlignment="1">
      <alignment wrapText="1"/>
    </xf>
    <xf numFmtId="44" fontId="34" fillId="0" borderId="13" xfId="1" applyFont="1" applyBorder="1" applyAlignment="1">
      <alignment wrapText="1"/>
    </xf>
    <xf numFmtId="44" fontId="34" fillId="0" borderId="13" xfId="1" applyFont="1" applyFill="1" applyBorder="1" applyAlignment="1">
      <alignment horizontal="center" wrapText="1"/>
    </xf>
    <xf numFmtId="44" fontId="34" fillId="0" borderId="13" xfId="1" applyFont="1" applyBorder="1" applyAlignment="1">
      <alignment horizontal="center" wrapText="1"/>
    </xf>
    <xf numFmtId="44" fontId="45" fillId="0" borderId="13" xfId="1" applyFont="1" applyBorder="1" applyAlignment="1">
      <alignment wrapText="1"/>
    </xf>
    <xf numFmtId="0" fontId="34" fillId="0" borderId="13" xfId="1" applyNumberFormat="1" applyFont="1" applyFill="1" applyBorder="1" applyAlignment="1">
      <alignment wrapText="1"/>
    </xf>
    <xf numFmtId="49" fontId="45" fillId="0" borderId="13" xfId="1" applyNumberFormat="1" applyFont="1" applyFill="1" applyBorder="1" applyAlignment="1">
      <alignment horizontal="left" wrapText="1"/>
    </xf>
    <xf numFmtId="0" fontId="34" fillId="0" borderId="13" xfId="1" applyNumberFormat="1" applyFont="1" applyFill="1" applyBorder="1" applyAlignment="1">
      <alignment horizontal="left" wrapText="1"/>
    </xf>
    <xf numFmtId="44" fontId="34" fillId="0" borderId="13" xfId="1" applyFont="1" applyFill="1" applyBorder="1" applyAlignment="1">
      <alignment horizontal="left" wrapText="1"/>
    </xf>
    <xf numFmtId="0" fontId="34" fillId="0" borderId="13" xfId="0" applyFont="1" applyBorder="1" applyAlignment="1">
      <alignment horizontal="left" vertical="center" wrapText="1"/>
    </xf>
    <xf numFmtId="0" fontId="34" fillId="10" borderId="13" xfId="0" applyFont="1" applyFill="1" applyBorder="1" applyAlignment="1">
      <alignment horizontal="left" vertical="center" wrapText="1"/>
    </xf>
    <xf numFmtId="49" fontId="34" fillId="0" borderId="13" xfId="1" applyNumberFormat="1" applyFont="1" applyFill="1" applyBorder="1" applyAlignment="1">
      <alignment horizontal="left" wrapText="1"/>
    </xf>
    <xf numFmtId="0" fontId="2" fillId="0" borderId="13" xfId="0" applyFont="1" applyBorder="1" applyAlignment="1">
      <alignment wrapText="1"/>
    </xf>
    <xf numFmtId="44" fontId="2" fillId="0" borderId="13" xfId="1" applyFont="1" applyBorder="1" applyAlignment="1">
      <alignment wrapText="1"/>
    </xf>
    <xf numFmtId="44" fontId="45" fillId="0" borderId="13" xfId="1" applyFont="1" applyFill="1" applyBorder="1" applyAlignment="1">
      <alignment horizontal="left" wrapText="1"/>
    </xf>
    <xf numFmtId="0" fontId="45" fillId="0" borderId="13" xfId="1" applyNumberFormat="1" applyFont="1" applyFill="1" applyBorder="1" applyAlignment="1">
      <alignment horizontal="left" wrapText="1"/>
    </xf>
    <xf numFmtId="44" fontId="48" fillId="0" borderId="13" xfId="1" applyFont="1" applyBorder="1" applyAlignment="1">
      <alignment wrapText="1"/>
    </xf>
    <xf numFmtId="49" fontId="34" fillId="0" borderId="13" xfId="1" applyNumberFormat="1" applyFont="1" applyBorder="1" applyAlignment="1">
      <alignment horizontal="left" wrapText="1"/>
    </xf>
    <xf numFmtId="44" fontId="34" fillId="10" borderId="13" xfId="1" applyFont="1" applyFill="1" applyBorder="1" applyAlignment="1">
      <alignment horizontal="left" wrapText="1"/>
    </xf>
    <xf numFmtId="49" fontId="34" fillId="0" borderId="13" xfId="0" applyNumberFormat="1" applyFont="1" applyBorder="1" applyAlignment="1">
      <alignment horizontal="left" wrapText="1"/>
    </xf>
    <xf numFmtId="0" fontId="34" fillId="0" borderId="4" xfId="0" applyFont="1" applyBorder="1" applyAlignment="1">
      <alignment wrapText="1"/>
    </xf>
    <xf numFmtId="0" fontId="34" fillId="0" borderId="4" xfId="0" applyFont="1" applyBorder="1" applyAlignment="1">
      <alignment horizontal="left" wrapText="1"/>
    </xf>
    <xf numFmtId="0" fontId="34" fillId="0" borderId="4" xfId="0" applyFont="1" applyBorder="1" applyAlignment="1">
      <alignment horizontal="center" wrapText="1"/>
    </xf>
    <xf numFmtId="49" fontId="45" fillId="0" borderId="4" xfId="1" applyNumberFormat="1" applyFont="1" applyFill="1" applyBorder="1" applyAlignment="1">
      <alignment horizontal="left" wrapText="1"/>
    </xf>
    <xf numFmtId="0" fontId="2" fillId="0" borderId="4" xfId="0" applyFont="1" applyBorder="1" applyAlignment="1">
      <alignment wrapText="1"/>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wrapText="1"/>
    </xf>
    <xf numFmtId="0" fontId="30" fillId="2" borderId="17" xfId="0" applyFont="1" applyFill="1" applyBorder="1" applyAlignment="1">
      <alignment horizontal="center" vertical="center"/>
    </xf>
    <xf numFmtId="44" fontId="30" fillId="2" borderId="17" xfId="1" applyFont="1" applyFill="1" applyBorder="1" applyAlignment="1">
      <alignment horizontal="center" vertical="center" wrapText="1"/>
    </xf>
    <xf numFmtId="44" fontId="30" fillId="2" borderId="17" xfId="1" applyFont="1" applyFill="1" applyBorder="1" applyAlignment="1">
      <alignment horizontal="center" vertical="center"/>
    </xf>
    <xf numFmtId="44" fontId="30" fillId="12" borderId="17" xfId="1" applyFont="1" applyFill="1" applyBorder="1" applyAlignment="1">
      <alignment horizontal="center" vertical="center" wrapText="1"/>
    </xf>
    <xf numFmtId="0" fontId="47" fillId="2" borderId="17" xfId="0" applyFont="1" applyFill="1" applyBorder="1" applyAlignment="1">
      <alignment horizontal="center" vertical="center" wrapText="1"/>
    </xf>
    <xf numFmtId="0" fontId="30" fillId="2" borderId="18" xfId="0" applyFont="1" applyFill="1" applyBorder="1" applyAlignment="1">
      <alignment horizontal="center" vertical="center"/>
    </xf>
    <xf numFmtId="0" fontId="2" fillId="0" borderId="20" xfId="0" applyFont="1" applyBorder="1" applyAlignment="1">
      <alignment wrapText="1"/>
    </xf>
    <xf numFmtId="44" fontId="2" fillId="0" borderId="20" xfId="1" applyFont="1" applyBorder="1" applyAlignment="1">
      <alignment wrapText="1"/>
    </xf>
    <xf numFmtId="0" fontId="2" fillId="0" borderId="21" xfId="0" applyFont="1" applyBorder="1" applyAlignment="1">
      <alignment wrapText="1"/>
    </xf>
    <xf numFmtId="8" fontId="45" fillId="0" borderId="13" xfId="0" applyNumberFormat="1" applyFont="1" applyBorder="1" applyAlignment="1">
      <alignment wrapText="1"/>
    </xf>
    <xf numFmtId="8" fontId="2" fillId="0" borderId="13" xfId="0" applyNumberFormat="1" applyFont="1" applyBorder="1" applyAlignment="1">
      <alignment wrapText="1"/>
    </xf>
    <xf numFmtId="8" fontId="34" fillId="0" borderId="13" xfId="0" applyNumberFormat="1" applyFont="1" applyBorder="1" applyAlignment="1">
      <alignment wrapText="1"/>
    </xf>
    <xf numFmtId="8" fontId="2" fillId="0" borderId="20" xfId="0" applyNumberFormat="1" applyFont="1" applyBorder="1" applyAlignment="1">
      <alignment wrapText="1"/>
    </xf>
    <xf numFmtId="0" fontId="45" fillId="0" borderId="15" xfId="0" applyFont="1" applyBorder="1" applyAlignment="1">
      <alignment horizontal="left" vertical="center" wrapText="1"/>
    </xf>
    <xf numFmtId="0" fontId="34" fillId="0" borderId="15" xfId="0" applyFont="1" applyBorder="1" applyAlignment="1">
      <alignment horizontal="left" vertical="center" wrapText="1"/>
    </xf>
    <xf numFmtId="0" fontId="34" fillId="10" borderId="15"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44" fontId="0" fillId="0" borderId="0" xfId="1" applyFont="1" applyFill="1"/>
    <xf numFmtId="44" fontId="50" fillId="12" borderId="17" xfId="1" applyFont="1" applyFill="1" applyBorder="1" applyAlignment="1">
      <alignment horizontal="center" vertical="center" wrapText="1"/>
    </xf>
    <xf numFmtId="44" fontId="51" fillId="0" borderId="13" xfId="1" applyFont="1" applyBorder="1" applyAlignment="1">
      <alignment wrapText="1"/>
    </xf>
    <xf numFmtId="0" fontId="45"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3" fillId="0" borderId="0" xfId="2" applyFont="1" applyAlignment="1">
      <alignment horizontal="center"/>
    </xf>
    <xf numFmtId="44" fontId="0" fillId="7" borderId="9" xfId="1" applyFont="1" applyFill="1" applyBorder="1" applyAlignment="1">
      <alignment horizontal="center" wrapText="1"/>
    </xf>
    <xf numFmtId="44" fontId="0" fillId="7" borderId="10" xfId="1" applyFont="1" applyFill="1" applyBorder="1" applyAlignment="1">
      <alignment horizontal="center" wrapText="1"/>
    </xf>
    <xf numFmtId="44" fontId="0" fillId="7" borderId="11" xfId="1" applyFont="1" applyFill="1" applyBorder="1" applyAlignment="1">
      <alignment horizontal="center" wrapText="1"/>
    </xf>
  </cellXfs>
  <cellStyles count="18">
    <cellStyle name="Comma 2" xfId="3" xr:uid="{11D9ECBE-A537-D945-87E1-CF01324155A5}"/>
    <cellStyle name="Comma 3" xfId="6" xr:uid="{0C7B812C-7EC5-406E-BB6A-2A7A20EEEDDD}"/>
    <cellStyle name="Comma 4" xfId="9" xr:uid="{AEC9E14E-1A24-41E3-910D-774D54A78C4D}"/>
    <cellStyle name="Currency" xfId="1" builtinId="4"/>
    <cellStyle name="Currency 2" xfId="5" xr:uid="{281A1821-0A05-4DAB-856B-5CAE975DD4B0}"/>
    <cellStyle name="Currency 3" xfId="10" xr:uid="{E10F36D1-4CE6-4787-8791-86A195305B3C}"/>
    <cellStyle name="Currency 4" xfId="12" xr:uid="{A5DB7B2C-4D2B-4E90-BCBC-CC4E8BACE6B4}"/>
    <cellStyle name="Currency 5" xfId="14" xr:uid="{2BDCF320-4506-4A35-BAF7-0121068D4B55}"/>
    <cellStyle name="Currency 6" xfId="16" xr:uid="{07E1536A-AED3-4D6E-ABDD-E5FBEBB12A9E}"/>
    <cellStyle name="Hyperlink" xfId="17" xr:uid="{CF7FB91E-AB5F-4175-BEA9-DDC8F06E3D96}"/>
    <cellStyle name="Normal" xfId="0" builtinId="0"/>
    <cellStyle name="Normal 2" xfId="2" xr:uid="{55516357-C2E1-EA4D-833A-44BF7262F569}"/>
    <cellStyle name="Normal 3" xfId="4" xr:uid="{5C8CFFCF-FB03-4692-AFC6-7189FCD508FA}"/>
    <cellStyle name="Normal 4" xfId="8" xr:uid="{EC4F8CB8-9C5B-4128-8BA3-27D90445353A}"/>
    <cellStyle name="Normal 5" xfId="11" xr:uid="{3CA41545-D612-4D6A-B40B-EDC7C244EDB5}"/>
    <cellStyle name="Normal 6" xfId="13" xr:uid="{D7D399C1-FCBE-4A24-8DA0-BA88AFED0F7C}"/>
    <cellStyle name="Normal 7" xfId="15" xr:uid="{1B6E4702-8812-40B2-8B7A-51F7F70C9285}"/>
    <cellStyle name="Percent 2" xfId="7" xr:uid="{9E047D5D-2FB8-40A0-B08A-6C0BDAE0F273}"/>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2" formatCode="&quot;$&quot;#,##0.00_);[Red]\(&quot;$&quot;#,##0.0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2" defaultTableStyle="TableStyleMedium2" defaultPivotStyle="PivotStyleLight16">
    <tableStyle name="Table Style 1" pivot="0" count="0" xr9:uid="{32261D19-8C6D-4334-A3B2-045D8E709C5B}"/>
    <tableStyle name="Table Style 2" pivot="0" count="0" xr9:uid="{8EF740A5-7D00-40F8-84A7-C5A7C222DA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1670050</xdr:colOff>
      <xdr:row>3</xdr:row>
      <xdr:rowOff>6350</xdr:rowOff>
    </xdr:to>
    <xdr:pic>
      <xdr:nvPicPr>
        <xdr:cNvPr id="4" name="Picture 3" descr="Shape, rectangle&#10;&#10;Description automatically generated">
          <a:extLst>
            <a:ext uri="{FF2B5EF4-FFF2-40B4-BE49-F238E27FC236}">
              <a16:creationId xmlns:a16="http://schemas.microsoft.com/office/drawing/2014/main" id="{A8A2C4EB-9198-4C3D-8264-050B1E2C0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84150" cy="463550"/>
        </a:xfrm>
        <a:prstGeom prst="rect">
          <a:avLst/>
        </a:prstGeom>
      </xdr:spPr>
    </xdr:pic>
    <xdr:clientData/>
  </xdr:twoCellAnchor>
  <xdr:oneCellAnchor>
    <xdr:from>
      <xdr:col>0</xdr:col>
      <xdr:colOff>129539</xdr:colOff>
      <xdr:row>0</xdr:row>
      <xdr:rowOff>112569</xdr:rowOff>
    </xdr:from>
    <xdr:ext cx="953370" cy="240029"/>
    <xdr:pic>
      <xdr:nvPicPr>
        <xdr:cNvPr id="5" name="Picture 3">
          <a:extLst>
            <a:ext uri="{FF2B5EF4-FFF2-40B4-BE49-F238E27FC236}">
              <a16:creationId xmlns:a16="http://schemas.microsoft.com/office/drawing/2014/main" id="{AA53BB64-3B0E-4633-8D12-B6E1F1F3A3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39" y="112569"/>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7620</xdr:colOff>
      <xdr:row>3</xdr:row>
      <xdr:rowOff>14568</xdr:rowOff>
    </xdr:to>
    <xdr:pic>
      <xdr:nvPicPr>
        <xdr:cNvPr id="2" name="Picture 3" descr="Shape, rectangle&#10;&#10;Description automatically generated">
          <a:extLst>
            <a:ext uri="{FF2B5EF4-FFF2-40B4-BE49-F238E27FC236}">
              <a16:creationId xmlns:a16="http://schemas.microsoft.com/office/drawing/2014/main" id="{7363337D-AC84-4454-8B67-5866F22CB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3952160" cy="608928"/>
        </a:xfrm>
        <a:prstGeom prst="rect">
          <a:avLst/>
        </a:prstGeom>
      </xdr:spPr>
    </xdr:pic>
    <xdr:clientData/>
  </xdr:twoCellAnchor>
  <xdr:oneCellAnchor>
    <xdr:from>
      <xdr:col>0</xdr:col>
      <xdr:colOff>174362</xdr:colOff>
      <xdr:row>0</xdr:row>
      <xdr:rowOff>193251</xdr:rowOff>
    </xdr:from>
    <xdr:ext cx="953370" cy="240029"/>
    <xdr:pic>
      <xdr:nvPicPr>
        <xdr:cNvPr id="7" name="Picture 3">
          <a:extLst>
            <a:ext uri="{FF2B5EF4-FFF2-40B4-BE49-F238E27FC236}">
              <a16:creationId xmlns:a16="http://schemas.microsoft.com/office/drawing/2014/main" id="{4658E327-F458-47FF-9A36-244D13465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xdr:row>
      <xdr:rowOff>0</xdr:rowOff>
    </xdr:to>
    <xdr:pic>
      <xdr:nvPicPr>
        <xdr:cNvPr id="5" name="Picture 3" descr="Shape, rectangle&#10;&#10;Description automatically generated">
          <a:extLst>
            <a:ext uri="{FF2B5EF4-FFF2-40B4-BE49-F238E27FC236}">
              <a16:creationId xmlns:a16="http://schemas.microsoft.com/office/drawing/2014/main" id="{7CC6529E-FC54-4ACC-87D4-36579E9D5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136225" cy="600075"/>
        </a:xfrm>
        <a:prstGeom prst="rect">
          <a:avLst/>
        </a:prstGeom>
      </xdr:spPr>
    </xdr:pic>
    <xdr:clientData/>
  </xdr:twoCellAnchor>
  <xdr:oneCellAnchor>
    <xdr:from>
      <xdr:col>0</xdr:col>
      <xdr:colOff>174362</xdr:colOff>
      <xdr:row>0</xdr:row>
      <xdr:rowOff>193251</xdr:rowOff>
    </xdr:from>
    <xdr:ext cx="953370" cy="240029"/>
    <xdr:pic>
      <xdr:nvPicPr>
        <xdr:cNvPr id="3" name="Picture 3">
          <a:extLst>
            <a:ext uri="{FF2B5EF4-FFF2-40B4-BE49-F238E27FC236}">
              <a16:creationId xmlns:a16="http://schemas.microsoft.com/office/drawing/2014/main" id="{2E661308-26BC-46BC-A9BB-10EF7FCC06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3</xdr:row>
      <xdr:rowOff>3810</xdr:rowOff>
    </xdr:to>
    <xdr:pic>
      <xdr:nvPicPr>
        <xdr:cNvPr id="4" name="Picture 3" descr="Shape, rectangle&#10;&#10;Description automatically generated">
          <a:extLst>
            <a:ext uri="{FF2B5EF4-FFF2-40B4-BE49-F238E27FC236}">
              <a16:creationId xmlns:a16="http://schemas.microsoft.com/office/drawing/2014/main" id="{36A23418-15CF-49E7-90E8-FCA73D92B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431125" cy="594360"/>
        </a:xfrm>
        <a:prstGeom prst="rect">
          <a:avLst/>
        </a:prstGeom>
      </xdr:spPr>
    </xdr:pic>
    <xdr:clientData/>
  </xdr:twoCellAnchor>
  <xdr:oneCellAnchor>
    <xdr:from>
      <xdr:col>0</xdr:col>
      <xdr:colOff>121022</xdr:colOff>
      <xdr:row>0</xdr:row>
      <xdr:rowOff>179922</xdr:rowOff>
    </xdr:from>
    <xdr:ext cx="945778" cy="238118"/>
    <xdr:pic>
      <xdr:nvPicPr>
        <xdr:cNvPr id="8" name="Picture 3">
          <a:extLst>
            <a:ext uri="{FF2B5EF4-FFF2-40B4-BE49-F238E27FC236}">
              <a16:creationId xmlns:a16="http://schemas.microsoft.com/office/drawing/2014/main" id="{F6ACEE0D-29BE-470F-9779-8500DA6E50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22" y="179922"/>
          <a:ext cx="945778" cy="2381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edro.Zayas\Desktop\Reports\REPORTING\PM%20&amp;%20PB%20Owner%20Reports\FY2024\10%20April%202024\Budget%20Amendment%20FY2024%20Draft.xlsx" TargetMode="External"/><Relationship Id="rId1" Type="http://schemas.openxmlformats.org/officeDocument/2006/relationships/externalLinkPath" Target="https://aeepr.sharepoint.com/sites/LUMA-FIN-Home/Federal%20Funding%20Office/01%20-%20Reporting/Fiscal%20Year%202024/03.%20AdHoc%20Reports/23.%20AdHoc%20A&amp;E%20and%20Construction%20Actuals%20Report/10.%20April%202024/Budget%20Amendment%20FY2024%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BA Adjustment by Project"/>
      <sheetName val="Summary check PREB Submission"/>
      <sheetName val="Validation"/>
      <sheetName val="PMs Actuals Budget &amp; ForecaFP&amp;A"/>
      <sheetName val="LTIP FY24 Non-Federal Capital"/>
      <sheetName val="Adjustment Detail PB Level"/>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402CEE-1BF2-4521-83B6-827BF622B14B}" name="Table1" displayName="Table1" ref="A6:T288" totalsRowShown="0" headerRowBorderDxfId="25" tableBorderDxfId="24" totalsRowBorderDxfId="23">
  <autoFilter ref="A6:T288" xr:uid="{D3402CEE-1BF2-4521-83B6-827BF622B14B}"/>
  <tableColumns count="20">
    <tableColumn id="1" xr3:uid="{657AFDCE-FA83-4045-A028-6C248E71715F}" name="Project #" dataDxfId="22"/>
    <tableColumn id="2" xr3:uid="{F06837BC-5ABC-4A91-80FA-24DE4434CE28}" name="Title" dataDxfId="21"/>
    <tableColumn id="3" xr3:uid="{35DF7C55-635E-4FE5-AF74-9BC7E2DA14E5}" name="FEMA Allocation" dataDxfId="20"/>
    <tableColumn id="4" xr3:uid="{E8796642-2DCA-4D3A-A1D8-8AB927F5CF86}" name="Asset" dataDxfId="19"/>
    <tableColumn id="5" xr3:uid="{BFFB704F-41B7-414E-BE98-7F4016A3387D}" name="Sus Asset" dataDxfId="18"/>
    <tableColumn id="20" xr3:uid="{B2F034CB-7B63-4691-AB72-F983E06DAEE3}" name="Obligated (Yes / No)" dataDxfId="17"/>
    <tableColumn id="6" xr3:uid="{612C210B-89EE-4EE7-A851-419A4CA7B1E9}" name="Process Step _x000a_" dataDxfId="16"/>
    <tableColumn id="7" xr3:uid="{B75E9557-D62F-4277-B1F6-46A8E90222E3}" name="Project costs - Submitted to FEMA *" dataDxfId="15" dataCellStyle="Currency"/>
    <tableColumn id="8" xr3:uid="{9AE8023A-4C91-48F3-8595-36D5C4E6DB02}" name="Current PW Version 428 Gross Cost *" dataDxfId="14" dataCellStyle="Currency"/>
    <tableColumn id="9" xr3:uid="{9157B0B9-7DE5-4551-B29A-159179526E69}" name="428 Allocation *" dataDxfId="13" dataCellStyle="Currency"/>
    <tableColumn id="10" xr3:uid="{F2D0341C-BC59-4D43-9A23-E419A3C15DD7}" name="406 Allocation *" dataDxfId="12" dataCellStyle="Currency"/>
    <tableColumn id="11" xr3:uid="{DDD5A312-FC4A-47C4-B2C5-38E556FCE5EA}" name="A&amp;E-PW 9510 *" dataDxfId="11" dataCellStyle="Currency"/>
    <tableColumn id="12" xr3:uid="{9063F3A1-BDBA-49BA-819F-2D12C7D72EAE}" name="E&amp;M-PW 10710 *"/>
    <tableColumn id="13" xr3:uid="{F1A4A227-B6D1-4F74-B7E0-A6126850A869}" name="A&amp;E Costs Incurred" dataDxfId="10" dataCellStyle="Currency"/>
    <tableColumn id="14" xr3:uid="{C10B78C6-1CB8-4E7D-90E0-D680123AD67E}" name="E&amp;M Cost  Incurred" dataDxfId="9" dataCellStyle="Currency"/>
    <tableColumn id="15" xr3:uid="{1F64C3AC-9456-40D8-84CE-01AD121AF0E1}" name="Construction  Cost Incurred" dataDxfId="8" dataCellStyle="Currency"/>
    <tableColumn id="16" xr3:uid="{A66603DF-7739-42C1-99DB-352F45203562}" name="Total Estimate Incurred Cost" dataDxfId="7" dataCellStyle="Currency"/>
    <tableColumn id="17" xr3:uid="{7EF34CF2-614A-41F5-AB96-BEB1EB0887ED}" name="Project Status" dataDxfId="6"/>
    <tableColumn id="18" xr3:uid="{96E9B8D1-1779-4F94-98AA-F95950999388}" name="Project Scope" dataDxfId="5"/>
    <tableColumn id="19" xr3:uid="{A70AC745-84DC-4893-8C4D-3D875C01E2D2}" name="Additional comments" dataDxfId="4"/>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6:N407"/>
  <sheetViews>
    <sheetView zoomScale="120" zoomScaleNormal="120" workbookViewId="0"/>
  </sheetViews>
  <sheetFormatPr defaultColWidth="8.62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625" style="17" customWidth="1"/>
    <col min="9" max="9" width="22.125" style="9" customWidth="1"/>
    <col min="10" max="10" width="19" style="9" customWidth="1"/>
    <col min="11" max="11" width="23" style="9" bestFit="1" customWidth="1"/>
    <col min="12" max="13" width="14.625" style="9" bestFit="1" customWidth="1"/>
    <col min="14" max="14" width="14.5" style="9" bestFit="1" customWidth="1"/>
    <col min="15" max="16384" width="8.625" style="17"/>
  </cols>
  <sheetData>
    <row r="6" spans="1:12" ht="15.75">
      <c r="A6" s="1"/>
      <c r="B6" s="2"/>
      <c r="C6" s="3" t="s">
        <v>0</v>
      </c>
      <c r="D6" s="4"/>
      <c r="E6" s="5"/>
      <c r="F6" s="6"/>
      <c r="G6" s="7"/>
      <c r="H6" s="184"/>
      <c r="I6" s="184"/>
      <c r="J6" s="8"/>
      <c r="K6" s="8"/>
    </row>
    <row r="7" spans="1:12" ht="15.75" thickBot="1">
      <c r="B7" s="11" t="s">
        <v>1</v>
      </c>
      <c r="C7" s="12">
        <v>10510983791.540001</v>
      </c>
      <c r="D7" s="13"/>
      <c r="E7" s="14"/>
      <c r="F7" s="6"/>
      <c r="G7" s="107"/>
      <c r="H7" s="107"/>
      <c r="I7" s="15"/>
      <c r="J7" s="8"/>
      <c r="K7" s="16"/>
      <c r="L7" s="17"/>
    </row>
    <row r="8" spans="1:12" ht="24">
      <c r="B8" s="18"/>
      <c r="C8" s="19" t="s">
        <v>2</v>
      </c>
      <c r="D8" s="20" t="s">
        <v>3</v>
      </c>
      <c r="E8" s="20" t="s">
        <v>4</v>
      </c>
      <c r="F8" s="21">
        <f>E9+F10+F11+F12</f>
        <v>-47156720</v>
      </c>
      <c r="G8" s="22"/>
      <c r="H8" s="8"/>
      <c r="I8" s="8"/>
      <c r="J8" s="8"/>
      <c r="K8" s="23"/>
      <c r="L8" s="17"/>
    </row>
    <row r="9" spans="1:12">
      <c r="A9" s="24" t="s">
        <v>5</v>
      </c>
      <c r="B9" s="25" t="s">
        <v>6</v>
      </c>
      <c r="C9" s="26">
        <f>-D25</f>
        <v>-4209258262.6300001</v>
      </c>
      <c r="D9" s="26"/>
      <c r="E9" s="87">
        <f>-F25</f>
        <v>-4209258262.6300001</v>
      </c>
      <c r="F9" s="17"/>
      <c r="G9" s="23">
        <f>(F9/E13)*100</f>
        <v>0</v>
      </c>
      <c r="H9" s="8"/>
      <c r="I9" s="8"/>
      <c r="J9" s="8"/>
      <c r="K9" s="27"/>
      <c r="L9" s="17"/>
    </row>
    <row r="10" spans="1:12">
      <c r="A10" s="28" t="s">
        <v>7</v>
      </c>
      <c r="B10" s="25" t="s">
        <v>8</v>
      </c>
      <c r="C10" s="26">
        <f>-D46</f>
        <v>-301938311.46999997</v>
      </c>
      <c r="D10" s="84">
        <f>-D286</f>
        <v>-1290199550.23</v>
      </c>
      <c r="E10" s="88">
        <f>C10+D10</f>
        <v>-1592137861.7</v>
      </c>
      <c r="F10" s="96">
        <v>39119195.210000001</v>
      </c>
      <c r="G10" s="23"/>
      <c r="H10" s="8"/>
      <c r="I10" s="8"/>
      <c r="J10" s="8"/>
      <c r="K10" s="8"/>
      <c r="L10" s="30"/>
    </row>
    <row r="11" spans="1:12">
      <c r="A11" s="28" t="s">
        <v>9</v>
      </c>
      <c r="B11" s="25" t="s">
        <v>10</v>
      </c>
      <c r="C11" s="26">
        <f>-D241</f>
        <v>-1714393436.3922222</v>
      </c>
      <c r="D11" s="84">
        <f>-D390</f>
        <v>-1126719249.1000001</v>
      </c>
      <c r="E11" s="88">
        <f t="shared" ref="E11:E12" si="0">C11+D11</f>
        <v>-2841112685.4922223</v>
      </c>
      <c r="F11" s="31">
        <v>2775542505.6700001</v>
      </c>
      <c r="G11" s="32"/>
      <c r="H11" s="16"/>
      <c r="I11" s="33"/>
      <c r="J11" s="8"/>
      <c r="K11" s="8"/>
    </row>
    <row r="12" spans="1:12">
      <c r="A12" s="28" t="s">
        <v>11</v>
      </c>
      <c r="B12" s="25" t="s">
        <v>12</v>
      </c>
      <c r="C12" s="34">
        <f>-D258</f>
        <v>-383105962.34000003</v>
      </c>
      <c r="D12" s="85">
        <f>-D405</f>
        <v>-594713756.84000003</v>
      </c>
      <c r="E12" s="89">
        <f t="shared" si="0"/>
        <v>-977819719.18000007</v>
      </c>
      <c r="F12" s="8">
        <v>1347439841.75</v>
      </c>
      <c r="G12" s="23"/>
      <c r="H12" s="35"/>
      <c r="I12" s="36"/>
      <c r="J12" s="36"/>
      <c r="K12" s="8"/>
    </row>
    <row r="13" spans="1:12" ht="12.75">
      <c r="B13" s="37" t="s">
        <v>13</v>
      </c>
      <c r="C13" s="34">
        <f>+SUM(C9:C12)</f>
        <v>-6608695972.8322229</v>
      </c>
      <c r="D13" s="83">
        <f>SUM(D9:D12)</f>
        <v>-3011632556.1700001</v>
      </c>
      <c r="E13" s="90">
        <f>D13+C13</f>
        <v>-9620328529.002224</v>
      </c>
      <c r="F13" s="38"/>
      <c r="G13" s="23">
        <v>9874174858.6522198</v>
      </c>
      <c r="H13" s="8"/>
      <c r="I13" s="8"/>
      <c r="J13" s="8"/>
      <c r="K13" s="8"/>
    </row>
    <row r="14" spans="1:12" ht="12.75" thickBot="1">
      <c r="B14" s="39" t="s">
        <v>14</v>
      </c>
      <c r="C14" s="40">
        <f>+C7+C13</f>
        <v>3902287818.707778</v>
      </c>
      <c r="D14" s="92">
        <f>C14+D13</f>
        <v>890655262.5377779</v>
      </c>
      <c r="E14" s="91">
        <f>C7+E13</f>
        <v>890655262.53777695</v>
      </c>
      <c r="F14" s="94" t="s">
        <v>15</v>
      </c>
      <c r="G14" s="15">
        <v>636808932.88777924</v>
      </c>
      <c r="H14" s="33"/>
      <c r="I14" s="33"/>
      <c r="J14" s="8"/>
      <c r="K14" s="8"/>
    </row>
    <row r="15" spans="1:12" ht="12.75" thickTop="1">
      <c r="B15" s="6"/>
      <c r="C15" s="9"/>
      <c r="D15" s="41" t="s">
        <v>16</v>
      </c>
      <c r="F15" s="8"/>
      <c r="G15" s="23">
        <f>SUM(G13:G14)</f>
        <v>10510983791.539999</v>
      </c>
      <c r="I15" s="8"/>
      <c r="J15" s="8"/>
      <c r="K15" s="8"/>
    </row>
    <row r="16" spans="1:12">
      <c r="C16" s="42"/>
    </row>
    <row r="17" spans="1:11">
      <c r="G17" s="7"/>
      <c r="H17" s="184"/>
      <c r="I17" s="184"/>
      <c r="J17" s="8"/>
    </row>
    <row r="18" spans="1:11">
      <c r="A18" s="43"/>
      <c r="B18" s="44" t="s">
        <v>17</v>
      </c>
      <c r="C18" s="44"/>
      <c r="D18" s="45">
        <v>428</v>
      </c>
      <c r="E18" s="45">
        <v>406</v>
      </c>
      <c r="F18" s="46" t="s">
        <v>18</v>
      </c>
      <c r="G18" s="107"/>
      <c r="H18" s="107"/>
      <c r="I18" s="107"/>
      <c r="J18" s="47"/>
      <c r="K18" s="48"/>
    </row>
    <row r="19" spans="1:11">
      <c r="A19" s="10">
        <v>9510</v>
      </c>
      <c r="B19" s="17" t="s">
        <v>19</v>
      </c>
      <c r="C19" s="17" t="s">
        <v>20</v>
      </c>
      <c r="D19" s="49">
        <v>1133563562.4300001</v>
      </c>
      <c r="E19" s="49">
        <v>0</v>
      </c>
      <c r="F19" s="49">
        <f>+D19+E19</f>
        <v>1133563562.4300001</v>
      </c>
      <c r="G19" s="8"/>
      <c r="H19" s="8"/>
      <c r="I19" s="8"/>
      <c r="J19" s="8"/>
    </row>
    <row r="20" spans="1:11">
      <c r="A20" s="10">
        <v>10710</v>
      </c>
      <c r="B20" s="17" t="s">
        <v>21</v>
      </c>
      <c r="C20" s="17" t="s">
        <v>22</v>
      </c>
      <c r="D20" s="49">
        <v>656101430</v>
      </c>
      <c r="E20" s="49">
        <v>0</v>
      </c>
      <c r="F20" s="49">
        <f t="shared" ref="F20:F22" si="1">+D20+E20</f>
        <v>656101430</v>
      </c>
      <c r="G20" s="8"/>
      <c r="H20" s="8"/>
      <c r="I20" s="8"/>
      <c r="J20" s="8"/>
    </row>
    <row r="21" spans="1:11">
      <c r="B21" s="17" t="s">
        <v>21</v>
      </c>
      <c r="C21" s="17" t="s">
        <v>22</v>
      </c>
      <c r="D21" s="49">
        <v>141081695.19999999</v>
      </c>
      <c r="E21" s="49">
        <v>0</v>
      </c>
      <c r="F21" s="49">
        <f t="shared" si="1"/>
        <v>141081695.19999999</v>
      </c>
      <c r="G21" s="8"/>
      <c r="H21" s="8"/>
      <c r="I21" s="8"/>
      <c r="J21" s="8"/>
      <c r="K21" s="29"/>
    </row>
    <row r="22" spans="1:11">
      <c r="B22" s="17" t="s">
        <v>21</v>
      </c>
      <c r="C22" s="17" t="s">
        <v>22</v>
      </c>
      <c r="D22" s="49">
        <v>709006610</v>
      </c>
      <c r="E22" s="49">
        <v>0</v>
      </c>
      <c r="F22" s="49">
        <f t="shared" si="1"/>
        <v>709006610</v>
      </c>
      <c r="G22" s="8"/>
      <c r="H22" s="8"/>
      <c r="I22" s="8"/>
      <c r="J22" s="8"/>
      <c r="K22" s="29"/>
    </row>
    <row r="23" spans="1:11">
      <c r="B23" s="17" t="s">
        <v>21</v>
      </c>
      <c r="C23" s="17" t="s">
        <v>22</v>
      </c>
      <c r="D23" s="49">
        <v>33478328</v>
      </c>
      <c r="E23" s="49">
        <v>0</v>
      </c>
      <c r="F23" s="49">
        <v>33478328</v>
      </c>
      <c r="G23" s="8"/>
      <c r="H23" s="8"/>
      <c r="I23" s="8"/>
      <c r="J23" s="8"/>
      <c r="K23" s="29"/>
    </row>
    <row r="24" spans="1:11">
      <c r="B24" s="17" t="s">
        <v>21</v>
      </c>
      <c r="C24" s="17" t="s">
        <v>22</v>
      </c>
      <c r="D24" s="26">
        <v>1536026637</v>
      </c>
      <c r="E24" s="49">
        <v>0</v>
      </c>
      <c r="F24" s="26">
        <v>1536026637</v>
      </c>
      <c r="G24" s="8"/>
      <c r="H24" s="8"/>
      <c r="I24" s="8"/>
      <c r="J24" s="8"/>
      <c r="K24" s="8"/>
    </row>
    <row r="25" spans="1:11">
      <c r="D25" s="50">
        <f>+SUM(D19:D24)</f>
        <v>4209258262.6300001</v>
      </c>
      <c r="E25" s="50">
        <f t="shared" ref="E25:F25" si="2">+SUM(E19:E24)</f>
        <v>0</v>
      </c>
      <c r="F25" s="50">
        <f t="shared" si="2"/>
        <v>4209258262.6300001</v>
      </c>
      <c r="G25" s="51"/>
      <c r="H25" s="51"/>
      <c r="I25" s="51"/>
      <c r="J25" s="51"/>
      <c r="K25" s="51"/>
    </row>
    <row r="26" spans="1:11">
      <c r="D26" s="24" t="s">
        <v>5</v>
      </c>
      <c r="E26" s="33"/>
      <c r="F26" s="24"/>
      <c r="G26" s="52"/>
      <c r="H26" s="26"/>
    </row>
    <row r="27" spans="1:11">
      <c r="D27" s="53"/>
      <c r="E27" s="33"/>
      <c r="F27" s="52"/>
      <c r="G27" s="52"/>
      <c r="H27" s="26"/>
    </row>
    <row r="28" spans="1:11">
      <c r="B28" s="54" t="s">
        <v>23</v>
      </c>
      <c r="C28" s="54"/>
      <c r="D28" s="49"/>
      <c r="E28" s="49"/>
      <c r="F28" s="49"/>
    </row>
    <row r="29" spans="1:11" ht="20.100000000000001" customHeight="1">
      <c r="A29" s="55" t="s">
        <v>24</v>
      </c>
      <c r="B29" s="56" t="s">
        <v>25</v>
      </c>
      <c r="C29" s="56" t="s">
        <v>26</v>
      </c>
      <c r="D29" s="57">
        <v>428</v>
      </c>
      <c r="E29" s="57">
        <v>406</v>
      </c>
      <c r="F29" s="58" t="s">
        <v>27</v>
      </c>
      <c r="G29" s="59"/>
    </row>
    <row r="30" spans="1:11">
      <c r="A30" s="10">
        <v>9312</v>
      </c>
      <c r="B30" s="17" t="s">
        <v>28</v>
      </c>
      <c r="C30" s="17" t="s">
        <v>29</v>
      </c>
      <c r="D30" s="8">
        <v>59740469.920000002</v>
      </c>
      <c r="E30" s="8">
        <v>0</v>
      </c>
      <c r="F30" s="8">
        <v>59740469.920000002</v>
      </c>
      <c r="G30" s="10" t="s">
        <v>30</v>
      </c>
    </row>
    <row r="31" spans="1:11">
      <c r="A31" s="10">
        <v>10080</v>
      </c>
      <c r="B31" s="17" t="s">
        <v>31</v>
      </c>
      <c r="C31" s="17" t="s">
        <v>32</v>
      </c>
      <c r="D31" s="49">
        <v>2890937.33</v>
      </c>
      <c r="E31" s="49">
        <v>0</v>
      </c>
      <c r="F31" s="8">
        <v>2890937.33</v>
      </c>
      <c r="G31" s="10" t="s">
        <v>30</v>
      </c>
    </row>
    <row r="32" spans="1:11">
      <c r="A32" s="10">
        <v>10455</v>
      </c>
      <c r="B32" s="17" t="s">
        <v>33</v>
      </c>
      <c r="C32" s="17" t="s">
        <v>34</v>
      </c>
      <c r="D32" s="49">
        <v>22238212.579999998</v>
      </c>
      <c r="E32" s="49">
        <v>0</v>
      </c>
      <c r="F32" s="8">
        <v>22238212.579999998</v>
      </c>
      <c r="G32" s="10" t="s">
        <v>30</v>
      </c>
    </row>
    <row r="33" spans="1:7">
      <c r="A33" s="10">
        <v>10568</v>
      </c>
      <c r="B33" s="17" t="s">
        <v>35</v>
      </c>
      <c r="C33" s="17" t="s">
        <v>36</v>
      </c>
      <c r="D33" s="49">
        <v>20905908.949999999</v>
      </c>
      <c r="E33" s="49">
        <v>0</v>
      </c>
      <c r="F33" s="8">
        <v>20905908.949999999</v>
      </c>
      <c r="G33" s="10" t="s">
        <v>30</v>
      </c>
    </row>
    <row r="34" spans="1:7">
      <c r="A34" s="10">
        <v>10571</v>
      </c>
      <c r="B34" s="17" t="s">
        <v>37</v>
      </c>
      <c r="C34" s="17" t="s">
        <v>38</v>
      </c>
      <c r="D34" s="49">
        <v>3031265.05</v>
      </c>
      <c r="E34" s="49">
        <v>0</v>
      </c>
      <c r="F34" s="8">
        <v>3031265.05</v>
      </c>
      <c r="G34" s="10" t="s">
        <v>30</v>
      </c>
    </row>
    <row r="35" spans="1:7">
      <c r="A35" s="10">
        <v>10606</v>
      </c>
      <c r="B35" s="17" t="s">
        <v>39</v>
      </c>
      <c r="C35" s="17" t="s">
        <v>40</v>
      </c>
      <c r="D35" s="49">
        <v>28774422.640000001</v>
      </c>
      <c r="E35" s="49">
        <v>0</v>
      </c>
      <c r="F35" s="8">
        <v>28774422.640000001</v>
      </c>
      <c r="G35" s="10" t="s">
        <v>30</v>
      </c>
    </row>
    <row r="36" spans="1:7">
      <c r="A36" s="10">
        <v>10607</v>
      </c>
      <c r="B36" s="17" t="s">
        <v>41</v>
      </c>
      <c r="C36" s="17" t="s">
        <v>42</v>
      </c>
      <c r="D36" s="49">
        <v>2007587.81</v>
      </c>
      <c r="E36" s="49">
        <v>0</v>
      </c>
      <c r="F36" s="8">
        <v>2007587.81</v>
      </c>
      <c r="G36" s="10" t="s">
        <v>30</v>
      </c>
    </row>
    <row r="37" spans="1:7">
      <c r="A37" s="10">
        <v>10608</v>
      </c>
      <c r="B37" s="17" t="s">
        <v>43</v>
      </c>
      <c r="C37" s="17" t="s">
        <v>44</v>
      </c>
      <c r="D37" s="49">
        <v>3192936</v>
      </c>
      <c r="E37" s="49">
        <v>0</v>
      </c>
      <c r="F37" s="8">
        <v>3192936</v>
      </c>
      <c r="G37" s="10" t="s">
        <v>30</v>
      </c>
    </row>
    <row r="38" spans="1:7">
      <c r="A38" s="10">
        <v>10609</v>
      </c>
      <c r="B38" s="17" t="s">
        <v>45</v>
      </c>
      <c r="C38" s="17" t="s">
        <v>46</v>
      </c>
      <c r="D38" s="49">
        <v>3482468</v>
      </c>
      <c r="E38" s="49">
        <v>0</v>
      </c>
      <c r="F38" s="8">
        <v>3482468</v>
      </c>
      <c r="G38" s="10" t="s">
        <v>30</v>
      </c>
    </row>
    <row r="39" spans="1:7">
      <c r="A39" s="10">
        <v>10615</v>
      </c>
      <c r="B39" s="17" t="s">
        <v>47</v>
      </c>
      <c r="C39" s="17" t="s">
        <v>48</v>
      </c>
      <c r="D39" s="49">
        <v>73453828.75999999</v>
      </c>
      <c r="E39" s="49">
        <v>0</v>
      </c>
      <c r="F39" s="8">
        <v>73453828.75999999</v>
      </c>
      <c r="G39" s="10" t="s">
        <v>30</v>
      </c>
    </row>
    <row r="40" spans="1:7">
      <c r="A40" s="10">
        <v>10622</v>
      </c>
      <c r="B40" s="17" t="s">
        <v>49</v>
      </c>
      <c r="C40" s="17" t="s">
        <v>50</v>
      </c>
      <c r="D40" s="49">
        <v>6384965.3600000003</v>
      </c>
      <c r="E40" s="49">
        <v>0</v>
      </c>
      <c r="F40" s="8">
        <v>6384965.3600000003</v>
      </c>
      <c r="G40" s="10" t="s">
        <v>30</v>
      </c>
    </row>
    <row r="41" spans="1:7">
      <c r="A41" s="10">
        <v>10694</v>
      </c>
      <c r="B41" s="17" t="s">
        <v>51</v>
      </c>
      <c r="C41" s="17" t="s">
        <v>52</v>
      </c>
      <c r="D41" s="49">
        <v>1021800</v>
      </c>
      <c r="E41" s="49">
        <v>0</v>
      </c>
      <c r="F41" s="8">
        <v>1021800</v>
      </c>
      <c r="G41" s="10" t="s">
        <v>30</v>
      </c>
    </row>
    <row r="42" spans="1:7">
      <c r="A42" s="10">
        <v>10702</v>
      </c>
      <c r="B42" s="17" t="s">
        <v>53</v>
      </c>
      <c r="C42" s="17" t="s">
        <v>54</v>
      </c>
      <c r="D42" s="49">
        <v>42429619.539999999</v>
      </c>
      <c r="E42" s="49">
        <v>0</v>
      </c>
      <c r="F42" s="8">
        <v>42429619.539999999</v>
      </c>
      <c r="G42" s="10" t="s">
        <v>30</v>
      </c>
    </row>
    <row r="43" spans="1:7">
      <c r="A43" s="10">
        <v>11085</v>
      </c>
      <c r="B43" s="17" t="s">
        <v>55</v>
      </c>
      <c r="C43" s="17" t="s">
        <v>56</v>
      </c>
      <c r="D43" s="49">
        <v>19558770</v>
      </c>
      <c r="E43" s="49">
        <v>0</v>
      </c>
      <c r="F43" s="8">
        <v>19558770</v>
      </c>
      <c r="G43" s="10" t="s">
        <v>30</v>
      </c>
    </row>
    <row r="44" spans="1:7">
      <c r="A44" s="10">
        <v>11510</v>
      </c>
      <c r="B44" s="17" t="s">
        <v>57</v>
      </c>
      <c r="C44" s="17" t="s">
        <v>58</v>
      </c>
      <c r="D44" s="49">
        <v>11423825</v>
      </c>
      <c r="E44" s="49">
        <v>0</v>
      </c>
      <c r="F44" s="8">
        <v>11423825</v>
      </c>
      <c r="G44" s="10" t="s">
        <v>30</v>
      </c>
    </row>
    <row r="45" spans="1:7">
      <c r="A45" s="10">
        <v>11860</v>
      </c>
      <c r="B45" s="17" t="s">
        <v>59</v>
      </c>
      <c r="C45" s="17" t="s">
        <v>60</v>
      </c>
      <c r="D45" s="49">
        <v>1401294.53</v>
      </c>
      <c r="E45" s="49">
        <v>178320.9</v>
      </c>
      <c r="F45" s="8">
        <v>1579615.43</v>
      </c>
      <c r="G45" s="10" t="s">
        <v>61</v>
      </c>
    </row>
    <row r="46" spans="1:7" ht="12.75" thickBot="1">
      <c r="B46" s="54" t="s">
        <v>62</v>
      </c>
      <c r="C46" s="54"/>
      <c r="D46" s="12">
        <v>301938311.46999997</v>
      </c>
      <c r="E46" s="12">
        <v>178320.9</v>
      </c>
      <c r="F46" s="12">
        <v>302116632.37</v>
      </c>
      <c r="G46" s="12">
        <v>0</v>
      </c>
    </row>
    <row r="47" spans="1:7">
      <c r="B47" s="54"/>
      <c r="C47" s="54"/>
      <c r="D47" s="28" t="s">
        <v>7</v>
      </c>
      <c r="E47" s="33"/>
      <c r="F47" s="33"/>
      <c r="G47" s="15"/>
    </row>
    <row r="48" spans="1:7">
      <c r="D48" s="60"/>
      <c r="E48" s="49"/>
      <c r="F48" s="49"/>
    </row>
    <row r="49" spans="1:14" ht="17.100000000000001" customHeight="1">
      <c r="A49" s="61" t="s">
        <v>24</v>
      </c>
      <c r="B49" s="62" t="s">
        <v>63</v>
      </c>
      <c r="C49" s="62" t="s">
        <v>26</v>
      </c>
      <c r="D49" s="63">
        <v>428</v>
      </c>
      <c r="E49" s="63">
        <v>406</v>
      </c>
      <c r="F49" s="64" t="s">
        <v>27</v>
      </c>
      <c r="G49" s="61" t="s">
        <v>64</v>
      </c>
      <c r="I49" s="17"/>
      <c r="J49" s="17"/>
      <c r="K49" s="17"/>
      <c r="L49" s="17"/>
      <c r="M49" s="17"/>
      <c r="N49" s="17"/>
    </row>
    <row r="50" spans="1:14">
      <c r="A50" s="10">
        <v>10496</v>
      </c>
      <c r="B50" s="17" t="s">
        <v>65</v>
      </c>
      <c r="C50" s="17" t="s">
        <v>66</v>
      </c>
      <c r="D50" s="49">
        <v>16359899.170000002</v>
      </c>
      <c r="E50" s="49">
        <v>6895149.7699999996</v>
      </c>
      <c r="F50" s="49">
        <v>23255048.940000001</v>
      </c>
      <c r="G50" s="10" t="s">
        <v>67</v>
      </c>
    </row>
    <row r="51" spans="1:14">
      <c r="A51" s="10">
        <v>10499</v>
      </c>
      <c r="B51" s="17" t="s">
        <v>68</v>
      </c>
      <c r="C51" s="17" t="s">
        <v>69</v>
      </c>
      <c r="D51" s="49">
        <v>6199877.0700000003</v>
      </c>
      <c r="E51" s="49">
        <v>243880.33</v>
      </c>
      <c r="F51" s="49">
        <v>6443757.4000000004</v>
      </c>
      <c r="G51" s="10" t="s">
        <v>70</v>
      </c>
    </row>
    <row r="52" spans="1:14">
      <c r="A52" s="10">
        <v>10515</v>
      </c>
      <c r="B52" s="17" t="s">
        <v>71</v>
      </c>
      <c r="C52" s="17" t="s">
        <v>72</v>
      </c>
      <c r="D52" s="49">
        <v>8628667.2899999991</v>
      </c>
      <c r="E52" s="49">
        <v>181658.08</v>
      </c>
      <c r="F52" s="49">
        <v>8810325.3699999992</v>
      </c>
      <c r="G52" s="10" t="s">
        <v>70</v>
      </c>
    </row>
    <row r="53" spans="1:14">
      <c r="A53" s="10">
        <v>10521</v>
      </c>
      <c r="B53" s="17" t="s">
        <v>73</v>
      </c>
      <c r="C53" s="17" t="s">
        <v>74</v>
      </c>
      <c r="D53" s="49">
        <v>10278336.09</v>
      </c>
      <c r="E53" s="49">
        <v>426332.48</v>
      </c>
      <c r="F53" s="49">
        <v>10704668.57</v>
      </c>
      <c r="G53" s="10" t="s">
        <v>70</v>
      </c>
    </row>
    <row r="54" spans="1:14">
      <c r="A54" s="10">
        <v>10538</v>
      </c>
      <c r="B54" s="17" t="s">
        <v>75</v>
      </c>
      <c r="C54" s="17" t="s">
        <v>76</v>
      </c>
      <c r="D54" s="49">
        <v>9687238</v>
      </c>
      <c r="E54" s="49">
        <v>370808</v>
      </c>
      <c r="F54" s="49">
        <v>10058046</v>
      </c>
      <c r="G54" s="10" t="s">
        <v>70</v>
      </c>
    </row>
    <row r="55" spans="1:14">
      <c r="A55" s="10">
        <v>10539</v>
      </c>
      <c r="B55" s="17" t="s">
        <v>77</v>
      </c>
      <c r="C55" s="17" t="s">
        <v>78</v>
      </c>
      <c r="D55" s="49">
        <v>17764494.34</v>
      </c>
      <c r="E55" s="49">
        <v>807222.04</v>
      </c>
      <c r="F55" s="49">
        <v>18571716.379999999</v>
      </c>
      <c r="G55" s="10" t="s">
        <v>70</v>
      </c>
    </row>
    <row r="56" spans="1:14">
      <c r="A56" s="10">
        <v>10624</v>
      </c>
      <c r="B56" s="17" t="s">
        <v>79</v>
      </c>
      <c r="C56" s="17" t="s">
        <v>80</v>
      </c>
      <c r="D56" s="49">
        <v>1209111</v>
      </c>
      <c r="E56" s="49">
        <v>178309</v>
      </c>
      <c r="F56" s="49">
        <v>1387420</v>
      </c>
      <c r="G56" s="10" t="s">
        <v>67</v>
      </c>
    </row>
    <row r="57" spans="1:14">
      <c r="A57" s="10">
        <v>10626</v>
      </c>
      <c r="B57" s="17" t="s">
        <v>81</v>
      </c>
      <c r="C57" s="17" t="s">
        <v>82</v>
      </c>
      <c r="D57" s="49">
        <v>1282218</v>
      </c>
      <c r="E57" s="49">
        <v>177391</v>
      </c>
      <c r="F57" s="49">
        <v>1459609</v>
      </c>
      <c r="G57" s="10" t="s">
        <v>67</v>
      </c>
    </row>
    <row r="58" spans="1:14">
      <c r="A58" s="10">
        <v>10629</v>
      </c>
      <c r="B58" s="17" t="s">
        <v>83</v>
      </c>
      <c r="C58" s="17" t="s">
        <v>84</v>
      </c>
      <c r="D58" s="49">
        <v>316119</v>
      </c>
      <c r="E58" s="49">
        <v>64134</v>
      </c>
      <c r="F58" s="49">
        <v>380253</v>
      </c>
      <c r="G58" s="10" t="s">
        <v>70</v>
      </c>
    </row>
    <row r="59" spans="1:14">
      <c r="A59" s="10">
        <v>10630</v>
      </c>
      <c r="B59" s="17" t="s">
        <v>85</v>
      </c>
      <c r="C59" s="17" t="s">
        <v>84</v>
      </c>
      <c r="D59" s="49">
        <v>323692</v>
      </c>
      <c r="E59" s="49">
        <v>69130</v>
      </c>
      <c r="F59" s="49">
        <v>392822</v>
      </c>
      <c r="G59" s="10" t="s">
        <v>70</v>
      </c>
    </row>
    <row r="60" spans="1:14">
      <c r="A60" s="10">
        <v>10632</v>
      </c>
      <c r="B60" s="17" t="s">
        <v>86</v>
      </c>
      <c r="C60" s="17" t="s">
        <v>87</v>
      </c>
      <c r="D60" s="49">
        <v>1593443</v>
      </c>
      <c r="E60" s="49">
        <v>0</v>
      </c>
      <c r="F60" s="49">
        <v>1593443</v>
      </c>
      <c r="G60" s="10" t="s">
        <v>67</v>
      </c>
    </row>
    <row r="61" spans="1:14">
      <c r="A61" s="10">
        <v>10635</v>
      </c>
      <c r="B61" s="17" t="s">
        <v>88</v>
      </c>
      <c r="C61" s="17" t="s">
        <v>89</v>
      </c>
      <c r="D61" s="49">
        <v>142917</v>
      </c>
      <c r="E61" s="49">
        <v>10826</v>
      </c>
      <c r="F61" s="49">
        <v>153743</v>
      </c>
      <c r="G61" s="10" t="s">
        <v>70</v>
      </c>
    </row>
    <row r="62" spans="1:14">
      <c r="A62" s="10">
        <v>10679</v>
      </c>
      <c r="B62" s="17" t="s">
        <v>90</v>
      </c>
      <c r="C62" s="17" t="s">
        <v>91</v>
      </c>
      <c r="D62" s="49">
        <v>1217429</v>
      </c>
      <c r="E62" s="49">
        <v>0</v>
      </c>
      <c r="F62" s="49">
        <v>1217429</v>
      </c>
      <c r="G62" s="10" t="s">
        <v>92</v>
      </c>
    </row>
    <row r="63" spans="1:14">
      <c r="A63" s="10">
        <v>10690</v>
      </c>
      <c r="B63" s="17" t="s">
        <v>93</v>
      </c>
      <c r="C63" s="17" t="s">
        <v>94</v>
      </c>
      <c r="D63" s="49">
        <v>610448</v>
      </c>
      <c r="E63" s="49">
        <v>157420</v>
      </c>
      <c r="F63" s="49">
        <v>767868</v>
      </c>
      <c r="G63" s="10" t="s">
        <v>70</v>
      </c>
    </row>
    <row r="64" spans="1:14">
      <c r="A64" s="10">
        <v>10701</v>
      </c>
      <c r="B64" s="17" t="s">
        <v>95</v>
      </c>
      <c r="C64" s="17" t="s">
        <v>96</v>
      </c>
      <c r="D64" s="49">
        <v>108847</v>
      </c>
      <c r="E64" s="49">
        <v>14874</v>
      </c>
      <c r="F64" s="49">
        <v>123721</v>
      </c>
      <c r="G64" s="10" t="s">
        <v>70</v>
      </c>
    </row>
    <row r="65" spans="1:7">
      <c r="A65" s="10">
        <v>10742</v>
      </c>
      <c r="B65" s="17" t="s">
        <v>97</v>
      </c>
      <c r="C65" s="17" t="s">
        <v>98</v>
      </c>
      <c r="D65" s="49">
        <v>20468</v>
      </c>
      <c r="E65" s="49">
        <v>5830</v>
      </c>
      <c r="F65" s="49">
        <v>26298</v>
      </c>
      <c r="G65" s="10" t="s">
        <v>70</v>
      </c>
    </row>
    <row r="66" spans="1:7">
      <c r="A66" s="10">
        <v>10751</v>
      </c>
      <c r="B66" s="17" t="s">
        <v>99</v>
      </c>
      <c r="C66" s="17" t="s">
        <v>98</v>
      </c>
      <c r="D66" s="49">
        <v>43725</v>
      </c>
      <c r="E66" s="49">
        <v>5620</v>
      </c>
      <c r="F66" s="49">
        <v>49345</v>
      </c>
      <c r="G66" s="10" t="s">
        <v>70</v>
      </c>
    </row>
    <row r="67" spans="1:7">
      <c r="A67" s="10">
        <v>10764</v>
      </c>
      <c r="B67" s="17" t="s">
        <v>100</v>
      </c>
      <c r="C67" s="17" t="s">
        <v>101</v>
      </c>
      <c r="D67" s="49">
        <v>284349</v>
      </c>
      <c r="E67" s="49">
        <v>73265</v>
      </c>
      <c r="F67" s="49">
        <v>357614</v>
      </c>
      <c r="G67" s="10" t="s">
        <v>70</v>
      </c>
    </row>
    <row r="68" spans="1:7">
      <c r="A68" s="10">
        <v>10773</v>
      </c>
      <c r="B68" s="17" t="s">
        <v>102</v>
      </c>
      <c r="C68" s="17" t="s">
        <v>101</v>
      </c>
      <c r="D68" s="49">
        <v>1408531</v>
      </c>
      <c r="E68" s="49">
        <v>358420</v>
      </c>
      <c r="F68" s="49">
        <v>1766951</v>
      </c>
      <c r="G68" s="10" t="s">
        <v>70</v>
      </c>
    </row>
    <row r="69" spans="1:7">
      <c r="A69" s="10">
        <v>10777</v>
      </c>
      <c r="B69" s="17" t="s">
        <v>103</v>
      </c>
      <c r="C69" s="17" t="s">
        <v>104</v>
      </c>
      <c r="D69" s="49">
        <v>1425163</v>
      </c>
      <c r="E69" s="49">
        <v>368954</v>
      </c>
      <c r="F69" s="49">
        <v>1794117</v>
      </c>
      <c r="G69" s="10" t="s">
        <v>70</v>
      </c>
    </row>
    <row r="70" spans="1:7">
      <c r="A70" s="10">
        <v>10788</v>
      </c>
      <c r="B70" s="17" t="s">
        <v>105</v>
      </c>
      <c r="C70" s="17" t="s">
        <v>106</v>
      </c>
      <c r="D70" s="49">
        <v>23251835</v>
      </c>
      <c r="E70" s="49">
        <v>0</v>
      </c>
      <c r="F70" s="49">
        <v>23251835</v>
      </c>
      <c r="G70" s="10" t="s">
        <v>67</v>
      </c>
    </row>
    <row r="71" spans="1:7">
      <c r="A71" s="10">
        <v>10800</v>
      </c>
      <c r="B71" s="17" t="s">
        <v>107</v>
      </c>
      <c r="C71" s="17" t="s">
        <v>108</v>
      </c>
      <c r="D71" s="49">
        <v>453597</v>
      </c>
      <c r="E71" s="49">
        <v>0</v>
      </c>
      <c r="F71" s="49">
        <v>453597</v>
      </c>
      <c r="G71" s="10" t="s">
        <v>92</v>
      </c>
    </row>
    <row r="72" spans="1:7">
      <c r="A72" s="10">
        <v>10812</v>
      </c>
      <c r="B72" s="17" t="s">
        <v>109</v>
      </c>
      <c r="C72" s="17" t="s">
        <v>98</v>
      </c>
      <c r="D72" s="49">
        <v>190570</v>
      </c>
      <c r="E72" s="49">
        <v>49943</v>
      </c>
      <c r="F72" s="49">
        <v>240513</v>
      </c>
      <c r="G72" s="10" t="s">
        <v>70</v>
      </c>
    </row>
    <row r="73" spans="1:7">
      <c r="A73" s="10">
        <v>10821</v>
      </c>
      <c r="B73" s="17" t="s">
        <v>110</v>
      </c>
      <c r="C73" s="17" t="s">
        <v>101</v>
      </c>
      <c r="D73" s="49">
        <v>621804</v>
      </c>
      <c r="E73" s="49">
        <v>171614</v>
      </c>
      <c r="F73" s="49">
        <v>793418</v>
      </c>
      <c r="G73" s="10" t="s">
        <v>70</v>
      </c>
    </row>
    <row r="74" spans="1:7">
      <c r="A74" s="10">
        <v>10824</v>
      </c>
      <c r="B74" s="17" t="s">
        <v>111</v>
      </c>
      <c r="C74" s="17" t="s">
        <v>101</v>
      </c>
      <c r="D74" s="49">
        <v>84433</v>
      </c>
      <c r="E74" s="49">
        <v>23322</v>
      </c>
      <c r="F74" s="49">
        <v>107755</v>
      </c>
      <c r="G74" s="10" t="s">
        <v>70</v>
      </c>
    </row>
    <row r="75" spans="1:7">
      <c r="A75" s="10">
        <v>10827</v>
      </c>
      <c r="B75" s="17" t="s">
        <v>112</v>
      </c>
      <c r="C75" s="17" t="s">
        <v>101</v>
      </c>
      <c r="D75" s="49">
        <v>1747929</v>
      </c>
      <c r="E75" s="49">
        <v>362533</v>
      </c>
      <c r="F75" s="49">
        <v>2110462</v>
      </c>
      <c r="G75" s="10" t="s">
        <v>70</v>
      </c>
    </row>
    <row r="76" spans="1:7">
      <c r="A76" s="10">
        <v>10837</v>
      </c>
      <c r="B76" s="17" t="s">
        <v>113</v>
      </c>
      <c r="C76" s="17" t="s">
        <v>114</v>
      </c>
      <c r="D76" s="49">
        <v>690703</v>
      </c>
      <c r="E76" s="49">
        <v>0</v>
      </c>
      <c r="F76" s="49">
        <v>690703</v>
      </c>
      <c r="G76" s="10" t="s">
        <v>92</v>
      </c>
    </row>
    <row r="77" spans="1:7">
      <c r="A77" s="10">
        <v>10841</v>
      </c>
      <c r="B77" s="17" t="s">
        <v>115</v>
      </c>
      <c r="C77" s="17" t="s">
        <v>116</v>
      </c>
      <c r="D77" s="49">
        <v>6025270.2199999997</v>
      </c>
      <c r="E77" s="9">
        <v>665958.96</v>
      </c>
      <c r="F77" s="49">
        <v>6691229.1799999997</v>
      </c>
      <c r="G77" s="10" t="s">
        <v>67</v>
      </c>
    </row>
    <row r="78" spans="1:7">
      <c r="A78" s="10">
        <v>10857</v>
      </c>
      <c r="B78" s="17" t="s">
        <v>117</v>
      </c>
      <c r="C78" s="17" t="s">
        <v>118</v>
      </c>
      <c r="D78" s="49">
        <v>10190536.050000001</v>
      </c>
      <c r="E78" s="49">
        <v>681865.66</v>
      </c>
      <c r="F78" s="49">
        <v>10872401.710000001</v>
      </c>
      <c r="G78" s="10" t="s">
        <v>70</v>
      </c>
    </row>
    <row r="79" spans="1:7">
      <c r="A79" s="10">
        <v>10858</v>
      </c>
      <c r="B79" s="17" t="s">
        <v>119</v>
      </c>
      <c r="C79" s="17" t="s">
        <v>120</v>
      </c>
      <c r="D79" s="49">
        <v>4482972.51</v>
      </c>
      <c r="E79" s="9">
        <v>488202.58</v>
      </c>
      <c r="F79" s="49">
        <v>4971175.09</v>
      </c>
      <c r="G79" s="10" t="s">
        <v>67</v>
      </c>
    </row>
    <row r="80" spans="1:7">
      <c r="A80" s="10">
        <v>10864</v>
      </c>
      <c r="B80" s="17" t="s">
        <v>121</v>
      </c>
      <c r="C80" s="17" t="s">
        <v>101</v>
      </c>
      <c r="D80" s="49">
        <v>1072850.98</v>
      </c>
      <c r="E80" s="49">
        <v>319213.90000000002</v>
      </c>
      <c r="F80" s="49">
        <v>1392064.88</v>
      </c>
      <c r="G80" s="10" t="s">
        <v>70</v>
      </c>
    </row>
    <row r="81" spans="1:7">
      <c r="A81" s="10">
        <v>10876</v>
      </c>
      <c r="B81" s="17" t="s">
        <v>122</v>
      </c>
      <c r="C81" s="17" t="s">
        <v>123</v>
      </c>
      <c r="D81" s="49">
        <v>7074498</v>
      </c>
      <c r="E81" s="49">
        <v>178787</v>
      </c>
      <c r="F81" s="49">
        <v>7253285</v>
      </c>
      <c r="G81" s="10" t="s">
        <v>70</v>
      </c>
    </row>
    <row r="82" spans="1:7">
      <c r="A82" s="10">
        <v>10884</v>
      </c>
      <c r="B82" s="17" t="s">
        <v>124</v>
      </c>
      <c r="C82" s="17" t="s">
        <v>125</v>
      </c>
      <c r="D82" s="49">
        <v>16996758</v>
      </c>
      <c r="E82" s="49">
        <v>565289</v>
      </c>
      <c r="F82" s="49">
        <v>17562047</v>
      </c>
      <c r="G82" s="10" t="s">
        <v>70</v>
      </c>
    </row>
    <row r="83" spans="1:7">
      <c r="A83" s="10">
        <v>10891</v>
      </c>
      <c r="B83" s="17" t="s">
        <v>126</v>
      </c>
      <c r="C83" s="17" t="s">
        <v>127</v>
      </c>
      <c r="D83" s="49">
        <v>420866</v>
      </c>
      <c r="E83" s="49">
        <v>0</v>
      </c>
      <c r="F83" s="49">
        <v>420866</v>
      </c>
      <c r="G83" s="10" t="s">
        <v>92</v>
      </c>
    </row>
    <row r="84" spans="1:7">
      <c r="A84" s="10">
        <v>10893</v>
      </c>
      <c r="B84" s="17" t="s">
        <v>128</v>
      </c>
      <c r="C84" s="17" t="s">
        <v>101</v>
      </c>
      <c r="D84" s="49">
        <v>441308</v>
      </c>
      <c r="E84" s="49">
        <v>90422</v>
      </c>
      <c r="F84" s="49">
        <v>531730</v>
      </c>
      <c r="G84" s="10" t="s">
        <v>70</v>
      </c>
    </row>
    <row r="85" spans="1:7">
      <c r="A85" s="10">
        <v>10906</v>
      </c>
      <c r="B85" s="17" t="s">
        <v>129</v>
      </c>
      <c r="C85" s="17" t="s">
        <v>101</v>
      </c>
      <c r="D85" s="49">
        <v>872891</v>
      </c>
      <c r="E85" s="49">
        <v>238203</v>
      </c>
      <c r="F85" s="49">
        <v>1111094</v>
      </c>
      <c r="G85" s="10" t="s">
        <v>70</v>
      </c>
    </row>
    <row r="86" spans="1:7">
      <c r="A86" s="10">
        <v>10909</v>
      </c>
      <c r="B86" s="17" t="s">
        <v>130</v>
      </c>
      <c r="C86" s="17" t="s">
        <v>131</v>
      </c>
      <c r="D86" s="49">
        <v>1894033.5299999998</v>
      </c>
      <c r="E86" s="49">
        <v>472527</v>
      </c>
      <c r="F86" s="49">
        <v>2366560.5299999998</v>
      </c>
      <c r="G86" s="10" t="s">
        <v>70</v>
      </c>
    </row>
    <row r="87" spans="1:7">
      <c r="A87" s="10">
        <v>10919</v>
      </c>
      <c r="B87" s="17" t="s">
        <v>132</v>
      </c>
      <c r="C87" s="17" t="s">
        <v>101</v>
      </c>
      <c r="D87" s="49">
        <v>3286536</v>
      </c>
      <c r="E87" s="49">
        <v>835984</v>
      </c>
      <c r="F87" s="49">
        <v>4122520</v>
      </c>
      <c r="G87" s="10" t="s">
        <v>70</v>
      </c>
    </row>
    <row r="88" spans="1:7">
      <c r="A88" s="10">
        <v>10922</v>
      </c>
      <c r="B88" s="17" t="s">
        <v>133</v>
      </c>
      <c r="C88" s="17" t="s">
        <v>98</v>
      </c>
      <c r="D88" s="49">
        <v>904194</v>
      </c>
      <c r="E88" s="49">
        <v>227661</v>
      </c>
      <c r="F88" s="49">
        <v>1131855</v>
      </c>
      <c r="G88" s="10" t="s">
        <v>70</v>
      </c>
    </row>
    <row r="89" spans="1:7">
      <c r="A89" s="10">
        <v>10933</v>
      </c>
      <c r="B89" s="17" t="s">
        <v>134</v>
      </c>
      <c r="C89" s="17" t="s">
        <v>101</v>
      </c>
      <c r="D89" s="49">
        <v>1412368</v>
      </c>
      <c r="E89" s="49">
        <v>289653</v>
      </c>
      <c r="F89" s="49">
        <v>1702021</v>
      </c>
      <c r="G89" s="10" t="s">
        <v>70</v>
      </c>
    </row>
    <row r="90" spans="1:7">
      <c r="A90" s="10">
        <v>10935</v>
      </c>
      <c r="B90" s="17" t="s">
        <v>135</v>
      </c>
      <c r="C90" s="17" t="s">
        <v>101</v>
      </c>
      <c r="D90" s="49">
        <v>1773428</v>
      </c>
      <c r="E90" s="49">
        <v>318852</v>
      </c>
      <c r="F90" s="49">
        <v>2092280</v>
      </c>
      <c r="G90" s="10" t="s">
        <v>70</v>
      </c>
    </row>
    <row r="91" spans="1:7">
      <c r="A91" s="10">
        <v>10957</v>
      </c>
      <c r="B91" s="17" t="s">
        <v>136</v>
      </c>
      <c r="C91" s="17" t="s">
        <v>137</v>
      </c>
      <c r="D91" s="49">
        <v>48941484</v>
      </c>
      <c r="E91" s="49">
        <v>0</v>
      </c>
      <c r="F91" s="49">
        <v>48941484</v>
      </c>
      <c r="G91" s="10" t="s">
        <v>138</v>
      </c>
    </row>
    <row r="92" spans="1:7">
      <c r="A92" s="10">
        <v>10962</v>
      </c>
      <c r="B92" s="17" t="s">
        <v>139</v>
      </c>
      <c r="C92" s="17" t="s">
        <v>101</v>
      </c>
      <c r="D92" s="49">
        <v>3575454.81</v>
      </c>
      <c r="E92" s="49">
        <v>857193.1</v>
      </c>
      <c r="F92" s="49">
        <v>4432647.91</v>
      </c>
      <c r="G92" s="10" t="s">
        <v>70</v>
      </c>
    </row>
    <row r="93" spans="1:7">
      <c r="A93" s="10">
        <v>10978</v>
      </c>
      <c r="B93" s="17" t="s">
        <v>140</v>
      </c>
      <c r="C93" s="17" t="s">
        <v>141</v>
      </c>
      <c r="D93" s="49">
        <v>14746039.57</v>
      </c>
      <c r="E93" s="49">
        <v>0</v>
      </c>
      <c r="F93" s="49">
        <v>14746039.57</v>
      </c>
      <c r="G93" s="10" t="s">
        <v>92</v>
      </c>
    </row>
    <row r="94" spans="1:7">
      <c r="A94" s="10">
        <v>11041</v>
      </c>
      <c r="B94" s="17" t="s">
        <v>142</v>
      </c>
      <c r="C94" s="17" t="s">
        <v>98</v>
      </c>
      <c r="D94" s="49">
        <v>4686914.6800000006</v>
      </c>
      <c r="E94" s="49">
        <v>1064121.8</v>
      </c>
      <c r="F94" s="49">
        <v>5751036.4800000004</v>
      </c>
      <c r="G94" s="10" t="s">
        <v>70</v>
      </c>
    </row>
    <row r="95" spans="1:7">
      <c r="A95" s="10">
        <v>11045</v>
      </c>
      <c r="B95" s="17" t="s">
        <v>143</v>
      </c>
      <c r="C95" s="17" t="s">
        <v>144</v>
      </c>
      <c r="D95" s="49">
        <v>7098243.7600000007</v>
      </c>
      <c r="E95" s="49">
        <v>4585370.95</v>
      </c>
      <c r="F95" s="49">
        <v>11683614.710000001</v>
      </c>
      <c r="G95" s="10" t="s">
        <v>67</v>
      </c>
    </row>
    <row r="96" spans="1:7">
      <c r="A96" s="10">
        <v>11089</v>
      </c>
      <c r="B96" s="17" t="s">
        <v>145</v>
      </c>
      <c r="C96" s="17" t="s">
        <v>104</v>
      </c>
      <c r="D96" s="49">
        <v>129744</v>
      </c>
      <c r="E96" s="49">
        <v>27443</v>
      </c>
      <c r="F96" s="49">
        <v>157187</v>
      </c>
      <c r="G96" s="10" t="s">
        <v>70</v>
      </c>
    </row>
    <row r="97" spans="1:7">
      <c r="A97" s="10">
        <v>11090</v>
      </c>
      <c r="B97" s="17" t="s">
        <v>146</v>
      </c>
      <c r="C97" s="17" t="s">
        <v>101</v>
      </c>
      <c r="D97" s="49">
        <v>20729</v>
      </c>
      <c r="E97" s="49">
        <v>633</v>
      </c>
      <c r="F97" s="49">
        <v>21362</v>
      </c>
      <c r="G97" s="10" t="s">
        <v>70</v>
      </c>
    </row>
    <row r="98" spans="1:7">
      <c r="A98" s="10">
        <v>11095</v>
      </c>
      <c r="B98" s="17" t="s">
        <v>147</v>
      </c>
      <c r="C98" s="17" t="s">
        <v>148</v>
      </c>
      <c r="D98" s="49">
        <v>18570095.25</v>
      </c>
      <c r="E98" s="9">
        <v>1764387.7</v>
      </c>
      <c r="F98" s="49">
        <v>20334482.949999999</v>
      </c>
      <c r="G98" s="10" t="s">
        <v>70</v>
      </c>
    </row>
    <row r="99" spans="1:7">
      <c r="A99" s="10">
        <v>11096</v>
      </c>
      <c r="B99" s="17" t="s">
        <v>149</v>
      </c>
      <c r="C99" s="17" t="s">
        <v>101</v>
      </c>
      <c r="D99" s="49">
        <v>171152.22999999998</v>
      </c>
      <c r="E99" s="49">
        <v>46010.58</v>
      </c>
      <c r="F99" s="49">
        <v>217162.81</v>
      </c>
      <c r="G99" s="10" t="s">
        <v>70</v>
      </c>
    </row>
    <row r="100" spans="1:7">
      <c r="A100" s="10">
        <v>11097</v>
      </c>
      <c r="B100" s="17" t="s">
        <v>150</v>
      </c>
      <c r="C100" s="17" t="s">
        <v>151</v>
      </c>
      <c r="D100" s="49">
        <v>27067865</v>
      </c>
      <c r="E100" s="9">
        <v>1568964</v>
      </c>
      <c r="F100" s="49">
        <v>28636829</v>
      </c>
      <c r="G100" s="10" t="s">
        <v>70</v>
      </c>
    </row>
    <row r="101" spans="1:7">
      <c r="A101" s="10">
        <v>11098</v>
      </c>
      <c r="B101" s="17" t="s">
        <v>152</v>
      </c>
      <c r="C101" s="17" t="s">
        <v>101</v>
      </c>
      <c r="D101" s="49">
        <v>729040</v>
      </c>
      <c r="E101" s="49">
        <v>179902</v>
      </c>
      <c r="F101" s="49">
        <v>908942</v>
      </c>
      <c r="G101" s="10" t="s">
        <v>70</v>
      </c>
    </row>
    <row r="102" spans="1:7">
      <c r="A102" s="10">
        <v>11099</v>
      </c>
      <c r="B102" s="17" t="s">
        <v>153</v>
      </c>
      <c r="C102" s="17" t="s">
        <v>154</v>
      </c>
      <c r="D102" s="49">
        <v>22864972</v>
      </c>
      <c r="E102" s="9">
        <v>1505645</v>
      </c>
      <c r="F102" s="49">
        <v>24370617</v>
      </c>
      <c r="G102" s="10" t="s">
        <v>70</v>
      </c>
    </row>
    <row r="103" spans="1:7">
      <c r="A103" s="10">
        <v>11100</v>
      </c>
      <c r="B103" s="17" t="s">
        <v>155</v>
      </c>
      <c r="C103" s="17" t="s">
        <v>156</v>
      </c>
      <c r="D103" s="49">
        <v>39034592</v>
      </c>
      <c r="E103" s="49">
        <v>0</v>
      </c>
      <c r="F103" s="49">
        <v>39034592</v>
      </c>
      <c r="G103" s="10" t="s">
        <v>67</v>
      </c>
    </row>
    <row r="104" spans="1:7">
      <c r="A104" s="10">
        <v>11101</v>
      </c>
      <c r="B104" s="17" t="s">
        <v>157</v>
      </c>
      <c r="C104" s="17" t="s">
        <v>101</v>
      </c>
      <c r="D104" s="49">
        <v>243073</v>
      </c>
      <c r="E104" s="49">
        <v>55558</v>
      </c>
      <c r="F104" s="49">
        <v>298631</v>
      </c>
      <c r="G104" s="10" t="s">
        <v>70</v>
      </c>
    </row>
    <row r="105" spans="1:7">
      <c r="A105" s="10">
        <v>11103</v>
      </c>
      <c r="B105" s="17" t="s">
        <v>158</v>
      </c>
      <c r="C105" s="17" t="s">
        <v>98</v>
      </c>
      <c r="D105" s="49">
        <v>353628</v>
      </c>
      <c r="E105" s="49">
        <v>54317.84</v>
      </c>
      <c r="F105" s="49">
        <v>407945.83999999997</v>
      </c>
      <c r="G105" s="10" t="s">
        <v>70</v>
      </c>
    </row>
    <row r="106" spans="1:7">
      <c r="A106" s="10">
        <v>11105</v>
      </c>
      <c r="B106" s="17" t="s">
        <v>159</v>
      </c>
      <c r="C106" s="17" t="s">
        <v>131</v>
      </c>
      <c r="D106" s="49">
        <v>589335</v>
      </c>
      <c r="E106" s="49">
        <v>157153</v>
      </c>
      <c r="F106" s="49">
        <v>746488</v>
      </c>
      <c r="G106" s="10" t="s">
        <v>70</v>
      </c>
    </row>
    <row r="107" spans="1:7">
      <c r="A107" s="10">
        <v>11106</v>
      </c>
      <c r="B107" s="17" t="s">
        <v>160</v>
      </c>
      <c r="C107" s="17" t="s">
        <v>131</v>
      </c>
      <c r="D107" s="49">
        <v>163846.51</v>
      </c>
      <c r="E107" s="49">
        <v>51337.5</v>
      </c>
      <c r="F107" s="49">
        <v>215184.01</v>
      </c>
      <c r="G107" s="10" t="s">
        <v>70</v>
      </c>
    </row>
    <row r="108" spans="1:7">
      <c r="A108" s="10">
        <v>11107</v>
      </c>
      <c r="B108" s="17" t="s">
        <v>161</v>
      </c>
      <c r="C108" s="17" t="s">
        <v>162</v>
      </c>
      <c r="D108" s="49">
        <v>483786</v>
      </c>
      <c r="E108" s="49">
        <v>106510</v>
      </c>
      <c r="F108" s="49">
        <v>590296</v>
      </c>
      <c r="G108" s="10" t="s">
        <v>70</v>
      </c>
    </row>
    <row r="109" spans="1:7">
      <c r="A109" s="10">
        <v>11109</v>
      </c>
      <c r="B109" s="17" t="s">
        <v>163</v>
      </c>
      <c r="C109" s="17" t="s">
        <v>131</v>
      </c>
      <c r="D109" s="49">
        <v>452956.93000000005</v>
      </c>
      <c r="E109" s="49">
        <v>110600.22</v>
      </c>
      <c r="F109" s="49">
        <v>563557.15</v>
      </c>
      <c r="G109" s="10" t="s">
        <v>70</v>
      </c>
    </row>
    <row r="110" spans="1:7">
      <c r="A110" s="10">
        <v>11113</v>
      </c>
      <c r="B110" s="17" t="s">
        <v>164</v>
      </c>
      <c r="C110" s="17" t="s">
        <v>98</v>
      </c>
      <c r="D110" s="49">
        <v>911136.75999999989</v>
      </c>
      <c r="E110" s="49">
        <v>206650.4</v>
      </c>
      <c r="F110" s="49">
        <v>1117787.1599999999</v>
      </c>
      <c r="G110" s="10" t="s">
        <v>70</v>
      </c>
    </row>
    <row r="111" spans="1:7">
      <c r="A111" s="10">
        <v>11114</v>
      </c>
      <c r="B111" s="17" t="s">
        <v>165</v>
      </c>
      <c r="C111" s="17" t="s">
        <v>101</v>
      </c>
      <c r="D111" s="49">
        <v>498436</v>
      </c>
      <c r="E111" s="9">
        <v>95482</v>
      </c>
      <c r="F111" s="49">
        <v>593918</v>
      </c>
      <c r="G111" s="10" t="s">
        <v>70</v>
      </c>
    </row>
    <row r="112" spans="1:7">
      <c r="A112" s="10">
        <v>11116</v>
      </c>
      <c r="B112" s="17" t="s">
        <v>166</v>
      </c>
      <c r="C112" s="17" t="s">
        <v>101</v>
      </c>
      <c r="D112" s="49">
        <v>250906</v>
      </c>
      <c r="E112" s="49">
        <v>68700</v>
      </c>
      <c r="F112" s="49">
        <v>319606</v>
      </c>
      <c r="G112" s="10" t="s">
        <v>70</v>
      </c>
    </row>
    <row r="113" spans="1:7">
      <c r="A113" s="10">
        <v>11123</v>
      </c>
      <c r="B113" s="17" t="s">
        <v>167</v>
      </c>
      <c r="C113" s="17" t="s">
        <v>101</v>
      </c>
      <c r="D113" s="49">
        <v>70683</v>
      </c>
      <c r="E113" s="49">
        <v>21148</v>
      </c>
      <c r="F113" s="49">
        <v>91831</v>
      </c>
      <c r="G113" s="10" t="s">
        <v>70</v>
      </c>
    </row>
    <row r="114" spans="1:7">
      <c r="A114" s="10">
        <v>11130</v>
      </c>
      <c r="B114" s="17" t="s">
        <v>168</v>
      </c>
      <c r="C114" s="17" t="s">
        <v>101</v>
      </c>
      <c r="D114" s="49">
        <v>545661.24</v>
      </c>
      <c r="E114" s="49">
        <v>113378.16</v>
      </c>
      <c r="F114" s="49">
        <v>659039.4</v>
      </c>
      <c r="G114" s="10" t="s">
        <v>70</v>
      </c>
    </row>
    <row r="115" spans="1:7">
      <c r="A115" s="10">
        <v>11136</v>
      </c>
      <c r="B115" s="17" t="s">
        <v>169</v>
      </c>
      <c r="C115" s="17" t="s">
        <v>131</v>
      </c>
      <c r="D115" s="49">
        <v>510067.96</v>
      </c>
      <c r="E115" s="49">
        <v>102310.67</v>
      </c>
      <c r="F115" s="49">
        <v>612378.63</v>
      </c>
      <c r="G115" s="10" t="s">
        <v>70</v>
      </c>
    </row>
    <row r="116" spans="1:7">
      <c r="A116" s="10">
        <v>11137</v>
      </c>
      <c r="B116" s="17" t="s">
        <v>170</v>
      </c>
      <c r="C116" s="17" t="s">
        <v>101</v>
      </c>
      <c r="D116" s="49">
        <v>85921.77</v>
      </c>
      <c r="E116" s="49">
        <v>17491</v>
      </c>
      <c r="F116" s="49">
        <v>103412.77</v>
      </c>
      <c r="G116" s="10" t="s">
        <v>70</v>
      </c>
    </row>
    <row r="117" spans="1:7">
      <c r="A117" s="10">
        <v>11138</v>
      </c>
      <c r="B117" s="17" t="s">
        <v>171</v>
      </c>
      <c r="C117" s="17" t="s">
        <v>172</v>
      </c>
      <c r="D117" s="49">
        <v>254972.21999999997</v>
      </c>
      <c r="E117" s="49">
        <v>63260</v>
      </c>
      <c r="F117" s="49">
        <v>318232.21999999997</v>
      </c>
      <c r="G117" s="10" t="s">
        <v>70</v>
      </c>
    </row>
    <row r="118" spans="1:7">
      <c r="A118" s="10">
        <v>11143</v>
      </c>
      <c r="B118" s="17" t="s">
        <v>173</v>
      </c>
      <c r="C118" s="17" t="s">
        <v>104</v>
      </c>
      <c r="D118" s="49">
        <v>537688</v>
      </c>
      <c r="E118" s="49">
        <v>134695</v>
      </c>
      <c r="F118" s="49">
        <v>672383</v>
      </c>
      <c r="G118" s="10" t="s">
        <v>70</v>
      </c>
    </row>
    <row r="119" spans="1:7">
      <c r="A119" s="10">
        <v>11145</v>
      </c>
      <c r="B119" s="17" t="s">
        <v>174</v>
      </c>
      <c r="C119" s="17" t="s">
        <v>101</v>
      </c>
      <c r="D119" s="49">
        <v>573047.24</v>
      </c>
      <c r="E119" s="49">
        <v>136182.31</v>
      </c>
      <c r="F119" s="49">
        <v>709229.55</v>
      </c>
      <c r="G119" s="10" t="s">
        <v>70</v>
      </c>
    </row>
    <row r="120" spans="1:7">
      <c r="A120" s="10">
        <v>11149</v>
      </c>
      <c r="B120" s="17" t="s">
        <v>175</v>
      </c>
      <c r="C120" s="17" t="s">
        <v>101</v>
      </c>
      <c r="D120" s="49">
        <v>577000.79</v>
      </c>
      <c r="E120" s="49">
        <v>116779.74</v>
      </c>
      <c r="F120" s="49">
        <v>693780.53</v>
      </c>
      <c r="G120" s="10" t="s">
        <v>70</v>
      </c>
    </row>
    <row r="121" spans="1:7">
      <c r="A121" s="10">
        <v>11150</v>
      </c>
      <c r="B121" s="17" t="s">
        <v>176</v>
      </c>
      <c r="C121" s="17" t="s">
        <v>101</v>
      </c>
      <c r="D121" s="49">
        <v>68823</v>
      </c>
      <c r="E121" s="49">
        <v>14986</v>
      </c>
      <c r="F121" s="49">
        <v>83809</v>
      </c>
      <c r="G121" s="10" t="s">
        <v>70</v>
      </c>
    </row>
    <row r="122" spans="1:7">
      <c r="A122" s="10">
        <v>11152</v>
      </c>
      <c r="B122" s="17" t="s">
        <v>177</v>
      </c>
      <c r="C122" s="17" t="s">
        <v>101</v>
      </c>
      <c r="D122" s="49">
        <v>20584</v>
      </c>
      <c r="E122" s="49">
        <v>4995</v>
      </c>
      <c r="F122" s="49">
        <v>25579</v>
      </c>
      <c r="G122" s="10" t="s">
        <v>70</v>
      </c>
    </row>
    <row r="123" spans="1:7">
      <c r="A123" s="10">
        <v>11165</v>
      </c>
      <c r="B123" s="17" t="s">
        <v>178</v>
      </c>
      <c r="C123" s="17" t="s">
        <v>101</v>
      </c>
      <c r="D123" s="49">
        <v>65944</v>
      </c>
      <c r="E123" s="49">
        <v>11661</v>
      </c>
      <c r="F123" s="49">
        <v>77605</v>
      </c>
      <c r="G123" s="10" t="s">
        <v>70</v>
      </c>
    </row>
    <row r="124" spans="1:7">
      <c r="A124" s="10">
        <v>11166</v>
      </c>
      <c r="B124" s="17" t="s">
        <v>179</v>
      </c>
      <c r="C124" s="17" t="s">
        <v>101</v>
      </c>
      <c r="D124" s="49">
        <v>431381.68000000005</v>
      </c>
      <c r="E124" s="49">
        <v>105743.62</v>
      </c>
      <c r="F124" s="49">
        <v>537125.30000000005</v>
      </c>
      <c r="G124" s="10" t="s">
        <v>70</v>
      </c>
    </row>
    <row r="125" spans="1:7">
      <c r="A125" s="10">
        <v>11168</v>
      </c>
      <c r="B125" s="17" t="s">
        <v>180</v>
      </c>
      <c r="C125" s="17" t="s">
        <v>101</v>
      </c>
      <c r="D125" s="49">
        <v>43374</v>
      </c>
      <c r="E125" s="49">
        <v>11028</v>
      </c>
      <c r="F125" s="49">
        <v>54402</v>
      </c>
      <c r="G125" s="10" t="s">
        <v>70</v>
      </c>
    </row>
    <row r="126" spans="1:7">
      <c r="A126" s="10">
        <v>11169</v>
      </c>
      <c r="B126" s="17" t="s">
        <v>181</v>
      </c>
      <c r="C126" s="17" t="s">
        <v>104</v>
      </c>
      <c r="D126" s="49">
        <v>198050.74</v>
      </c>
      <c r="E126" s="9">
        <v>41796.870000000003</v>
      </c>
      <c r="F126" s="49">
        <v>239847.61</v>
      </c>
      <c r="G126" s="10" t="s">
        <v>70</v>
      </c>
    </row>
    <row r="127" spans="1:7">
      <c r="A127" s="10">
        <v>11171</v>
      </c>
      <c r="B127" s="17" t="s">
        <v>182</v>
      </c>
      <c r="C127" s="17" t="s">
        <v>104</v>
      </c>
      <c r="D127" s="49">
        <v>355178</v>
      </c>
      <c r="E127" s="9">
        <v>58304</v>
      </c>
      <c r="F127" s="49">
        <v>413482</v>
      </c>
      <c r="G127" s="10" t="s">
        <v>70</v>
      </c>
    </row>
    <row r="128" spans="1:7">
      <c r="A128" s="10">
        <v>11181</v>
      </c>
      <c r="B128" s="17" t="s">
        <v>183</v>
      </c>
      <c r="C128" s="17" t="s">
        <v>101</v>
      </c>
      <c r="D128" s="49">
        <v>516951</v>
      </c>
      <c r="E128" s="9">
        <v>108247</v>
      </c>
      <c r="F128" s="49">
        <v>625198</v>
      </c>
      <c r="G128" s="10" t="s">
        <v>70</v>
      </c>
    </row>
    <row r="129" spans="1:7">
      <c r="A129" s="10">
        <v>11182</v>
      </c>
      <c r="B129" s="17" t="s">
        <v>184</v>
      </c>
      <c r="C129" s="17" t="s">
        <v>101</v>
      </c>
      <c r="D129" s="49">
        <v>208399.99999999997</v>
      </c>
      <c r="E129" s="9">
        <v>57671.35</v>
      </c>
      <c r="F129" s="49">
        <v>266071.34999999998</v>
      </c>
      <c r="G129" s="10" t="s">
        <v>70</v>
      </c>
    </row>
    <row r="130" spans="1:7">
      <c r="A130" s="10">
        <v>11183</v>
      </c>
      <c r="B130" s="17" t="s">
        <v>185</v>
      </c>
      <c r="C130" s="17" t="s">
        <v>101</v>
      </c>
      <c r="D130" s="49">
        <v>635326.92999999993</v>
      </c>
      <c r="E130" s="9">
        <v>108700.19</v>
      </c>
      <c r="F130" s="49">
        <v>744027.11999999988</v>
      </c>
      <c r="G130" s="10" t="s">
        <v>70</v>
      </c>
    </row>
    <row r="131" spans="1:7">
      <c r="A131" s="10">
        <v>11184</v>
      </c>
      <c r="B131" s="17" t="s">
        <v>186</v>
      </c>
      <c r="C131" s="17" t="s">
        <v>187</v>
      </c>
      <c r="D131" s="49">
        <v>214124</v>
      </c>
      <c r="E131" s="9">
        <v>2243</v>
      </c>
      <c r="F131" s="49">
        <v>216367</v>
      </c>
      <c r="G131" s="10" t="s">
        <v>70</v>
      </c>
    </row>
    <row r="132" spans="1:7">
      <c r="A132" s="10">
        <v>11193</v>
      </c>
      <c r="B132" s="17" t="s">
        <v>188</v>
      </c>
      <c r="C132" s="17" t="s">
        <v>101</v>
      </c>
      <c r="D132" s="49">
        <v>303774</v>
      </c>
      <c r="E132" s="9">
        <v>72188.490000000005</v>
      </c>
      <c r="F132" s="49">
        <v>375962.49</v>
      </c>
      <c r="G132" s="10" t="s">
        <v>70</v>
      </c>
    </row>
    <row r="133" spans="1:7">
      <c r="A133" s="10">
        <v>11196</v>
      </c>
      <c r="B133" s="17" t="s">
        <v>189</v>
      </c>
      <c r="C133" s="17" t="s">
        <v>104</v>
      </c>
      <c r="D133" s="49">
        <v>775779</v>
      </c>
      <c r="E133" s="9">
        <v>176882.42</v>
      </c>
      <c r="F133" s="49">
        <v>952661.42</v>
      </c>
      <c r="G133" s="10" t="s">
        <v>70</v>
      </c>
    </row>
    <row r="134" spans="1:7">
      <c r="A134" s="10">
        <v>11201</v>
      </c>
      <c r="B134" s="17" t="s">
        <v>190</v>
      </c>
      <c r="C134" s="17" t="s">
        <v>131</v>
      </c>
      <c r="D134" s="49">
        <v>208544.25</v>
      </c>
      <c r="E134" s="9">
        <v>53746.06</v>
      </c>
      <c r="F134" s="49">
        <v>262290.31</v>
      </c>
      <c r="G134" s="10" t="s">
        <v>70</v>
      </c>
    </row>
    <row r="135" spans="1:7">
      <c r="A135" s="10">
        <v>11203</v>
      </c>
      <c r="B135" s="17" t="s">
        <v>191</v>
      </c>
      <c r="C135" s="17" t="s">
        <v>98</v>
      </c>
      <c r="D135" s="49">
        <v>469650.95</v>
      </c>
      <c r="E135" s="9">
        <v>95954.05</v>
      </c>
      <c r="F135" s="49">
        <v>565605</v>
      </c>
      <c r="G135" s="10" t="s">
        <v>70</v>
      </c>
    </row>
    <row r="136" spans="1:7">
      <c r="A136" s="10">
        <v>11207</v>
      </c>
      <c r="B136" s="17" t="s">
        <v>192</v>
      </c>
      <c r="C136" s="17" t="s">
        <v>101</v>
      </c>
      <c r="D136" s="49">
        <v>443331</v>
      </c>
      <c r="E136" s="9">
        <v>98484</v>
      </c>
      <c r="F136" s="49">
        <v>541815</v>
      </c>
      <c r="G136" s="10" t="s">
        <v>70</v>
      </c>
    </row>
    <row r="137" spans="1:7">
      <c r="A137" s="10">
        <v>11212</v>
      </c>
      <c r="B137" s="17" t="s">
        <v>193</v>
      </c>
      <c r="C137" s="17" t="s">
        <v>101</v>
      </c>
      <c r="D137" s="49">
        <v>517156</v>
      </c>
      <c r="E137" s="9">
        <v>105667</v>
      </c>
      <c r="F137" s="49">
        <v>622823</v>
      </c>
      <c r="G137" s="10" t="s">
        <v>70</v>
      </c>
    </row>
    <row r="138" spans="1:7">
      <c r="A138" s="10">
        <v>11214</v>
      </c>
      <c r="B138" s="17" t="s">
        <v>194</v>
      </c>
      <c r="C138" s="17" t="s">
        <v>101</v>
      </c>
      <c r="D138" s="49">
        <v>21408.25</v>
      </c>
      <c r="E138" s="9">
        <v>5830.39</v>
      </c>
      <c r="F138" s="49">
        <v>27238.639999999999</v>
      </c>
      <c r="G138" s="10" t="s">
        <v>70</v>
      </c>
    </row>
    <row r="139" spans="1:7">
      <c r="A139" s="10">
        <v>11217</v>
      </c>
      <c r="B139" s="17" t="s">
        <v>195</v>
      </c>
      <c r="C139" s="17" t="s">
        <v>104</v>
      </c>
      <c r="D139" s="49">
        <v>164908.85999999999</v>
      </c>
      <c r="E139" s="9">
        <v>14986</v>
      </c>
      <c r="F139" s="49">
        <v>179894.86</v>
      </c>
      <c r="G139" s="10" t="s">
        <v>70</v>
      </c>
    </row>
    <row r="140" spans="1:7">
      <c r="A140" s="10">
        <v>11229</v>
      </c>
      <c r="B140" s="17" t="s">
        <v>196</v>
      </c>
      <c r="C140" s="17" t="s">
        <v>104</v>
      </c>
      <c r="D140" s="49">
        <v>523404</v>
      </c>
      <c r="E140" s="9">
        <v>108652</v>
      </c>
      <c r="F140" s="49">
        <v>632056</v>
      </c>
      <c r="G140" s="10" t="s">
        <v>70</v>
      </c>
    </row>
    <row r="141" spans="1:7">
      <c r="A141" s="10">
        <v>11231</v>
      </c>
      <c r="B141" s="17" t="s">
        <v>197</v>
      </c>
      <c r="C141" s="17" t="s">
        <v>101</v>
      </c>
      <c r="D141" s="49">
        <v>211622.76</v>
      </c>
      <c r="E141" s="9">
        <v>33717.31</v>
      </c>
      <c r="F141" s="49">
        <v>245340.07</v>
      </c>
      <c r="G141" s="10" t="s">
        <v>70</v>
      </c>
    </row>
    <row r="142" spans="1:7">
      <c r="A142" s="10">
        <v>11256</v>
      </c>
      <c r="B142" s="17" t="s">
        <v>198</v>
      </c>
      <c r="C142" s="17" t="s">
        <v>101</v>
      </c>
      <c r="D142" s="49">
        <v>59545.08</v>
      </c>
      <c r="E142" s="9">
        <v>17491.16</v>
      </c>
      <c r="F142" s="49">
        <v>77036.240000000005</v>
      </c>
      <c r="G142" s="10" t="s">
        <v>70</v>
      </c>
    </row>
    <row r="143" spans="1:7">
      <c r="A143" s="10">
        <v>11257</v>
      </c>
      <c r="B143" s="17" t="s">
        <v>199</v>
      </c>
      <c r="C143" s="17" t="s">
        <v>101</v>
      </c>
      <c r="D143" s="49">
        <v>186321</v>
      </c>
      <c r="E143" s="9">
        <v>51841</v>
      </c>
      <c r="F143" s="49">
        <v>238162</v>
      </c>
      <c r="G143" s="10" t="s">
        <v>70</v>
      </c>
    </row>
    <row r="144" spans="1:7">
      <c r="A144" s="10">
        <v>11263</v>
      </c>
      <c r="B144" s="17" t="s">
        <v>200</v>
      </c>
      <c r="C144" s="17" t="s">
        <v>101</v>
      </c>
      <c r="D144" s="49">
        <v>19848.36</v>
      </c>
      <c r="E144" s="9">
        <v>5830.39</v>
      </c>
      <c r="F144" s="49">
        <v>25678.75</v>
      </c>
      <c r="G144" s="10" t="s">
        <v>70</v>
      </c>
    </row>
    <row r="145" spans="1:7">
      <c r="A145" s="10">
        <v>11264</v>
      </c>
      <c r="B145" s="17" t="s">
        <v>201</v>
      </c>
      <c r="C145" s="17" t="s">
        <v>101</v>
      </c>
      <c r="D145" s="49">
        <v>448719.06</v>
      </c>
      <c r="E145" s="9">
        <v>114710.2</v>
      </c>
      <c r="F145" s="49">
        <v>563429.26</v>
      </c>
      <c r="G145" s="10" t="s">
        <v>70</v>
      </c>
    </row>
    <row r="146" spans="1:7">
      <c r="A146" s="10">
        <v>11267</v>
      </c>
      <c r="B146" s="17" t="s">
        <v>202</v>
      </c>
      <c r="C146" s="17" t="s">
        <v>101</v>
      </c>
      <c r="D146" s="49">
        <v>64425.440000000002</v>
      </c>
      <c r="E146" s="9">
        <v>16226.16</v>
      </c>
      <c r="F146" s="49">
        <v>80651.600000000006</v>
      </c>
      <c r="G146" s="10" t="s">
        <v>70</v>
      </c>
    </row>
    <row r="147" spans="1:7">
      <c r="A147" s="10">
        <v>11268</v>
      </c>
      <c r="B147" s="17" t="s">
        <v>203</v>
      </c>
      <c r="C147" s="17" t="s">
        <v>101</v>
      </c>
      <c r="D147" s="49">
        <v>150345</v>
      </c>
      <c r="E147" s="9">
        <v>37878</v>
      </c>
      <c r="F147" s="49">
        <v>188223</v>
      </c>
      <c r="G147" s="10" t="s">
        <v>70</v>
      </c>
    </row>
    <row r="148" spans="1:7">
      <c r="A148" s="10">
        <v>11269</v>
      </c>
      <c r="B148" s="17" t="s">
        <v>204</v>
      </c>
      <c r="C148" s="17" t="s">
        <v>131</v>
      </c>
      <c r="D148" s="49">
        <v>487190</v>
      </c>
      <c r="E148" s="9">
        <v>129039</v>
      </c>
      <c r="F148" s="49">
        <v>616229</v>
      </c>
      <c r="G148" s="10" t="s">
        <v>70</v>
      </c>
    </row>
    <row r="149" spans="1:7">
      <c r="A149" s="10">
        <v>11273</v>
      </c>
      <c r="B149" s="17" t="s">
        <v>205</v>
      </c>
      <c r="C149" s="17" t="s">
        <v>206</v>
      </c>
      <c r="D149" s="49">
        <v>42728.409999999996</v>
      </c>
      <c r="E149" s="9">
        <v>9990.9699999999993</v>
      </c>
      <c r="F149" s="49">
        <v>52719.38</v>
      </c>
      <c r="G149" s="10" t="s">
        <v>70</v>
      </c>
    </row>
    <row r="150" spans="1:7">
      <c r="A150" s="10">
        <v>11275</v>
      </c>
      <c r="B150" s="17" t="s">
        <v>207</v>
      </c>
      <c r="C150" s="17" t="s">
        <v>101</v>
      </c>
      <c r="D150" s="49">
        <v>547010</v>
      </c>
      <c r="E150" s="9">
        <v>102417</v>
      </c>
      <c r="F150" s="49">
        <v>649427</v>
      </c>
      <c r="G150" s="10" t="s">
        <v>70</v>
      </c>
    </row>
    <row r="151" spans="1:7">
      <c r="A151" s="10">
        <v>11276</v>
      </c>
      <c r="B151" s="17" t="s">
        <v>208</v>
      </c>
      <c r="C151" s="17" t="s">
        <v>104</v>
      </c>
      <c r="D151" s="49">
        <v>60838.48</v>
      </c>
      <c r="E151" s="9">
        <v>16023.76</v>
      </c>
      <c r="F151" s="49">
        <v>76862.240000000005</v>
      </c>
      <c r="G151" s="10" t="s">
        <v>70</v>
      </c>
    </row>
    <row r="152" spans="1:7">
      <c r="A152" s="10">
        <v>11277</v>
      </c>
      <c r="B152" s="17" t="s">
        <v>209</v>
      </c>
      <c r="C152" s="17" t="s">
        <v>131</v>
      </c>
      <c r="D152" s="49">
        <v>106941.99000000002</v>
      </c>
      <c r="E152" s="9">
        <v>27886.93</v>
      </c>
      <c r="F152" s="49">
        <v>134828.92000000001</v>
      </c>
      <c r="G152" s="10" t="s">
        <v>70</v>
      </c>
    </row>
    <row r="153" spans="1:7">
      <c r="A153" s="10">
        <v>11279</v>
      </c>
      <c r="B153" s="17" t="s">
        <v>210</v>
      </c>
      <c r="C153" s="17" t="s">
        <v>101</v>
      </c>
      <c r="D153" s="49">
        <v>710014.69000000006</v>
      </c>
      <c r="E153" s="9">
        <v>191275.59</v>
      </c>
      <c r="F153" s="49">
        <v>901290.28</v>
      </c>
      <c r="G153" s="10" t="s">
        <v>70</v>
      </c>
    </row>
    <row r="154" spans="1:7">
      <c r="A154" s="10">
        <v>11311</v>
      </c>
      <c r="B154" s="17" t="s">
        <v>211</v>
      </c>
      <c r="C154" s="17" t="s">
        <v>104</v>
      </c>
      <c r="D154" s="49">
        <v>338491</v>
      </c>
      <c r="E154" s="9">
        <v>96676</v>
      </c>
      <c r="F154" s="49">
        <v>435167</v>
      </c>
      <c r="G154" s="10" t="s">
        <v>70</v>
      </c>
    </row>
    <row r="155" spans="1:7">
      <c r="A155" s="10">
        <v>11312</v>
      </c>
      <c r="B155" s="17" t="s">
        <v>212</v>
      </c>
      <c r="C155" s="17" t="s">
        <v>213</v>
      </c>
      <c r="D155" s="49">
        <v>273996</v>
      </c>
      <c r="E155" s="9">
        <v>29974</v>
      </c>
      <c r="F155" s="49">
        <v>303970</v>
      </c>
      <c r="G155" s="10" t="s">
        <v>70</v>
      </c>
    </row>
    <row r="156" spans="1:7">
      <c r="A156" s="10">
        <v>11314</v>
      </c>
      <c r="B156" s="17" t="s">
        <v>214</v>
      </c>
      <c r="C156" s="17" t="s">
        <v>104</v>
      </c>
      <c r="D156" s="49">
        <v>486385</v>
      </c>
      <c r="E156" s="9">
        <v>92244</v>
      </c>
      <c r="F156" s="49">
        <v>578629</v>
      </c>
      <c r="G156" s="10" t="s">
        <v>70</v>
      </c>
    </row>
    <row r="157" spans="1:7">
      <c r="A157" s="10">
        <v>11317</v>
      </c>
      <c r="B157" s="17" t="s">
        <v>215</v>
      </c>
      <c r="C157" s="17" t="s">
        <v>216</v>
      </c>
      <c r="D157" s="49">
        <v>19208994</v>
      </c>
      <c r="E157" s="9">
        <v>1533300</v>
      </c>
      <c r="F157" s="49">
        <v>20742294</v>
      </c>
      <c r="G157" s="10" t="s">
        <v>70</v>
      </c>
    </row>
    <row r="158" spans="1:7">
      <c r="A158" s="10">
        <v>11318</v>
      </c>
      <c r="B158" s="17" t="s">
        <v>217</v>
      </c>
      <c r="C158" s="17" t="s">
        <v>218</v>
      </c>
      <c r="D158" s="49">
        <v>30849348</v>
      </c>
      <c r="E158" s="9">
        <v>4033578</v>
      </c>
      <c r="F158" s="49">
        <v>34882926</v>
      </c>
      <c r="G158" s="10" t="s">
        <v>70</v>
      </c>
    </row>
    <row r="159" spans="1:7">
      <c r="A159" s="10">
        <v>11319</v>
      </c>
      <c r="B159" s="17" t="s">
        <v>219</v>
      </c>
      <c r="C159" s="17" t="s">
        <v>220</v>
      </c>
      <c r="D159" s="49">
        <v>19796809</v>
      </c>
      <c r="E159" s="9">
        <v>1295775</v>
      </c>
      <c r="F159" s="49">
        <v>21092584</v>
      </c>
      <c r="G159" s="10" t="s">
        <v>70</v>
      </c>
    </row>
    <row r="160" spans="1:7">
      <c r="A160" s="10">
        <v>11326</v>
      </c>
      <c r="B160" s="17" t="s">
        <v>221</v>
      </c>
      <c r="C160" s="17" t="s">
        <v>222</v>
      </c>
      <c r="D160" s="49">
        <v>25277347</v>
      </c>
      <c r="E160" s="9">
        <v>1009578</v>
      </c>
      <c r="F160" s="49">
        <v>26286925</v>
      </c>
      <c r="G160" s="10" t="s">
        <v>70</v>
      </c>
    </row>
    <row r="161" spans="1:7">
      <c r="A161" s="10">
        <v>11340</v>
      </c>
      <c r="B161" s="17" t="s">
        <v>223</v>
      </c>
      <c r="C161" s="17" t="s">
        <v>224</v>
      </c>
      <c r="D161" s="49">
        <v>320740</v>
      </c>
      <c r="E161" s="9">
        <v>88558</v>
      </c>
      <c r="F161" s="49">
        <v>409298</v>
      </c>
      <c r="G161" s="10" t="s">
        <v>70</v>
      </c>
    </row>
    <row r="162" spans="1:7">
      <c r="A162" s="10">
        <v>11344</v>
      </c>
      <c r="B162" s="17" t="s">
        <v>225</v>
      </c>
      <c r="C162" s="17" t="s">
        <v>226</v>
      </c>
      <c r="D162" s="49">
        <v>9311841.5299999993</v>
      </c>
      <c r="E162" s="9">
        <v>997190</v>
      </c>
      <c r="F162" s="49">
        <v>10309031.529999999</v>
      </c>
      <c r="G162" s="10" t="s">
        <v>70</v>
      </c>
    </row>
    <row r="163" spans="1:7">
      <c r="A163" s="10">
        <v>11347</v>
      </c>
      <c r="B163" s="17" t="s">
        <v>227</v>
      </c>
      <c r="C163" s="17" t="s">
        <v>228</v>
      </c>
      <c r="D163" s="49">
        <v>2796182</v>
      </c>
      <c r="E163" s="9">
        <v>3575881</v>
      </c>
      <c r="F163" s="49">
        <v>6372063</v>
      </c>
      <c r="G163" s="10" t="s">
        <v>67</v>
      </c>
    </row>
    <row r="164" spans="1:7">
      <c r="A164" s="10">
        <v>11350</v>
      </c>
      <c r="B164" s="17" t="s">
        <v>229</v>
      </c>
      <c r="C164" s="17" t="s">
        <v>230</v>
      </c>
      <c r="D164" s="49">
        <v>2159012.31</v>
      </c>
      <c r="E164" s="9">
        <v>224680.68</v>
      </c>
      <c r="F164" s="49">
        <v>2383692.9900000002</v>
      </c>
      <c r="G164" s="10" t="s">
        <v>67</v>
      </c>
    </row>
    <row r="165" spans="1:7">
      <c r="A165" s="10">
        <v>11351</v>
      </c>
      <c r="B165" s="17" t="s">
        <v>231</v>
      </c>
      <c r="C165" s="17" t="s">
        <v>232</v>
      </c>
      <c r="D165" s="49">
        <v>73737224.579999998</v>
      </c>
      <c r="E165" s="9">
        <v>1849344.06</v>
      </c>
      <c r="F165" s="49">
        <v>75586568.640000001</v>
      </c>
      <c r="G165" s="10" t="s">
        <v>70</v>
      </c>
    </row>
    <row r="166" spans="1:7">
      <c r="A166" s="10">
        <v>11352</v>
      </c>
      <c r="B166" s="17" t="s">
        <v>233</v>
      </c>
      <c r="C166" s="17" t="s">
        <v>234</v>
      </c>
      <c r="D166" s="49">
        <v>438209.69</v>
      </c>
      <c r="E166" s="9">
        <v>86181.92</v>
      </c>
      <c r="F166" s="49">
        <v>524391.61</v>
      </c>
      <c r="G166" s="10" t="s">
        <v>70</v>
      </c>
    </row>
    <row r="167" spans="1:7">
      <c r="A167" s="10">
        <v>11365</v>
      </c>
      <c r="B167" s="17" t="s">
        <v>235</v>
      </c>
      <c r="C167" s="17" t="s">
        <v>236</v>
      </c>
      <c r="D167" s="49">
        <v>1464496</v>
      </c>
      <c r="E167" s="9">
        <v>378483</v>
      </c>
      <c r="F167" s="49">
        <v>1842979</v>
      </c>
      <c r="G167" s="10" t="s">
        <v>70</v>
      </c>
    </row>
    <row r="168" spans="1:7">
      <c r="A168" s="10">
        <v>11372</v>
      </c>
      <c r="B168" s="17" t="s">
        <v>237</v>
      </c>
      <c r="C168" s="17" t="s">
        <v>238</v>
      </c>
      <c r="D168" s="49">
        <v>3696956.6</v>
      </c>
      <c r="E168" s="9">
        <v>436383.23</v>
      </c>
      <c r="F168" s="49">
        <v>4133339.83</v>
      </c>
      <c r="G168" s="10" t="s">
        <v>67</v>
      </c>
    </row>
    <row r="169" spans="1:7">
      <c r="A169" s="10">
        <v>11385</v>
      </c>
      <c r="B169" s="17" t="s">
        <v>239</v>
      </c>
      <c r="C169" s="17" t="s">
        <v>240</v>
      </c>
      <c r="D169" s="49">
        <v>2973035</v>
      </c>
      <c r="E169" s="9">
        <v>439541</v>
      </c>
      <c r="F169" s="49">
        <v>3412576</v>
      </c>
      <c r="G169" s="10" t="s">
        <v>67</v>
      </c>
    </row>
    <row r="170" spans="1:7">
      <c r="A170" s="10">
        <v>11402</v>
      </c>
      <c r="B170" s="17" t="s">
        <v>241</v>
      </c>
      <c r="C170" s="17" t="s">
        <v>242</v>
      </c>
      <c r="D170" s="49">
        <v>61444255.520000003</v>
      </c>
      <c r="E170" s="9">
        <v>0</v>
      </c>
      <c r="F170" s="49">
        <v>61444255.520000003</v>
      </c>
      <c r="G170" s="10" t="s">
        <v>67</v>
      </c>
    </row>
    <row r="171" spans="1:7">
      <c r="A171" s="10">
        <v>11449</v>
      </c>
      <c r="B171" s="17" t="s">
        <v>243</v>
      </c>
      <c r="C171" s="17" t="s">
        <v>244</v>
      </c>
      <c r="D171" s="49">
        <v>642721</v>
      </c>
      <c r="E171" s="9">
        <v>125133</v>
      </c>
      <c r="F171" s="49">
        <v>767854</v>
      </c>
      <c r="G171" s="10" t="s">
        <v>70</v>
      </c>
    </row>
    <row r="172" spans="1:7">
      <c r="A172" s="10">
        <v>11465</v>
      </c>
      <c r="B172" s="17" t="s">
        <v>245</v>
      </c>
      <c r="C172" s="17" t="s">
        <v>246</v>
      </c>
      <c r="D172" s="49">
        <v>1201420</v>
      </c>
      <c r="E172" s="9">
        <v>224731</v>
      </c>
      <c r="F172" s="49">
        <v>1426151</v>
      </c>
      <c r="G172" s="10" t="s">
        <v>70</v>
      </c>
    </row>
    <row r="173" spans="1:7">
      <c r="A173" s="10">
        <v>11478</v>
      </c>
      <c r="B173" s="17" t="s">
        <v>247</v>
      </c>
      <c r="C173" s="17" t="s">
        <v>248</v>
      </c>
      <c r="D173" s="49">
        <v>2648259.06</v>
      </c>
      <c r="E173" s="9">
        <v>384632.14</v>
      </c>
      <c r="F173" s="49">
        <v>3032891.2</v>
      </c>
      <c r="G173" s="10" t="s">
        <v>67</v>
      </c>
    </row>
    <row r="174" spans="1:7">
      <c r="A174" s="10">
        <v>11479</v>
      </c>
      <c r="B174" s="17" t="s">
        <v>249</v>
      </c>
      <c r="C174" s="17" t="s">
        <v>250</v>
      </c>
      <c r="D174" s="49">
        <v>8180049.0300000003</v>
      </c>
      <c r="E174" s="9">
        <v>7159883.2999999998</v>
      </c>
      <c r="F174" s="49">
        <v>15339932.33</v>
      </c>
      <c r="G174" s="10" t="s">
        <v>67</v>
      </c>
    </row>
    <row r="175" spans="1:7">
      <c r="A175" s="10">
        <v>11489</v>
      </c>
      <c r="B175" s="17" t="s">
        <v>251</v>
      </c>
      <c r="C175" s="17" t="s">
        <v>252</v>
      </c>
      <c r="D175" s="49">
        <v>14795324</v>
      </c>
      <c r="E175" s="9">
        <v>6537037</v>
      </c>
      <c r="F175" s="49">
        <v>21332361</v>
      </c>
      <c r="G175" s="10" t="s">
        <v>67</v>
      </c>
    </row>
    <row r="176" spans="1:7">
      <c r="A176" s="10">
        <v>11508</v>
      </c>
      <c r="B176" s="17" t="s">
        <v>253</v>
      </c>
      <c r="C176" s="17" t="s">
        <v>254</v>
      </c>
      <c r="D176" s="49">
        <v>1764568.92</v>
      </c>
      <c r="E176" s="9">
        <v>389437.84</v>
      </c>
      <c r="F176" s="49">
        <v>2154006.7599999998</v>
      </c>
      <c r="G176" s="10" t="s">
        <v>70</v>
      </c>
    </row>
    <row r="177" spans="1:7">
      <c r="A177" s="10">
        <v>11518</v>
      </c>
      <c r="B177" s="17" t="s">
        <v>255</v>
      </c>
      <c r="C177" s="17" t="s">
        <v>256</v>
      </c>
      <c r="D177" s="49">
        <v>9762754.5899999999</v>
      </c>
      <c r="E177" s="9">
        <v>853056.42</v>
      </c>
      <c r="F177" s="49">
        <v>10615811.01</v>
      </c>
      <c r="G177" s="10" t="s">
        <v>70</v>
      </c>
    </row>
    <row r="178" spans="1:7">
      <c r="A178" s="10">
        <v>11522</v>
      </c>
      <c r="B178" s="17" t="s">
        <v>257</v>
      </c>
      <c r="C178" s="17" t="s">
        <v>258</v>
      </c>
      <c r="D178" s="49">
        <v>14918381.07</v>
      </c>
      <c r="E178" s="49">
        <v>1965608.26</v>
      </c>
      <c r="F178" s="49">
        <v>16883989.330000002</v>
      </c>
      <c r="G178" s="10" t="s">
        <v>70</v>
      </c>
    </row>
    <row r="179" spans="1:7">
      <c r="A179" s="10">
        <v>11524</v>
      </c>
      <c r="B179" s="17" t="s">
        <v>259</v>
      </c>
      <c r="C179" s="17" t="s">
        <v>260</v>
      </c>
      <c r="D179" s="49">
        <v>14311922.449999999</v>
      </c>
      <c r="E179" s="9">
        <v>2060901.35</v>
      </c>
      <c r="F179" s="49">
        <v>16372823.799999999</v>
      </c>
      <c r="G179" s="10" t="s">
        <v>70</v>
      </c>
    </row>
    <row r="180" spans="1:7">
      <c r="A180" s="10">
        <v>11526</v>
      </c>
      <c r="B180" s="17" t="s">
        <v>261</v>
      </c>
      <c r="C180" s="17" t="s">
        <v>262</v>
      </c>
      <c r="D180" s="49">
        <v>7073217</v>
      </c>
      <c r="E180" s="9">
        <v>1287705</v>
      </c>
      <c r="F180" s="49">
        <v>8360922</v>
      </c>
      <c r="G180" s="10" t="s">
        <v>70</v>
      </c>
    </row>
    <row r="181" spans="1:7">
      <c r="A181" s="10">
        <v>11532</v>
      </c>
      <c r="B181" s="17" t="s">
        <v>263</v>
      </c>
      <c r="C181" s="17" t="s">
        <v>264</v>
      </c>
      <c r="D181" s="49">
        <v>11019180.1</v>
      </c>
      <c r="E181" s="9">
        <v>1352204.36</v>
      </c>
      <c r="F181" s="49">
        <v>12371384.459999999</v>
      </c>
      <c r="G181" s="10" t="s">
        <v>70</v>
      </c>
    </row>
    <row r="182" spans="1:7">
      <c r="A182" s="10">
        <v>11533</v>
      </c>
      <c r="B182" s="17" t="s">
        <v>265</v>
      </c>
      <c r="C182" s="17" t="s">
        <v>266</v>
      </c>
      <c r="D182" s="49">
        <v>14865613.02</v>
      </c>
      <c r="E182" s="9">
        <v>1158946.56</v>
      </c>
      <c r="F182" s="49">
        <v>16024559.58</v>
      </c>
      <c r="G182" s="10" t="s">
        <v>70</v>
      </c>
    </row>
    <row r="183" spans="1:7">
      <c r="A183" s="10">
        <v>11534</v>
      </c>
      <c r="B183" s="17" t="s">
        <v>267</v>
      </c>
      <c r="C183" s="17" t="s">
        <v>268</v>
      </c>
      <c r="D183" s="49">
        <v>85296.74</v>
      </c>
      <c r="E183" s="9">
        <v>2478.06</v>
      </c>
      <c r="F183" s="49">
        <v>87774.8</v>
      </c>
      <c r="G183" s="10" t="s">
        <v>70</v>
      </c>
    </row>
    <row r="184" spans="1:7">
      <c r="A184" s="10">
        <v>11537</v>
      </c>
      <c r="B184" s="17" t="s">
        <v>269</v>
      </c>
      <c r="C184" s="17" t="s">
        <v>270</v>
      </c>
      <c r="D184" s="49">
        <v>5962412.5200000005</v>
      </c>
      <c r="E184" s="9">
        <v>1701923.62</v>
      </c>
      <c r="F184" s="49">
        <v>7664336.1400000006</v>
      </c>
      <c r="G184" s="10" t="s">
        <v>138</v>
      </c>
    </row>
    <row r="185" spans="1:7">
      <c r="A185" s="10">
        <v>11540</v>
      </c>
      <c r="B185" s="17" t="s">
        <v>271</v>
      </c>
      <c r="C185" s="17" t="s">
        <v>272</v>
      </c>
      <c r="D185" s="49">
        <v>20710527</v>
      </c>
      <c r="E185" s="9">
        <v>1176376</v>
      </c>
      <c r="F185" s="49">
        <v>21886903</v>
      </c>
      <c r="G185" s="10" t="s">
        <v>70</v>
      </c>
    </row>
    <row r="186" spans="1:7">
      <c r="A186" s="10">
        <v>11555</v>
      </c>
      <c r="B186" s="17" t="s">
        <v>273</v>
      </c>
      <c r="C186" s="17" t="s">
        <v>274</v>
      </c>
      <c r="D186" s="49">
        <v>61558468.950000003</v>
      </c>
      <c r="E186" s="9">
        <v>0</v>
      </c>
      <c r="F186" s="49">
        <v>61558468.950000003</v>
      </c>
      <c r="G186" s="10" t="s">
        <v>67</v>
      </c>
    </row>
    <row r="187" spans="1:7">
      <c r="A187" s="10">
        <v>11556</v>
      </c>
      <c r="B187" s="17" t="s">
        <v>275</v>
      </c>
      <c r="C187" s="17" t="s">
        <v>276</v>
      </c>
      <c r="D187" s="49">
        <v>46643078.390000001</v>
      </c>
      <c r="E187" s="9">
        <v>0</v>
      </c>
      <c r="F187" s="49">
        <v>46643078.390000001</v>
      </c>
      <c r="G187" s="10" t="s">
        <v>67</v>
      </c>
    </row>
    <row r="188" spans="1:7">
      <c r="A188" s="10">
        <v>11557</v>
      </c>
      <c r="B188" s="17" t="s">
        <v>277</v>
      </c>
      <c r="C188" s="17" t="s">
        <v>278</v>
      </c>
      <c r="D188" s="49">
        <v>88096455.739999995</v>
      </c>
      <c r="E188" s="9">
        <v>0</v>
      </c>
      <c r="F188" s="49">
        <v>88096455.739999995</v>
      </c>
      <c r="G188" s="10" t="s">
        <v>67</v>
      </c>
    </row>
    <row r="189" spans="1:7">
      <c r="A189" s="10">
        <v>11560</v>
      </c>
      <c r="B189" s="17" t="s">
        <v>279</v>
      </c>
      <c r="C189" s="17" t="s">
        <v>280</v>
      </c>
      <c r="D189" s="49">
        <v>13720208.310000001</v>
      </c>
      <c r="E189" s="49">
        <v>2225873.62</v>
      </c>
      <c r="F189" s="49">
        <v>15946081.93</v>
      </c>
      <c r="G189" s="10" t="s">
        <v>70</v>
      </c>
    </row>
    <row r="190" spans="1:7">
      <c r="A190" s="10">
        <v>11566</v>
      </c>
      <c r="B190" s="17" t="s">
        <v>281</v>
      </c>
      <c r="C190" s="17" t="s">
        <v>282</v>
      </c>
      <c r="D190" s="49">
        <v>3478518</v>
      </c>
      <c r="E190" s="49">
        <v>338280</v>
      </c>
      <c r="F190" s="49">
        <v>3816798</v>
      </c>
      <c r="G190" s="10" t="s">
        <v>67</v>
      </c>
    </row>
    <row r="191" spans="1:7">
      <c r="A191" s="10">
        <v>11573</v>
      </c>
      <c r="B191" s="17" t="s">
        <v>283</v>
      </c>
      <c r="C191" s="17" t="s">
        <v>284</v>
      </c>
      <c r="D191" s="49">
        <v>6929384</v>
      </c>
      <c r="E191" s="9">
        <v>0</v>
      </c>
      <c r="F191" s="49">
        <v>6929384</v>
      </c>
      <c r="G191" s="10" t="s">
        <v>67</v>
      </c>
    </row>
    <row r="192" spans="1:7">
      <c r="A192" s="10">
        <v>11583</v>
      </c>
      <c r="B192" s="17" t="s">
        <v>285</v>
      </c>
      <c r="C192" s="17" t="s">
        <v>286</v>
      </c>
      <c r="D192" s="49">
        <v>332062581</v>
      </c>
      <c r="E192" s="9">
        <v>544207595</v>
      </c>
      <c r="F192" s="49">
        <v>876270176</v>
      </c>
      <c r="G192" s="10" t="s">
        <v>138</v>
      </c>
    </row>
    <row r="193" spans="1:7">
      <c r="A193" s="10">
        <v>11627</v>
      </c>
      <c r="B193" s="17" t="s">
        <v>287</v>
      </c>
      <c r="C193" s="17" t="s">
        <v>288</v>
      </c>
      <c r="D193" s="49">
        <v>13486398.85</v>
      </c>
      <c r="E193" s="9">
        <v>1744482.27</v>
      </c>
      <c r="F193" s="49">
        <v>15230881.119999999</v>
      </c>
      <c r="G193" s="10" t="s">
        <v>70</v>
      </c>
    </row>
    <row r="194" spans="1:7">
      <c r="A194" s="10">
        <v>11629</v>
      </c>
      <c r="B194" s="17" t="s">
        <v>289</v>
      </c>
      <c r="C194" s="17" t="s">
        <v>290</v>
      </c>
      <c r="D194" s="49">
        <v>8070964.96</v>
      </c>
      <c r="E194" s="9">
        <v>1339801.28</v>
      </c>
      <c r="F194" s="49">
        <v>9410766.2400000002</v>
      </c>
      <c r="G194" s="10" t="s">
        <v>70</v>
      </c>
    </row>
    <row r="195" spans="1:7">
      <c r="A195" s="10">
        <v>11633</v>
      </c>
      <c r="B195" s="17" t="s">
        <v>291</v>
      </c>
      <c r="C195" s="17" t="s">
        <v>292</v>
      </c>
      <c r="D195" s="49">
        <v>13807923.4</v>
      </c>
      <c r="E195" s="9">
        <v>1807601.11</v>
      </c>
      <c r="F195" s="49">
        <v>15615524.51</v>
      </c>
      <c r="G195" s="10" t="s">
        <v>70</v>
      </c>
    </row>
    <row r="196" spans="1:7">
      <c r="A196" s="10">
        <v>11636</v>
      </c>
      <c r="B196" s="17" t="s">
        <v>293</v>
      </c>
      <c r="C196" s="17" t="s">
        <v>294</v>
      </c>
      <c r="D196" s="49">
        <v>9529190.370000001</v>
      </c>
      <c r="E196" s="9">
        <v>620134.68999999994</v>
      </c>
      <c r="F196" s="49">
        <v>10149325.060000001</v>
      </c>
      <c r="G196" s="10" t="s">
        <v>70</v>
      </c>
    </row>
    <row r="197" spans="1:7">
      <c r="A197" s="10">
        <v>11639</v>
      </c>
      <c r="B197" s="17" t="s">
        <v>295</v>
      </c>
      <c r="C197" s="17" t="s">
        <v>296</v>
      </c>
      <c r="D197" s="49">
        <v>7096249.5</v>
      </c>
      <c r="E197" s="9">
        <v>195136.32</v>
      </c>
      <c r="F197" s="49">
        <v>7291385.8200000003</v>
      </c>
      <c r="G197" s="10" t="s">
        <v>70</v>
      </c>
    </row>
    <row r="198" spans="1:7">
      <c r="A198" s="10">
        <v>11640</v>
      </c>
      <c r="B198" s="17" t="s">
        <v>297</v>
      </c>
      <c r="C198" s="17" t="s">
        <v>298</v>
      </c>
      <c r="D198" s="49">
        <v>5425810.5700000003</v>
      </c>
      <c r="E198" s="9">
        <v>165903.29999999999</v>
      </c>
      <c r="F198" s="49">
        <v>5591713.8700000001</v>
      </c>
      <c r="G198" s="10" t="s">
        <v>70</v>
      </c>
    </row>
    <row r="199" spans="1:7">
      <c r="A199" s="10">
        <v>11650</v>
      </c>
      <c r="B199" s="17" t="s">
        <v>299</v>
      </c>
      <c r="C199" s="17" t="s">
        <v>300</v>
      </c>
      <c r="D199" s="49">
        <v>5152111.1400000006</v>
      </c>
      <c r="E199" s="9">
        <v>716918.6</v>
      </c>
      <c r="F199" s="49">
        <v>5869029.7400000002</v>
      </c>
      <c r="G199" s="10" t="s">
        <v>70</v>
      </c>
    </row>
    <row r="200" spans="1:7">
      <c r="A200" s="10">
        <v>11652</v>
      </c>
      <c r="B200" s="17" t="s">
        <v>301</v>
      </c>
      <c r="C200" s="17" t="s">
        <v>302</v>
      </c>
      <c r="D200" s="49">
        <v>82726096.379999995</v>
      </c>
      <c r="E200" s="9">
        <v>0</v>
      </c>
      <c r="F200" s="49">
        <v>82726096.379999995</v>
      </c>
      <c r="G200" s="10" t="s">
        <v>67</v>
      </c>
    </row>
    <row r="201" spans="1:7">
      <c r="A201" s="10">
        <v>11658</v>
      </c>
      <c r="B201" s="17" t="s">
        <v>303</v>
      </c>
      <c r="C201" s="17" t="s">
        <v>304</v>
      </c>
      <c r="D201" s="49">
        <v>11620676.42</v>
      </c>
      <c r="E201" s="9">
        <v>1669736.97</v>
      </c>
      <c r="F201" s="49">
        <v>13290413.390000001</v>
      </c>
      <c r="G201" s="10" t="s">
        <v>70</v>
      </c>
    </row>
    <row r="202" spans="1:7">
      <c r="A202" s="10">
        <v>11664</v>
      </c>
      <c r="B202" s="17" t="s">
        <v>305</v>
      </c>
      <c r="C202" s="17" t="s">
        <v>306</v>
      </c>
      <c r="D202" s="49">
        <v>11644048.43</v>
      </c>
      <c r="E202" s="9">
        <v>2115538.38</v>
      </c>
      <c r="F202" s="49">
        <v>13759586.810000001</v>
      </c>
      <c r="G202" s="10" t="s">
        <v>70</v>
      </c>
    </row>
    <row r="203" spans="1:7">
      <c r="A203" s="10">
        <v>11666</v>
      </c>
      <c r="B203" s="17" t="s">
        <v>307</v>
      </c>
      <c r="C203" s="17" t="s">
        <v>308</v>
      </c>
      <c r="D203" s="49">
        <v>5629060</v>
      </c>
      <c r="E203" s="9">
        <v>178712.97</v>
      </c>
      <c r="F203" s="49">
        <v>5807772.9699999997</v>
      </c>
      <c r="G203" s="10" t="s">
        <v>70</v>
      </c>
    </row>
    <row r="204" spans="1:7">
      <c r="A204" s="10">
        <v>11671</v>
      </c>
      <c r="B204" s="17" t="s">
        <v>309</v>
      </c>
      <c r="C204" s="17" t="s">
        <v>310</v>
      </c>
      <c r="D204" s="49">
        <v>5314332</v>
      </c>
      <c r="E204" s="9">
        <v>740394.01</v>
      </c>
      <c r="F204" s="49">
        <v>6054726.0099999998</v>
      </c>
      <c r="G204" s="10" t="s">
        <v>70</v>
      </c>
    </row>
    <row r="205" spans="1:7">
      <c r="A205" s="10">
        <v>11673</v>
      </c>
      <c r="B205" s="17" t="s">
        <v>311</v>
      </c>
      <c r="C205" s="17" t="s">
        <v>312</v>
      </c>
      <c r="D205" s="49">
        <v>12445015.33</v>
      </c>
      <c r="E205" s="9">
        <v>1869089.52</v>
      </c>
      <c r="F205" s="49">
        <v>14314104.85</v>
      </c>
      <c r="G205" s="10" t="s">
        <v>70</v>
      </c>
    </row>
    <row r="206" spans="1:7">
      <c r="A206" s="10">
        <v>11675</v>
      </c>
      <c r="B206" s="17" t="s">
        <v>313</v>
      </c>
      <c r="C206" s="17" t="s">
        <v>314</v>
      </c>
      <c r="D206" s="49">
        <v>9430329.2200000007</v>
      </c>
      <c r="E206" s="9">
        <v>1577046.09</v>
      </c>
      <c r="F206" s="49">
        <v>11007375.310000001</v>
      </c>
      <c r="G206" s="10" t="s">
        <v>70</v>
      </c>
    </row>
    <row r="207" spans="1:7">
      <c r="A207" s="10">
        <v>11680</v>
      </c>
      <c r="B207" s="17" t="s">
        <v>315</v>
      </c>
      <c r="C207" s="17" t="s">
        <v>316</v>
      </c>
      <c r="D207" s="49">
        <v>1155804</v>
      </c>
      <c r="E207" s="9">
        <v>153603</v>
      </c>
      <c r="F207" s="49">
        <v>1309407</v>
      </c>
      <c r="G207" s="10" t="s">
        <v>70</v>
      </c>
    </row>
    <row r="208" spans="1:7">
      <c r="A208" s="10">
        <v>11682</v>
      </c>
      <c r="B208" s="17" t="s">
        <v>317</v>
      </c>
      <c r="C208" s="17" t="s">
        <v>318</v>
      </c>
      <c r="D208" s="49">
        <v>2583133.54</v>
      </c>
      <c r="E208" s="9">
        <v>288123.63</v>
      </c>
      <c r="F208" s="49">
        <v>2871257.17</v>
      </c>
      <c r="G208" s="10" t="s">
        <v>67</v>
      </c>
    </row>
    <row r="209" spans="1:7">
      <c r="A209" s="10">
        <v>11686</v>
      </c>
      <c r="B209" s="17" t="s">
        <v>319</v>
      </c>
      <c r="C209" s="17" t="s">
        <v>320</v>
      </c>
      <c r="D209" s="49">
        <v>10313627</v>
      </c>
      <c r="E209" s="9">
        <v>306131.37</v>
      </c>
      <c r="F209" s="49">
        <v>10619758.369999999</v>
      </c>
      <c r="G209" s="10" t="s">
        <v>70</v>
      </c>
    </row>
    <row r="210" spans="1:7">
      <c r="A210" s="10">
        <v>11696</v>
      </c>
      <c r="B210" s="17" t="s">
        <v>321</v>
      </c>
      <c r="C210" s="17" t="s">
        <v>322</v>
      </c>
      <c r="D210" s="49">
        <v>0</v>
      </c>
      <c r="E210" s="9">
        <v>18151116.719999999</v>
      </c>
      <c r="F210" s="9">
        <v>18151116.719999999</v>
      </c>
      <c r="G210" s="10" t="s">
        <v>323</v>
      </c>
    </row>
    <row r="211" spans="1:7">
      <c r="A211" s="10">
        <v>11707</v>
      </c>
      <c r="B211" s="17" t="s">
        <v>324</v>
      </c>
      <c r="C211" s="17" t="s">
        <v>325</v>
      </c>
      <c r="D211" s="49">
        <v>3924015.69</v>
      </c>
      <c r="E211" s="9">
        <v>579767.52</v>
      </c>
      <c r="F211" s="49">
        <v>4503783.21</v>
      </c>
      <c r="G211" s="10" t="s">
        <v>67</v>
      </c>
    </row>
    <row r="212" spans="1:7">
      <c r="A212" s="10">
        <v>11711</v>
      </c>
      <c r="B212" s="17" t="s">
        <v>326</v>
      </c>
      <c r="C212" s="17" t="s">
        <v>327</v>
      </c>
      <c r="D212" s="49">
        <v>12087876.17</v>
      </c>
      <c r="E212" s="9">
        <v>1820361.92</v>
      </c>
      <c r="F212" s="49">
        <v>13908238.09</v>
      </c>
      <c r="G212" s="10" t="s">
        <v>70</v>
      </c>
    </row>
    <row r="213" spans="1:7">
      <c r="A213" s="10">
        <v>11712</v>
      </c>
      <c r="B213" s="17" t="s">
        <v>328</v>
      </c>
      <c r="C213" s="17" t="s">
        <v>329</v>
      </c>
      <c r="D213" s="49">
        <v>4926640.1099999994</v>
      </c>
      <c r="E213" s="9">
        <v>147870.9</v>
      </c>
      <c r="F213" s="49">
        <v>5074511.01</v>
      </c>
      <c r="G213" s="10" t="s">
        <v>70</v>
      </c>
    </row>
    <row r="214" spans="1:7">
      <c r="A214" s="10">
        <v>11714</v>
      </c>
      <c r="B214" s="17" t="s">
        <v>330</v>
      </c>
      <c r="C214" s="17" t="s">
        <v>331</v>
      </c>
      <c r="D214" s="49">
        <v>4807675.4699999988</v>
      </c>
      <c r="E214" s="9">
        <v>13386633.34</v>
      </c>
      <c r="F214" s="49">
        <v>18194308.809999999</v>
      </c>
      <c r="G214" s="10" t="s">
        <v>323</v>
      </c>
    </row>
    <row r="215" spans="1:7">
      <c r="A215" s="10">
        <v>11715</v>
      </c>
      <c r="B215" s="17" t="s">
        <v>332</v>
      </c>
      <c r="C215" s="17" t="s">
        <v>333</v>
      </c>
      <c r="D215" s="49">
        <v>6849050.2599999979</v>
      </c>
      <c r="E215" s="9">
        <v>19064883.850000001</v>
      </c>
      <c r="F215" s="49">
        <v>25913934.109999999</v>
      </c>
      <c r="G215" s="10" t="s">
        <v>323</v>
      </c>
    </row>
    <row r="216" spans="1:7">
      <c r="A216" s="10">
        <v>11716</v>
      </c>
      <c r="B216" s="17" t="s">
        <v>334</v>
      </c>
      <c r="C216" s="17" t="s">
        <v>335</v>
      </c>
      <c r="D216" s="49">
        <v>1033375.81</v>
      </c>
      <c r="E216" s="9">
        <v>84035.96</v>
      </c>
      <c r="F216" s="49">
        <v>1117411.77</v>
      </c>
      <c r="G216" s="10" t="s">
        <v>70</v>
      </c>
    </row>
    <row r="217" spans="1:7">
      <c r="A217" s="10">
        <v>11718</v>
      </c>
      <c r="B217" s="17" t="s">
        <v>336</v>
      </c>
      <c r="C217" s="17" t="s">
        <v>337</v>
      </c>
      <c r="D217" s="49">
        <v>3767690.42</v>
      </c>
      <c r="E217" s="9">
        <v>10493001.48</v>
      </c>
      <c r="F217" s="49">
        <v>14260691.9</v>
      </c>
      <c r="G217" s="10" t="s">
        <v>323</v>
      </c>
    </row>
    <row r="218" spans="1:7">
      <c r="A218" s="10">
        <v>11719</v>
      </c>
      <c r="B218" s="17" t="s">
        <v>338</v>
      </c>
      <c r="C218" s="17" t="s">
        <v>339</v>
      </c>
      <c r="D218" s="49">
        <v>94787.57</v>
      </c>
      <c r="E218" s="9">
        <v>23372.71</v>
      </c>
      <c r="F218" s="49">
        <v>118160.28</v>
      </c>
      <c r="G218" s="10" t="s">
        <v>92</v>
      </c>
    </row>
    <row r="219" spans="1:7">
      <c r="A219" s="10">
        <v>11723</v>
      </c>
      <c r="B219" s="17" t="s">
        <v>340</v>
      </c>
      <c r="C219" s="17" t="s">
        <v>341</v>
      </c>
      <c r="D219" s="49">
        <v>303960.92</v>
      </c>
      <c r="E219" s="9">
        <v>73393.66</v>
      </c>
      <c r="F219" s="49">
        <v>377354.57999999996</v>
      </c>
      <c r="G219" s="10" t="s">
        <v>92</v>
      </c>
    </row>
    <row r="220" spans="1:7">
      <c r="A220" s="10">
        <v>11724</v>
      </c>
      <c r="B220" s="17" t="s">
        <v>342</v>
      </c>
      <c r="C220" s="17" t="s">
        <v>343</v>
      </c>
      <c r="D220" s="49">
        <v>7414164.75</v>
      </c>
      <c r="E220" s="9">
        <v>20637925.620000001</v>
      </c>
      <c r="F220" s="49">
        <v>28052090.370000001</v>
      </c>
      <c r="G220" s="10" t="s">
        <v>323</v>
      </c>
    </row>
    <row r="221" spans="1:7">
      <c r="A221" s="10">
        <v>11725</v>
      </c>
      <c r="B221" s="17" t="s">
        <v>344</v>
      </c>
      <c r="C221" s="17" t="s">
        <v>345</v>
      </c>
      <c r="D221" s="49">
        <v>12812478.84</v>
      </c>
      <c r="E221" s="9">
        <v>1838229.6</v>
      </c>
      <c r="F221" s="49">
        <v>14650708.439999999</v>
      </c>
      <c r="G221" s="10" t="s">
        <v>70</v>
      </c>
    </row>
    <row r="222" spans="1:7">
      <c r="A222" s="10">
        <v>11726</v>
      </c>
      <c r="B222" s="17" t="s">
        <v>346</v>
      </c>
      <c r="C222" s="17" t="s">
        <v>347</v>
      </c>
      <c r="D222" s="49">
        <v>15413889.890000001</v>
      </c>
      <c r="E222" s="9">
        <v>0</v>
      </c>
      <c r="F222" s="49">
        <v>15413889.890000001</v>
      </c>
      <c r="G222" s="10" t="s">
        <v>67</v>
      </c>
    </row>
    <row r="223" spans="1:7">
      <c r="A223" s="10">
        <v>11727</v>
      </c>
      <c r="B223" s="17" t="s">
        <v>348</v>
      </c>
      <c r="C223" s="17" t="s">
        <v>349</v>
      </c>
      <c r="D223" s="49">
        <v>6538769.4400000004</v>
      </c>
      <c r="E223" s="9">
        <v>862125.75</v>
      </c>
      <c r="F223" s="49">
        <v>7400895.1900000004</v>
      </c>
      <c r="G223" s="10" t="s">
        <v>70</v>
      </c>
    </row>
    <row r="224" spans="1:7">
      <c r="A224" s="10">
        <v>11734</v>
      </c>
      <c r="B224" s="17" t="s">
        <v>350</v>
      </c>
      <c r="C224" s="17" t="s">
        <v>351</v>
      </c>
      <c r="D224" s="49">
        <v>10742462</v>
      </c>
      <c r="E224" s="9">
        <v>1891152</v>
      </c>
      <c r="F224" s="49">
        <v>12633614</v>
      </c>
      <c r="G224" s="10" t="s">
        <v>70</v>
      </c>
    </row>
    <row r="225" spans="1:14">
      <c r="A225" s="10">
        <v>11735</v>
      </c>
      <c r="B225" s="17" t="s">
        <v>352</v>
      </c>
      <c r="C225" s="17" t="s">
        <v>353</v>
      </c>
      <c r="D225" s="49">
        <v>7277670.1999999993</v>
      </c>
      <c r="E225" s="9">
        <v>1350541.32</v>
      </c>
      <c r="F225" s="49">
        <v>8628211.5199999996</v>
      </c>
      <c r="G225" s="10" t="s">
        <v>70</v>
      </c>
      <c r="L225" s="17"/>
      <c r="M225" s="17"/>
      <c r="N225" s="17"/>
    </row>
    <row r="226" spans="1:14">
      <c r="A226" s="10">
        <v>11739</v>
      </c>
      <c r="B226" s="17" t="s">
        <v>354</v>
      </c>
      <c r="C226" s="17" t="s">
        <v>355</v>
      </c>
      <c r="D226" s="49">
        <v>12097203.529999999</v>
      </c>
      <c r="E226" s="9">
        <v>1611020.9</v>
      </c>
      <c r="F226" s="49">
        <v>13708224.43</v>
      </c>
      <c r="G226" s="10" t="s">
        <v>70</v>
      </c>
      <c r="L226" s="17"/>
      <c r="M226" s="17"/>
      <c r="N226" s="17"/>
    </row>
    <row r="227" spans="1:14">
      <c r="A227" s="10">
        <v>11746</v>
      </c>
      <c r="B227" s="17" t="s">
        <v>356</v>
      </c>
      <c r="C227" s="17" t="s">
        <v>357</v>
      </c>
      <c r="D227" s="49">
        <v>10940320.91</v>
      </c>
      <c r="E227" s="9">
        <v>395663.43</v>
      </c>
      <c r="F227" s="49">
        <v>11335984.34</v>
      </c>
      <c r="G227" s="10" t="s">
        <v>70</v>
      </c>
      <c r="L227" s="17"/>
      <c r="M227" s="17"/>
      <c r="N227" s="17"/>
    </row>
    <row r="228" spans="1:14">
      <c r="A228" s="10">
        <v>11753</v>
      </c>
      <c r="B228" s="17" t="s">
        <v>358</v>
      </c>
      <c r="C228" s="17" t="s">
        <v>359</v>
      </c>
      <c r="D228" s="49">
        <v>5461200.0499999998</v>
      </c>
      <c r="E228" s="9">
        <v>205587.38</v>
      </c>
      <c r="F228" s="49">
        <v>5666787.4299999997</v>
      </c>
      <c r="G228" s="10" t="s">
        <v>70</v>
      </c>
      <c r="L228" s="17"/>
      <c r="M228" s="17"/>
      <c r="N228" s="17"/>
    </row>
    <row r="229" spans="1:14">
      <c r="A229" s="10">
        <v>11754</v>
      </c>
      <c r="B229" s="17" t="s">
        <v>360</v>
      </c>
      <c r="C229" s="17" t="s">
        <v>361</v>
      </c>
      <c r="D229" s="49">
        <v>559076.77</v>
      </c>
      <c r="E229" s="9">
        <v>72117.490000000005</v>
      </c>
      <c r="F229" s="49">
        <v>631194.26</v>
      </c>
      <c r="G229" s="10" t="s">
        <v>92</v>
      </c>
      <c r="L229" s="17"/>
      <c r="M229" s="17"/>
      <c r="N229" s="17"/>
    </row>
    <row r="230" spans="1:14">
      <c r="A230" s="10">
        <v>11764</v>
      </c>
      <c r="B230" s="17" t="s">
        <v>362</v>
      </c>
      <c r="C230" s="17" t="s">
        <v>363</v>
      </c>
      <c r="D230" s="49">
        <v>17307539.010000002</v>
      </c>
      <c r="E230" s="9">
        <v>0</v>
      </c>
      <c r="F230" s="49">
        <v>17307539.010000002</v>
      </c>
      <c r="G230" s="10" t="s">
        <v>67</v>
      </c>
      <c r="L230" s="17"/>
      <c r="M230" s="17"/>
      <c r="N230" s="17"/>
    </row>
    <row r="231" spans="1:14">
      <c r="A231" s="10">
        <v>11839</v>
      </c>
      <c r="B231" s="17" t="s">
        <v>364</v>
      </c>
      <c r="C231" s="17" t="s">
        <v>365</v>
      </c>
      <c r="D231" s="49">
        <v>467287.60000000003</v>
      </c>
      <c r="E231" s="9">
        <v>0</v>
      </c>
      <c r="F231" s="49">
        <v>467287.60000000003</v>
      </c>
      <c r="G231" s="10" t="s">
        <v>70</v>
      </c>
      <c r="L231" s="17"/>
      <c r="M231" s="17"/>
      <c r="N231" s="17"/>
    </row>
    <row r="232" spans="1:14">
      <c r="A232" s="10">
        <v>11850</v>
      </c>
      <c r="B232" s="17" t="s">
        <v>366</v>
      </c>
      <c r="C232" s="17" t="s">
        <v>367</v>
      </c>
      <c r="D232" s="49">
        <v>11041271</v>
      </c>
      <c r="E232" s="9">
        <v>409899.81</v>
      </c>
      <c r="F232" s="9">
        <v>11451170.810000001</v>
      </c>
      <c r="G232" s="10" t="s">
        <v>70</v>
      </c>
    </row>
    <row r="233" spans="1:14">
      <c r="A233" s="10">
        <v>11667</v>
      </c>
      <c r="B233" s="17" t="s">
        <v>368</v>
      </c>
      <c r="C233" s="17" t="s">
        <v>369</v>
      </c>
      <c r="D233" s="49">
        <v>6704421.6922222218</v>
      </c>
      <c r="E233" s="9">
        <v>239376.93</v>
      </c>
      <c r="F233" s="9">
        <v>6943798.6222222215</v>
      </c>
      <c r="G233" s="10" t="s">
        <v>70</v>
      </c>
    </row>
    <row r="234" spans="1:14">
      <c r="A234" s="10">
        <v>11812</v>
      </c>
      <c r="B234" s="17" t="s">
        <v>370</v>
      </c>
      <c r="C234" s="17" t="s">
        <v>371</v>
      </c>
      <c r="D234" s="49">
        <v>13884126</v>
      </c>
      <c r="E234" s="9">
        <v>377123.67</v>
      </c>
      <c r="F234" s="9">
        <v>14261249.67</v>
      </c>
      <c r="G234" s="10" t="s">
        <v>70</v>
      </c>
    </row>
    <row r="235" spans="1:14">
      <c r="A235" s="10">
        <v>108001</v>
      </c>
      <c r="B235" s="17" t="s">
        <v>372</v>
      </c>
      <c r="C235" s="17" t="s">
        <v>373</v>
      </c>
      <c r="D235" s="49">
        <v>2623262.08</v>
      </c>
      <c r="E235" s="9">
        <v>0</v>
      </c>
      <c r="F235" s="9">
        <v>2623262.08</v>
      </c>
      <c r="G235" s="10" t="s">
        <v>70</v>
      </c>
    </row>
    <row r="236" spans="1:14">
      <c r="A236" s="10">
        <v>108000</v>
      </c>
      <c r="B236" s="17" t="s">
        <v>374</v>
      </c>
      <c r="C236" s="17" t="s">
        <v>375</v>
      </c>
      <c r="D236" s="49">
        <v>2753627.24</v>
      </c>
      <c r="E236" s="9">
        <v>0</v>
      </c>
      <c r="F236" s="9">
        <v>2753627.24</v>
      </c>
      <c r="G236" s="10" t="s">
        <v>70</v>
      </c>
    </row>
    <row r="237" spans="1:14">
      <c r="A237" s="10">
        <v>108022</v>
      </c>
      <c r="B237" s="17" t="s">
        <v>376</v>
      </c>
      <c r="C237" s="17" t="s">
        <v>377</v>
      </c>
      <c r="D237" s="49">
        <v>643560.85</v>
      </c>
      <c r="E237" s="9">
        <v>0</v>
      </c>
      <c r="F237" s="9">
        <v>643560.85</v>
      </c>
      <c r="G237" s="10" t="s">
        <v>70</v>
      </c>
    </row>
    <row r="238" spans="1:14">
      <c r="A238" s="10">
        <v>107956</v>
      </c>
      <c r="B238" s="17" t="s">
        <v>378</v>
      </c>
      <c r="C238" s="17" t="s">
        <v>379</v>
      </c>
      <c r="D238" s="49">
        <v>1640186.96</v>
      </c>
      <c r="E238" s="9">
        <v>0</v>
      </c>
      <c r="F238" s="9">
        <v>1640186.96</v>
      </c>
      <c r="G238" s="10" t="s">
        <v>70</v>
      </c>
    </row>
    <row r="239" spans="1:14">
      <c r="A239" s="10">
        <v>107957</v>
      </c>
      <c r="B239" s="17" t="s">
        <v>380</v>
      </c>
      <c r="C239" s="17" t="s">
        <v>381</v>
      </c>
      <c r="D239" s="49">
        <v>3664210.1</v>
      </c>
      <c r="E239" s="9">
        <v>0</v>
      </c>
      <c r="F239" s="9">
        <v>3664210.1</v>
      </c>
      <c r="G239" s="10" t="s">
        <v>70</v>
      </c>
    </row>
    <row r="240" spans="1:14">
      <c r="A240" s="10">
        <v>11721</v>
      </c>
      <c r="B240" s="17" t="s">
        <v>382</v>
      </c>
      <c r="C240" s="17" t="s">
        <v>383</v>
      </c>
      <c r="D240" s="49">
        <v>9362729.9299999997</v>
      </c>
      <c r="E240" s="9">
        <v>4123842.4</v>
      </c>
      <c r="F240" s="9">
        <v>13486572.33</v>
      </c>
      <c r="G240" s="10" t="s">
        <v>67</v>
      </c>
    </row>
    <row r="241" spans="1:14" ht="12.75" thickBot="1">
      <c r="B241" s="54" t="s">
        <v>384</v>
      </c>
      <c r="D241" s="12">
        <v>1714393436.3922222</v>
      </c>
      <c r="E241" s="12">
        <v>734259141.97000003</v>
      </c>
      <c r="F241" s="12">
        <v>2448652578.3622222</v>
      </c>
      <c r="G241" s="12">
        <v>0</v>
      </c>
    </row>
    <row r="242" spans="1:14">
      <c r="B242" s="54"/>
      <c r="D242" s="28" t="s">
        <v>9</v>
      </c>
      <c r="E242" s="33"/>
      <c r="F242" s="33"/>
      <c r="G242" s="33"/>
    </row>
    <row r="243" spans="1:14" ht="19.350000000000001" customHeight="1">
      <c r="A243" s="65" t="s">
        <v>24</v>
      </c>
      <c r="B243" s="66" t="s">
        <v>385</v>
      </c>
      <c r="C243" s="66" t="s">
        <v>26</v>
      </c>
      <c r="D243" s="67">
        <v>428</v>
      </c>
      <c r="E243" s="67">
        <v>406</v>
      </c>
      <c r="F243" s="68" t="s">
        <v>27</v>
      </c>
      <c r="G243" s="65" t="s">
        <v>64</v>
      </c>
      <c r="I243" s="69" t="s">
        <v>386</v>
      </c>
      <c r="J243" s="69" t="s">
        <v>387</v>
      </c>
    </row>
    <row r="244" spans="1:14">
      <c r="A244" s="10">
        <v>10568</v>
      </c>
      <c r="B244" s="17" t="s">
        <v>35</v>
      </c>
      <c r="C244" s="17" t="s">
        <v>36</v>
      </c>
      <c r="D244" s="49">
        <v>1366048.0300000012</v>
      </c>
      <c r="E244" s="49">
        <v>0</v>
      </c>
      <c r="F244" s="8">
        <v>1366048.0300000012</v>
      </c>
      <c r="G244" s="10" t="s">
        <v>30</v>
      </c>
      <c r="I244" s="9">
        <v>-1366048.0300000012</v>
      </c>
      <c r="J244" s="9">
        <v>0</v>
      </c>
    </row>
    <row r="245" spans="1:14">
      <c r="A245" s="10">
        <v>10571</v>
      </c>
      <c r="B245" s="17" t="s">
        <v>37</v>
      </c>
      <c r="C245" s="17" t="s">
        <v>38</v>
      </c>
      <c r="D245" s="49">
        <v>2020619.2799999998</v>
      </c>
      <c r="E245" s="49">
        <v>0</v>
      </c>
      <c r="F245" s="8">
        <v>2020619.2799999998</v>
      </c>
      <c r="G245" s="10" t="s">
        <v>30</v>
      </c>
      <c r="I245" s="9">
        <v>-1649290.0499999998</v>
      </c>
      <c r="J245" s="9">
        <v>371329.23</v>
      </c>
    </row>
    <row r="246" spans="1:14">
      <c r="A246" s="10">
        <v>10606</v>
      </c>
      <c r="B246" s="17" t="s">
        <v>39</v>
      </c>
      <c r="C246" s="17" t="s">
        <v>40</v>
      </c>
      <c r="D246" s="49">
        <v>22266817.84</v>
      </c>
      <c r="E246" s="49">
        <v>0</v>
      </c>
      <c r="F246" s="8">
        <v>22266817.84</v>
      </c>
      <c r="G246" s="10" t="s">
        <v>30</v>
      </c>
      <c r="I246" s="9">
        <v>-22266817.84</v>
      </c>
      <c r="J246" s="9">
        <v>0</v>
      </c>
    </row>
    <row r="247" spans="1:14">
      <c r="A247" s="10">
        <v>10607</v>
      </c>
      <c r="B247" s="17" t="s">
        <v>41</v>
      </c>
      <c r="C247" s="17" t="s">
        <v>388</v>
      </c>
      <c r="D247" s="49">
        <v>0</v>
      </c>
      <c r="E247" s="49">
        <v>0</v>
      </c>
      <c r="F247" s="8">
        <v>0</v>
      </c>
      <c r="G247" s="10" t="s">
        <v>30</v>
      </c>
      <c r="I247" s="9">
        <v>0</v>
      </c>
      <c r="J247" s="9">
        <v>0</v>
      </c>
    </row>
    <row r="248" spans="1:14">
      <c r="A248" s="10">
        <v>10608</v>
      </c>
      <c r="B248" s="17" t="s">
        <v>43</v>
      </c>
      <c r="C248" s="17" t="s">
        <v>44</v>
      </c>
      <c r="D248" s="49">
        <v>50450</v>
      </c>
      <c r="E248" s="49">
        <v>0</v>
      </c>
      <c r="F248" s="8">
        <v>50450</v>
      </c>
      <c r="G248" s="10" t="s">
        <v>30</v>
      </c>
      <c r="I248" s="9">
        <v>-50450</v>
      </c>
      <c r="J248" s="9">
        <v>0</v>
      </c>
    </row>
    <row r="249" spans="1:14">
      <c r="A249" s="10">
        <v>10609</v>
      </c>
      <c r="B249" s="17" t="s">
        <v>45</v>
      </c>
      <c r="C249" s="17" t="s">
        <v>46</v>
      </c>
      <c r="D249" s="49">
        <v>4012636.75</v>
      </c>
      <c r="E249" s="49">
        <v>0</v>
      </c>
      <c r="F249" s="8">
        <v>4012636.75</v>
      </c>
      <c r="G249" s="10" t="s">
        <v>30</v>
      </c>
      <c r="I249" s="9">
        <v>-2309636.75</v>
      </c>
      <c r="J249" s="9">
        <v>1703000</v>
      </c>
    </row>
    <row r="250" spans="1:14">
      <c r="A250" s="10">
        <v>10615</v>
      </c>
      <c r="B250" s="17" t="s">
        <v>47</v>
      </c>
      <c r="C250" s="17" t="s">
        <v>389</v>
      </c>
      <c r="D250" s="49">
        <v>45439729.739999987</v>
      </c>
      <c r="E250" s="49">
        <v>0</v>
      </c>
      <c r="F250" s="8">
        <v>45439729.739999987</v>
      </c>
      <c r="G250" s="10" t="s">
        <v>30</v>
      </c>
      <c r="I250" s="9">
        <v>-43799599.989999987</v>
      </c>
      <c r="J250" s="9">
        <v>1640129.75</v>
      </c>
    </row>
    <row r="251" spans="1:14">
      <c r="A251" s="10">
        <v>10622</v>
      </c>
      <c r="B251" s="17" t="s">
        <v>49</v>
      </c>
      <c r="C251" s="17" t="s">
        <v>50</v>
      </c>
      <c r="D251" s="49">
        <v>2565944.6800000002</v>
      </c>
      <c r="E251" s="49">
        <v>0</v>
      </c>
      <c r="F251" s="8">
        <v>2565944.6800000002</v>
      </c>
      <c r="G251" s="10" t="s">
        <v>30</v>
      </c>
      <c r="I251" s="9">
        <v>-2565944.6800000002</v>
      </c>
      <c r="J251" s="9">
        <v>0</v>
      </c>
    </row>
    <row r="252" spans="1:14">
      <c r="A252" s="10">
        <v>10694</v>
      </c>
      <c r="B252" s="17" t="s">
        <v>51</v>
      </c>
      <c r="C252" s="17" t="s">
        <v>52</v>
      </c>
      <c r="D252" s="49">
        <v>899000</v>
      </c>
      <c r="E252" s="49">
        <v>0</v>
      </c>
      <c r="F252" s="8">
        <v>899000</v>
      </c>
      <c r="G252" s="10" t="s">
        <v>30</v>
      </c>
      <c r="I252" s="9">
        <v>-899000</v>
      </c>
      <c r="J252" s="9">
        <v>0</v>
      </c>
    </row>
    <row r="253" spans="1:14">
      <c r="A253" s="10">
        <v>10702</v>
      </c>
      <c r="B253" s="17" t="s">
        <v>53</v>
      </c>
      <c r="C253" s="17" t="s">
        <v>54</v>
      </c>
      <c r="D253" s="49">
        <v>31242323.899999999</v>
      </c>
      <c r="E253" s="49">
        <v>0</v>
      </c>
      <c r="F253" s="8">
        <v>31242323.899999999</v>
      </c>
      <c r="G253" s="10" t="s">
        <v>30</v>
      </c>
      <c r="I253" s="9">
        <v>-26323758.829999998</v>
      </c>
      <c r="J253" s="9">
        <v>4918565.07</v>
      </c>
    </row>
    <row r="254" spans="1:14">
      <c r="A254" s="10">
        <v>11085</v>
      </c>
      <c r="B254" s="17" t="s">
        <v>55</v>
      </c>
      <c r="C254" s="17" t="s">
        <v>56</v>
      </c>
      <c r="D254" s="49">
        <v>18658766.120000001</v>
      </c>
      <c r="E254" s="49">
        <v>0</v>
      </c>
      <c r="F254" s="8">
        <v>18658766.120000001</v>
      </c>
      <c r="G254" s="10" t="s">
        <v>30</v>
      </c>
      <c r="I254" s="9">
        <v>-18369674.420000002</v>
      </c>
      <c r="J254" s="9">
        <v>289091.69999999925</v>
      </c>
    </row>
    <row r="255" spans="1:14">
      <c r="A255" s="10">
        <v>11510</v>
      </c>
      <c r="B255" s="17" t="s">
        <v>57</v>
      </c>
      <c r="C255" s="17" t="s">
        <v>58</v>
      </c>
      <c r="D255" s="49">
        <v>0</v>
      </c>
      <c r="E255" s="49">
        <v>0</v>
      </c>
      <c r="F255" s="8">
        <v>0</v>
      </c>
      <c r="G255" s="10" t="s">
        <v>30</v>
      </c>
      <c r="I255" s="9">
        <v>0</v>
      </c>
      <c r="J255" s="9">
        <v>0</v>
      </c>
    </row>
    <row r="256" spans="1:14">
      <c r="A256" s="10">
        <v>11855</v>
      </c>
      <c r="B256" s="17" t="s">
        <v>390</v>
      </c>
      <c r="C256" s="17" t="s">
        <v>391</v>
      </c>
      <c r="D256" s="49">
        <v>235670650</v>
      </c>
      <c r="E256" s="49">
        <v>0</v>
      </c>
      <c r="F256" s="8">
        <v>235670650</v>
      </c>
      <c r="G256" s="10" t="s">
        <v>30</v>
      </c>
      <c r="H256" s="9"/>
      <c r="I256" s="9">
        <v>0</v>
      </c>
      <c r="J256" s="9">
        <v>235670650</v>
      </c>
      <c r="L256" s="17"/>
      <c r="M256" s="17"/>
      <c r="N256" s="17"/>
    </row>
    <row r="257" spans="1:14" ht="12.75" thickBot="1">
      <c r="A257" s="10">
        <v>108066</v>
      </c>
      <c r="B257" s="17" t="s">
        <v>392</v>
      </c>
      <c r="C257" s="17" t="s">
        <v>393</v>
      </c>
      <c r="D257" s="49">
        <v>18912976</v>
      </c>
      <c r="E257" s="49">
        <v>0</v>
      </c>
      <c r="F257" s="8">
        <v>18912976</v>
      </c>
      <c r="G257" s="10" t="s">
        <v>30</v>
      </c>
      <c r="H257" s="9"/>
      <c r="I257" s="70">
        <v>0</v>
      </c>
      <c r="J257" s="70">
        <v>18912976</v>
      </c>
      <c r="L257" s="17"/>
      <c r="M257" s="17"/>
      <c r="N257" s="17"/>
    </row>
    <row r="258" spans="1:14" ht="12.75" thickBot="1">
      <c r="B258" s="54"/>
      <c r="D258" s="12">
        <v>383105962.34000003</v>
      </c>
      <c r="E258" s="12">
        <v>0</v>
      </c>
      <c r="F258" s="12">
        <v>383105962.34000003</v>
      </c>
      <c r="G258" s="12">
        <v>0</v>
      </c>
      <c r="I258" s="9">
        <v>-119600220.59</v>
      </c>
      <c r="J258" s="9">
        <v>263505741.75</v>
      </c>
    </row>
    <row r="259" spans="1:14">
      <c r="B259" s="54"/>
      <c r="D259" s="28" t="s">
        <v>11</v>
      </c>
      <c r="E259" s="71"/>
      <c r="F259" s="71"/>
    </row>
    <row r="260" spans="1:14" ht="12.75" thickBot="1">
      <c r="B260" s="54" t="s">
        <v>394</v>
      </c>
      <c r="D260" s="72">
        <v>2399437710.20222</v>
      </c>
      <c r="E260" s="72">
        <v>734437462.87</v>
      </c>
      <c r="F260" s="72">
        <v>3133875173.0722198</v>
      </c>
      <c r="G260" s="73"/>
      <c r="H260" s="71"/>
    </row>
    <row r="261" spans="1:14" ht="12.75" thickTop="1"/>
    <row r="263" spans="1:14" ht="12.75">
      <c r="A263" s="74"/>
      <c r="B263" s="74"/>
      <c r="C263" s="75" t="s">
        <v>3</v>
      </c>
      <c r="D263" s="86"/>
      <c r="E263" s="74"/>
      <c r="F263" s="74"/>
      <c r="G263" s="74"/>
      <c r="H263" s="76"/>
      <c r="I263" s="77"/>
      <c r="J263" s="77"/>
    </row>
    <row r="265" spans="1:14" ht="20.100000000000001" customHeight="1">
      <c r="A265" s="55" t="s">
        <v>395</v>
      </c>
      <c r="B265" s="56" t="s">
        <v>396</v>
      </c>
      <c r="C265" s="56" t="s">
        <v>26</v>
      </c>
      <c r="D265" s="57">
        <v>428</v>
      </c>
      <c r="E265" s="57">
        <v>406</v>
      </c>
      <c r="F265" s="58" t="s">
        <v>27</v>
      </c>
      <c r="G265" s="55" t="s">
        <v>64</v>
      </c>
    </row>
    <row r="266" spans="1:14">
      <c r="A266" s="10">
        <v>178722</v>
      </c>
      <c r="B266" s="17" t="s">
        <v>397</v>
      </c>
      <c r="C266" s="17" t="s">
        <v>398</v>
      </c>
      <c r="D266" s="49">
        <v>81557757</v>
      </c>
      <c r="E266" s="49"/>
      <c r="F266" s="8">
        <f>D266+E266</f>
        <v>81557757</v>
      </c>
      <c r="G266" s="10" t="s">
        <v>399</v>
      </c>
    </row>
    <row r="267" spans="1:14">
      <c r="A267" s="10">
        <v>180723</v>
      </c>
      <c r="B267" s="17" t="s">
        <v>400</v>
      </c>
      <c r="C267" s="17" t="s">
        <v>401</v>
      </c>
      <c r="D267" s="49">
        <v>22911551</v>
      </c>
      <c r="E267" s="49">
        <v>26094024.550000001</v>
      </c>
      <c r="F267" s="8">
        <f t="shared" ref="F267:F285" si="3">D267+E267</f>
        <v>49005575.549999997</v>
      </c>
      <c r="G267" s="10" t="s">
        <v>399</v>
      </c>
    </row>
    <row r="268" spans="1:14">
      <c r="A268" s="10">
        <v>334769</v>
      </c>
      <c r="B268" s="17" t="s">
        <v>402</v>
      </c>
      <c r="C268" s="17" t="s">
        <v>403</v>
      </c>
      <c r="D268" s="49">
        <v>11154286</v>
      </c>
      <c r="E268" s="49"/>
      <c r="F268" s="8">
        <f t="shared" si="3"/>
        <v>11154286</v>
      </c>
      <c r="G268" s="10" t="s">
        <v>399</v>
      </c>
    </row>
    <row r="269" spans="1:14">
      <c r="A269" s="10">
        <v>334770</v>
      </c>
      <c r="B269" s="17" t="s">
        <v>404</v>
      </c>
      <c r="C269" s="17" t="s">
        <v>405</v>
      </c>
      <c r="D269" s="49">
        <v>566085576</v>
      </c>
      <c r="E269" s="49">
        <v>520884424</v>
      </c>
      <c r="F269" s="8">
        <f t="shared" si="3"/>
        <v>1086970000</v>
      </c>
      <c r="G269" s="10" t="s">
        <v>399</v>
      </c>
    </row>
    <row r="270" spans="1:14">
      <c r="A270" s="10">
        <v>334772</v>
      </c>
      <c r="B270" s="17" t="s">
        <v>406</v>
      </c>
      <c r="C270" s="17" t="s">
        <v>407</v>
      </c>
      <c r="D270" s="49">
        <v>20606934</v>
      </c>
      <c r="E270" s="49"/>
      <c r="F270" s="8">
        <f t="shared" si="3"/>
        <v>20606934</v>
      </c>
      <c r="G270" s="10" t="s">
        <v>399</v>
      </c>
    </row>
    <row r="271" spans="1:14">
      <c r="A271" s="10">
        <v>334773</v>
      </c>
      <c r="B271" s="17" t="s">
        <v>408</v>
      </c>
      <c r="C271" s="17" t="s">
        <v>409</v>
      </c>
      <c r="D271" s="49">
        <v>35810000</v>
      </c>
      <c r="E271" s="49"/>
      <c r="F271" s="8">
        <f t="shared" si="3"/>
        <v>35810000</v>
      </c>
      <c r="G271" s="10" t="s">
        <v>399</v>
      </c>
    </row>
    <row r="272" spans="1:14">
      <c r="A272" s="10">
        <v>334798</v>
      </c>
      <c r="B272" s="17" t="s">
        <v>410</v>
      </c>
      <c r="C272" s="17" t="s">
        <v>411</v>
      </c>
      <c r="D272" s="49">
        <v>3918132</v>
      </c>
      <c r="E272" s="49"/>
      <c r="F272" s="8">
        <f t="shared" si="3"/>
        <v>3918132</v>
      </c>
      <c r="G272" s="10" t="s">
        <v>399</v>
      </c>
    </row>
    <row r="273" spans="1:7">
      <c r="A273" s="10">
        <v>334803</v>
      </c>
      <c r="B273" s="17" t="s">
        <v>412</v>
      </c>
      <c r="C273" s="17" t="s">
        <v>413</v>
      </c>
      <c r="D273" s="49">
        <v>2730000</v>
      </c>
      <c r="E273" s="49"/>
      <c r="F273" s="8">
        <f t="shared" si="3"/>
        <v>2730000</v>
      </c>
      <c r="G273" s="10" t="s">
        <v>399</v>
      </c>
    </row>
    <row r="274" spans="1:7">
      <c r="A274" s="10">
        <v>334811</v>
      </c>
      <c r="B274" s="17" t="s">
        <v>414</v>
      </c>
      <c r="C274" s="17" t="s">
        <v>415</v>
      </c>
      <c r="D274" s="49">
        <v>79831592</v>
      </c>
      <c r="E274" s="49"/>
      <c r="F274" s="8">
        <f t="shared" si="3"/>
        <v>79831592</v>
      </c>
      <c r="G274" s="10" t="s">
        <v>399</v>
      </c>
    </row>
    <row r="275" spans="1:7">
      <c r="A275" s="10">
        <v>334813</v>
      </c>
      <c r="B275" s="17" t="s">
        <v>416</v>
      </c>
      <c r="C275" s="17" t="s">
        <v>417</v>
      </c>
      <c r="D275" s="49">
        <v>17260000</v>
      </c>
      <c r="E275" s="49"/>
      <c r="F275" s="8">
        <f t="shared" si="3"/>
        <v>17260000</v>
      </c>
      <c r="G275" s="10" t="s">
        <v>399</v>
      </c>
    </row>
    <row r="276" spans="1:7">
      <c r="A276" s="10">
        <v>335206</v>
      </c>
      <c r="B276" s="17" t="s">
        <v>418</v>
      </c>
      <c r="C276" s="17" t="s">
        <v>419</v>
      </c>
      <c r="D276" s="49">
        <v>8055082</v>
      </c>
      <c r="E276" s="49"/>
      <c r="F276" s="8">
        <f t="shared" si="3"/>
        <v>8055082</v>
      </c>
      <c r="G276" s="10" t="s">
        <v>399</v>
      </c>
    </row>
    <row r="277" spans="1:7">
      <c r="A277" s="10">
        <v>335207</v>
      </c>
      <c r="B277" s="17" t="s">
        <v>420</v>
      </c>
      <c r="C277" s="17" t="s">
        <v>421</v>
      </c>
      <c r="D277" s="49">
        <v>4271000</v>
      </c>
      <c r="E277" s="49"/>
      <c r="F277" s="8">
        <f t="shared" si="3"/>
        <v>4271000</v>
      </c>
      <c r="G277" s="10" t="s">
        <v>399</v>
      </c>
    </row>
    <row r="278" spans="1:7">
      <c r="A278" s="10">
        <v>344771</v>
      </c>
      <c r="B278" s="17" t="s">
        <v>422</v>
      </c>
      <c r="C278" s="17" t="s">
        <v>423</v>
      </c>
      <c r="D278" s="49">
        <v>40334479</v>
      </c>
      <c r="E278" s="49"/>
      <c r="F278" s="8">
        <f t="shared" si="3"/>
        <v>40334479</v>
      </c>
      <c r="G278" s="10" t="s">
        <v>399</v>
      </c>
    </row>
    <row r="279" spans="1:7">
      <c r="A279" s="10">
        <v>435769</v>
      </c>
      <c r="B279" s="17" t="s">
        <v>424</v>
      </c>
      <c r="C279" s="17" t="s">
        <v>425</v>
      </c>
      <c r="D279" s="49">
        <v>117758206.89</v>
      </c>
      <c r="E279" s="49">
        <v>27093224.609999999</v>
      </c>
      <c r="F279" s="8">
        <f t="shared" si="3"/>
        <v>144851431.5</v>
      </c>
      <c r="G279" s="10" t="s">
        <v>399</v>
      </c>
    </row>
    <row r="280" spans="1:7">
      <c r="A280" s="10">
        <v>436462</v>
      </c>
      <c r="B280" s="17" t="s">
        <v>426</v>
      </c>
      <c r="C280" s="17" t="s">
        <v>427</v>
      </c>
      <c r="D280" s="49">
        <v>37270276.119999997</v>
      </c>
      <c r="E280" s="49">
        <v>5302995.4000000004</v>
      </c>
      <c r="F280" s="8">
        <f t="shared" si="3"/>
        <v>42573271.519999996</v>
      </c>
      <c r="G280" s="10" t="s">
        <v>399</v>
      </c>
    </row>
    <row r="281" spans="1:7">
      <c r="A281" s="10">
        <v>436467</v>
      </c>
      <c r="B281" s="17" t="s">
        <v>428</v>
      </c>
      <c r="C281" s="17" t="s">
        <v>429</v>
      </c>
      <c r="D281" s="49">
        <v>15000000</v>
      </c>
      <c r="E281" s="49"/>
      <c r="F281" s="8">
        <f t="shared" si="3"/>
        <v>15000000</v>
      </c>
      <c r="G281" s="10" t="s">
        <v>399</v>
      </c>
    </row>
    <row r="282" spans="1:7">
      <c r="A282" s="10">
        <v>436468</v>
      </c>
      <c r="B282" s="17" t="s">
        <v>430</v>
      </c>
      <c r="C282" s="17" t="s">
        <v>431</v>
      </c>
      <c r="D282" s="49">
        <v>43483764.170000002</v>
      </c>
      <c r="E282" s="49">
        <v>13760297.539999999</v>
      </c>
      <c r="F282" s="8">
        <f t="shared" si="3"/>
        <v>57244061.710000001</v>
      </c>
      <c r="G282" s="10" t="s">
        <v>399</v>
      </c>
    </row>
    <row r="283" spans="1:7">
      <c r="A283" s="10">
        <v>436621</v>
      </c>
      <c r="B283" s="17" t="s">
        <v>432</v>
      </c>
      <c r="C283" s="17" t="s">
        <v>433</v>
      </c>
      <c r="D283" s="49">
        <v>15309227</v>
      </c>
      <c r="E283" s="49">
        <v>9298063.4800000004</v>
      </c>
      <c r="F283" s="8">
        <f t="shared" si="3"/>
        <v>24607290.48</v>
      </c>
      <c r="G283" s="10" t="s">
        <v>399</v>
      </c>
    </row>
    <row r="284" spans="1:7">
      <c r="A284" s="10">
        <v>721184</v>
      </c>
      <c r="B284" s="17" t="s">
        <v>434</v>
      </c>
      <c r="C284" s="17" t="s">
        <v>435</v>
      </c>
      <c r="D284" s="49">
        <v>163240107.05000001</v>
      </c>
      <c r="E284" s="49">
        <v>162914788.74000001</v>
      </c>
      <c r="F284" s="8">
        <f t="shared" si="3"/>
        <v>326154895.79000002</v>
      </c>
      <c r="G284" s="10" t="s">
        <v>399</v>
      </c>
    </row>
    <row r="285" spans="1:7">
      <c r="A285" s="10">
        <v>728260</v>
      </c>
      <c r="B285" s="17" t="s">
        <v>436</v>
      </c>
      <c r="C285" s="17" t="s">
        <v>437</v>
      </c>
      <c r="D285" s="49">
        <v>3611152</v>
      </c>
      <c r="E285" s="49"/>
      <c r="F285" s="8">
        <f t="shared" si="3"/>
        <v>3611152</v>
      </c>
      <c r="G285" s="10" t="s">
        <v>399</v>
      </c>
    </row>
    <row r="286" spans="1:7" ht="12.75" thickBot="1">
      <c r="D286" s="12">
        <f>SUM(D265:D285)</f>
        <v>1290199550.23</v>
      </c>
      <c r="E286" s="12">
        <f t="shared" ref="E286:F286" si="4">SUM(E265:E285)</f>
        <v>765348224.31999993</v>
      </c>
      <c r="F286" s="12">
        <f t="shared" si="4"/>
        <v>2055546940.55</v>
      </c>
      <c r="G286" s="12">
        <v>0</v>
      </c>
    </row>
    <row r="287" spans="1:7">
      <c r="D287" s="24" t="s">
        <v>438</v>
      </c>
    </row>
    <row r="288" spans="1:7">
      <c r="D288" s="9" t="s">
        <v>439</v>
      </c>
    </row>
    <row r="289" spans="1:14" ht="18" customHeight="1">
      <c r="A289" s="61" t="s">
        <v>395</v>
      </c>
      <c r="B289" s="62" t="s">
        <v>440</v>
      </c>
      <c r="C289" s="62" t="s">
        <v>26</v>
      </c>
      <c r="D289" s="63">
        <v>428</v>
      </c>
      <c r="E289" s="63">
        <v>406</v>
      </c>
      <c r="F289" s="64" t="s">
        <v>27</v>
      </c>
      <c r="G289" s="61" t="s">
        <v>64</v>
      </c>
    </row>
    <row r="290" spans="1:14">
      <c r="A290" s="95">
        <v>165209</v>
      </c>
      <c r="B290" s="17" t="s">
        <v>441</v>
      </c>
      <c r="C290" s="17" t="s">
        <v>442</v>
      </c>
      <c r="D290" s="9">
        <v>12765829</v>
      </c>
      <c r="E290" s="9">
        <v>0</v>
      </c>
      <c r="F290" s="9">
        <f>D290+E290</f>
        <v>12765829</v>
      </c>
      <c r="G290" s="78" t="s">
        <v>443</v>
      </c>
      <c r="H290" s="9"/>
      <c r="L290" s="17"/>
      <c r="M290" s="17"/>
      <c r="N290" s="17"/>
    </row>
    <row r="291" spans="1:14">
      <c r="A291" s="95">
        <v>165225</v>
      </c>
      <c r="B291" s="17" t="s">
        <v>79</v>
      </c>
      <c r="C291" s="17" t="s">
        <v>444</v>
      </c>
      <c r="D291" s="49">
        <v>13495526</v>
      </c>
      <c r="E291" s="9">
        <v>0</v>
      </c>
      <c r="F291" s="49">
        <v>13495526.25</v>
      </c>
      <c r="G291" s="78" t="s">
        <v>443</v>
      </c>
    </row>
    <row r="292" spans="1:14">
      <c r="A292" s="17">
        <v>165226</v>
      </c>
      <c r="B292" s="17" t="s">
        <v>445</v>
      </c>
      <c r="C292" s="17" t="s">
        <v>446</v>
      </c>
      <c r="D292" s="9">
        <v>59069587.619999997</v>
      </c>
      <c r="E292" s="9">
        <v>27689656.16</v>
      </c>
      <c r="F292" s="9">
        <f t="shared" ref="F292:F355" si="5">D292+E292</f>
        <v>86759243.780000001</v>
      </c>
      <c r="G292" s="78" t="s">
        <v>443</v>
      </c>
      <c r="H292" s="79"/>
      <c r="L292" s="17"/>
      <c r="M292" s="17"/>
      <c r="N292" s="17"/>
    </row>
    <row r="293" spans="1:14">
      <c r="A293" s="17">
        <v>167446</v>
      </c>
      <c r="B293" s="17" t="s">
        <v>447</v>
      </c>
      <c r="C293" s="17" t="s">
        <v>448</v>
      </c>
      <c r="D293" s="9">
        <v>32863940.579999998</v>
      </c>
      <c r="E293" s="9">
        <v>0</v>
      </c>
      <c r="F293" s="9">
        <f t="shared" si="5"/>
        <v>32863940.579999998</v>
      </c>
      <c r="G293" s="78" t="s">
        <v>449</v>
      </c>
      <c r="H293" s="9"/>
      <c r="L293" s="17"/>
      <c r="M293" s="17"/>
      <c r="N293" s="17"/>
    </row>
    <row r="294" spans="1:14">
      <c r="A294" s="17">
        <v>169058</v>
      </c>
      <c r="B294" s="17" t="s">
        <v>450</v>
      </c>
      <c r="C294" s="17" t="s">
        <v>451</v>
      </c>
      <c r="D294" s="9">
        <v>23342346.170000002</v>
      </c>
      <c r="E294" s="9">
        <v>13265333.34</v>
      </c>
      <c r="F294" s="9">
        <f t="shared" si="5"/>
        <v>36607679.510000005</v>
      </c>
      <c r="G294" s="78" t="s">
        <v>67</v>
      </c>
      <c r="H294" s="9"/>
      <c r="L294" s="17"/>
      <c r="M294" s="17"/>
      <c r="N294" s="17"/>
    </row>
    <row r="295" spans="1:14">
      <c r="A295" s="17">
        <v>169276</v>
      </c>
      <c r="B295" s="17" t="s">
        <v>452</v>
      </c>
      <c r="C295" s="17" t="s">
        <v>453</v>
      </c>
      <c r="D295" s="9">
        <v>75107786</v>
      </c>
      <c r="E295" s="9">
        <v>3661876.82</v>
      </c>
      <c r="F295" s="9">
        <f t="shared" si="5"/>
        <v>78769662.819999993</v>
      </c>
      <c r="G295" s="78" t="s">
        <v>67</v>
      </c>
      <c r="H295" s="9"/>
      <c r="L295" s="17"/>
      <c r="M295" s="17"/>
      <c r="N295" s="17"/>
    </row>
    <row r="296" spans="1:14">
      <c r="A296" s="17">
        <v>176913</v>
      </c>
      <c r="B296" s="17" t="s">
        <v>454</v>
      </c>
      <c r="C296" s="17" t="s">
        <v>455</v>
      </c>
      <c r="D296" s="9">
        <v>40504745.140000001</v>
      </c>
      <c r="E296" s="9">
        <v>0</v>
      </c>
      <c r="F296" s="9">
        <f t="shared" si="5"/>
        <v>40504745.140000001</v>
      </c>
      <c r="G296" s="78" t="s">
        <v>449</v>
      </c>
      <c r="H296" s="9"/>
      <c r="L296" s="17"/>
      <c r="M296" s="17"/>
      <c r="N296" s="17"/>
    </row>
    <row r="297" spans="1:14">
      <c r="A297" s="17">
        <v>176971</v>
      </c>
      <c r="B297" s="17" t="s">
        <v>456</v>
      </c>
      <c r="C297" s="17" t="s">
        <v>457</v>
      </c>
      <c r="D297" s="9">
        <v>23193643.550000001</v>
      </c>
      <c r="E297" s="9">
        <v>0</v>
      </c>
      <c r="F297" s="9">
        <f t="shared" si="5"/>
        <v>23193643.550000001</v>
      </c>
      <c r="G297" s="78" t="s">
        <v>449</v>
      </c>
      <c r="H297" s="9"/>
      <c r="L297" s="17"/>
      <c r="M297" s="17"/>
      <c r="N297" s="17"/>
    </row>
    <row r="298" spans="1:14">
      <c r="A298" s="17">
        <v>178577</v>
      </c>
      <c r="B298" s="17" t="s">
        <v>458</v>
      </c>
      <c r="C298" s="17" t="s">
        <v>459</v>
      </c>
      <c r="D298" s="9">
        <v>24361713.920000002</v>
      </c>
      <c r="E298" s="9">
        <v>16340158.710000001</v>
      </c>
      <c r="F298" s="9">
        <f t="shared" si="5"/>
        <v>40701872.630000003</v>
      </c>
      <c r="G298" s="78" t="s">
        <v>67</v>
      </c>
      <c r="H298" s="9"/>
      <c r="L298" s="17"/>
      <c r="M298" s="17"/>
      <c r="N298" s="17"/>
    </row>
    <row r="299" spans="1:14">
      <c r="A299" s="17">
        <v>180052</v>
      </c>
      <c r="B299" s="17" t="s">
        <v>460</v>
      </c>
      <c r="C299" s="17" t="s">
        <v>461</v>
      </c>
      <c r="D299" s="9">
        <v>17796351.550000001</v>
      </c>
      <c r="E299" s="9">
        <v>0</v>
      </c>
      <c r="F299" s="9">
        <f t="shared" si="5"/>
        <v>17796351.550000001</v>
      </c>
      <c r="G299" s="78" t="s">
        <v>449</v>
      </c>
      <c r="H299" s="9"/>
      <c r="L299" s="17"/>
      <c r="M299" s="17"/>
      <c r="N299" s="17"/>
    </row>
    <row r="300" spans="1:14">
      <c r="A300" s="17">
        <v>334470</v>
      </c>
      <c r="B300" s="17" t="s">
        <v>462</v>
      </c>
      <c r="C300" s="17" t="s">
        <v>463</v>
      </c>
      <c r="D300" s="9">
        <v>51867865.420000002</v>
      </c>
      <c r="E300" s="9">
        <v>0</v>
      </c>
      <c r="F300" s="9">
        <f t="shared" si="5"/>
        <v>51867865.420000002</v>
      </c>
      <c r="G300" s="78" t="s">
        <v>449</v>
      </c>
      <c r="H300" s="9"/>
      <c r="L300" s="17"/>
      <c r="M300" s="17"/>
      <c r="N300" s="17"/>
    </row>
    <row r="301" spans="1:14">
      <c r="A301" s="17">
        <v>547187</v>
      </c>
      <c r="B301" s="17" t="s">
        <v>464</v>
      </c>
      <c r="C301" s="17" t="s">
        <v>465</v>
      </c>
      <c r="D301" s="9">
        <v>6551618.4000000004</v>
      </c>
      <c r="E301" s="9">
        <v>308929.24</v>
      </c>
      <c r="F301" s="9">
        <f t="shared" si="5"/>
        <v>6860547.6400000006</v>
      </c>
      <c r="G301" s="78" t="s">
        <v>67</v>
      </c>
      <c r="H301" s="9"/>
      <c r="L301" s="17"/>
      <c r="M301" s="17"/>
      <c r="N301" s="17"/>
    </row>
    <row r="302" spans="1:14">
      <c r="A302" s="17">
        <v>550106</v>
      </c>
      <c r="B302" s="17" t="s">
        <v>466</v>
      </c>
      <c r="C302" s="17" t="s">
        <v>467</v>
      </c>
      <c r="D302" s="9">
        <v>9827316</v>
      </c>
      <c r="E302" s="9">
        <v>1101071.22</v>
      </c>
      <c r="F302" s="9">
        <f t="shared" si="5"/>
        <v>10928387.220000001</v>
      </c>
      <c r="G302" s="78" t="s">
        <v>67</v>
      </c>
      <c r="H302" s="9"/>
      <c r="L302" s="17"/>
      <c r="M302" s="17"/>
      <c r="N302" s="17"/>
    </row>
    <row r="303" spans="1:14">
      <c r="A303" s="17">
        <v>550950</v>
      </c>
      <c r="B303" s="17" t="s">
        <v>468</v>
      </c>
      <c r="C303" s="17" t="s">
        <v>278</v>
      </c>
      <c r="D303" s="9">
        <v>13072870.609999999</v>
      </c>
      <c r="E303" s="9">
        <v>0</v>
      </c>
      <c r="F303" s="9">
        <f t="shared" si="5"/>
        <v>13072870.609999999</v>
      </c>
      <c r="G303" s="78" t="s">
        <v>469</v>
      </c>
      <c r="H303" s="79" t="s">
        <v>470</v>
      </c>
      <c r="L303" s="17"/>
      <c r="M303" s="17"/>
      <c r="N303" s="17"/>
    </row>
    <row r="304" spans="1:14">
      <c r="A304" s="17">
        <v>551914</v>
      </c>
      <c r="B304" s="17" t="s">
        <v>471</v>
      </c>
      <c r="C304" s="17" t="s">
        <v>472</v>
      </c>
      <c r="D304" s="9">
        <v>8228185.0899999999</v>
      </c>
      <c r="E304" s="9">
        <v>5838512.7999999998</v>
      </c>
      <c r="F304" s="9">
        <f t="shared" si="5"/>
        <v>14066697.890000001</v>
      </c>
      <c r="G304" s="78" t="s">
        <v>67</v>
      </c>
      <c r="H304" s="9"/>
      <c r="L304" s="17"/>
      <c r="M304" s="17"/>
      <c r="N304" s="17"/>
    </row>
    <row r="305" spans="1:14">
      <c r="A305" s="17">
        <v>682328</v>
      </c>
      <c r="B305" s="17" t="s">
        <v>473</v>
      </c>
      <c r="C305" s="17" t="s">
        <v>474</v>
      </c>
      <c r="D305" s="9">
        <v>9126057.9900000002</v>
      </c>
      <c r="E305" s="9">
        <v>0</v>
      </c>
      <c r="F305" s="9">
        <f t="shared" si="5"/>
        <v>9126057.9900000002</v>
      </c>
      <c r="G305" s="78" t="s">
        <v>67</v>
      </c>
      <c r="H305" s="9"/>
      <c r="L305" s="17"/>
      <c r="M305" s="17"/>
      <c r="N305" s="17"/>
    </row>
    <row r="306" spans="1:14">
      <c r="A306" s="17">
        <v>682645</v>
      </c>
      <c r="B306" s="17" t="s">
        <v>475</v>
      </c>
      <c r="C306" s="17" t="s">
        <v>476</v>
      </c>
      <c r="D306" s="9">
        <v>13016336.93</v>
      </c>
      <c r="E306" s="9">
        <v>0</v>
      </c>
      <c r="F306" s="9">
        <f t="shared" si="5"/>
        <v>13016336.93</v>
      </c>
      <c r="G306" s="78" t="s">
        <v>469</v>
      </c>
      <c r="H306" s="79"/>
      <c r="L306" s="17"/>
      <c r="M306" s="17"/>
      <c r="N306" s="17"/>
    </row>
    <row r="307" spans="1:14">
      <c r="A307" s="17">
        <v>682834</v>
      </c>
      <c r="B307" s="17" t="s">
        <v>477</v>
      </c>
      <c r="C307" s="17" t="s">
        <v>478</v>
      </c>
      <c r="D307" s="9">
        <v>10983086.42</v>
      </c>
      <c r="E307" s="9">
        <v>0</v>
      </c>
      <c r="F307" s="9">
        <f t="shared" si="5"/>
        <v>10983086.42</v>
      </c>
      <c r="G307" s="78" t="s">
        <v>469</v>
      </c>
      <c r="H307" s="79" t="s">
        <v>470</v>
      </c>
      <c r="L307" s="17"/>
      <c r="M307" s="17"/>
      <c r="N307" s="17"/>
    </row>
    <row r="308" spans="1:14">
      <c r="A308" s="17">
        <v>711819</v>
      </c>
      <c r="B308" s="17" t="s">
        <v>479</v>
      </c>
      <c r="C308" s="17" t="s">
        <v>480</v>
      </c>
      <c r="D308" s="9">
        <v>2349734.4</v>
      </c>
      <c r="E308" s="9">
        <v>197625.13</v>
      </c>
      <c r="F308" s="9">
        <f t="shared" si="5"/>
        <v>2547359.5299999998</v>
      </c>
      <c r="G308" s="78" t="s">
        <v>92</v>
      </c>
      <c r="H308" s="9"/>
      <c r="L308" s="17"/>
      <c r="M308" s="17"/>
      <c r="N308" s="17"/>
    </row>
    <row r="309" spans="1:14">
      <c r="A309" s="17">
        <v>723883</v>
      </c>
      <c r="B309" s="17" t="s">
        <v>481</v>
      </c>
      <c r="C309" s="17" t="s">
        <v>322</v>
      </c>
      <c r="D309" s="9">
        <v>0</v>
      </c>
      <c r="E309" s="9">
        <v>145069437.94</v>
      </c>
      <c r="F309" s="9">
        <f t="shared" si="5"/>
        <v>145069437.94</v>
      </c>
      <c r="G309" s="78" t="s">
        <v>323</v>
      </c>
      <c r="H309" s="9"/>
      <c r="L309" s="17"/>
      <c r="M309" s="17"/>
      <c r="N309" s="17"/>
    </row>
    <row r="310" spans="1:14">
      <c r="A310" s="17">
        <v>727522</v>
      </c>
      <c r="B310" s="17" t="s">
        <v>482</v>
      </c>
      <c r="C310" s="17" t="s">
        <v>483</v>
      </c>
      <c r="D310" s="9">
        <v>897595.83</v>
      </c>
      <c r="E310" s="9">
        <v>3098128.05</v>
      </c>
      <c r="F310" s="9">
        <f t="shared" si="5"/>
        <v>3995723.88</v>
      </c>
      <c r="G310" s="78" t="s">
        <v>323</v>
      </c>
      <c r="H310" s="9"/>
      <c r="L310" s="17"/>
      <c r="M310" s="17"/>
      <c r="N310" s="17"/>
    </row>
    <row r="311" spans="1:14">
      <c r="A311" s="17">
        <v>727529</v>
      </c>
      <c r="B311" s="17" t="s">
        <v>484</v>
      </c>
      <c r="C311" s="17" t="s">
        <v>485</v>
      </c>
      <c r="D311" s="9">
        <v>12967819.92</v>
      </c>
      <c r="E311" s="9">
        <v>44340770.670000002</v>
      </c>
      <c r="F311" s="9">
        <f t="shared" si="5"/>
        <v>57308590.590000004</v>
      </c>
      <c r="G311" s="78" t="s">
        <v>323</v>
      </c>
      <c r="H311" s="9"/>
      <c r="L311" s="17"/>
      <c r="M311" s="17"/>
      <c r="N311" s="17"/>
    </row>
    <row r="312" spans="1:14">
      <c r="A312" s="17">
        <v>727572</v>
      </c>
      <c r="B312" s="17" t="s">
        <v>486</v>
      </c>
      <c r="C312" s="17" t="s">
        <v>487</v>
      </c>
      <c r="D312" s="9">
        <v>0</v>
      </c>
      <c r="E312" s="9">
        <v>80353343.340000004</v>
      </c>
      <c r="F312" s="9">
        <f t="shared" si="5"/>
        <v>80353343.340000004</v>
      </c>
      <c r="G312" s="78" t="s">
        <v>323</v>
      </c>
      <c r="H312" s="9"/>
      <c r="L312" s="17"/>
      <c r="M312" s="17"/>
      <c r="N312" s="17"/>
    </row>
    <row r="313" spans="1:14">
      <c r="A313" s="17">
        <v>727606</v>
      </c>
      <c r="B313" s="17" t="s">
        <v>488</v>
      </c>
      <c r="C313" s="17" t="s">
        <v>489</v>
      </c>
      <c r="D313" s="9">
        <v>7230250.3700000001</v>
      </c>
      <c r="E313" s="9">
        <v>24722341.5</v>
      </c>
      <c r="F313" s="9">
        <f t="shared" si="5"/>
        <v>31952591.870000001</v>
      </c>
      <c r="G313" s="78" t="s">
        <v>323</v>
      </c>
      <c r="H313" s="9"/>
      <c r="L313" s="17"/>
      <c r="M313" s="17"/>
      <c r="N313" s="17"/>
    </row>
    <row r="314" spans="1:14">
      <c r="A314" s="17">
        <v>727608</v>
      </c>
      <c r="B314" s="17" t="s">
        <v>490</v>
      </c>
      <c r="C314" s="17" t="s">
        <v>491</v>
      </c>
      <c r="D314" s="9">
        <v>1161449.55</v>
      </c>
      <c r="E314" s="9">
        <v>4008841.52</v>
      </c>
      <c r="F314" s="9">
        <f t="shared" si="5"/>
        <v>5170291.07</v>
      </c>
      <c r="G314" s="78" t="s">
        <v>323</v>
      </c>
      <c r="H314" s="9"/>
      <c r="L314" s="17"/>
      <c r="M314" s="17"/>
      <c r="N314" s="17"/>
    </row>
    <row r="315" spans="1:14">
      <c r="A315" s="17">
        <v>727657</v>
      </c>
      <c r="B315" s="17" t="s">
        <v>492</v>
      </c>
      <c r="C315" s="17" t="s">
        <v>493</v>
      </c>
      <c r="D315" s="9">
        <v>665799.1</v>
      </c>
      <c r="E315" s="9">
        <v>2298062.02</v>
      </c>
      <c r="F315" s="9">
        <f t="shared" si="5"/>
        <v>2963861.12</v>
      </c>
      <c r="G315" s="78" t="s">
        <v>323</v>
      </c>
      <c r="H315" s="9"/>
      <c r="L315" s="17"/>
      <c r="M315" s="17"/>
      <c r="N315" s="17"/>
    </row>
    <row r="316" spans="1:14">
      <c r="A316" s="17">
        <v>727659</v>
      </c>
      <c r="B316" s="17" t="s">
        <v>494</v>
      </c>
      <c r="C316" s="17" t="s">
        <v>495</v>
      </c>
      <c r="D316" s="9">
        <v>1098979.51</v>
      </c>
      <c r="E316" s="9">
        <v>3793220.88</v>
      </c>
      <c r="F316" s="9">
        <f t="shared" si="5"/>
        <v>4892200.3899999997</v>
      </c>
      <c r="G316" s="78" t="s">
        <v>323</v>
      </c>
      <c r="H316" s="9"/>
      <c r="L316" s="17"/>
      <c r="M316" s="17"/>
      <c r="N316" s="17"/>
    </row>
    <row r="317" spans="1:14">
      <c r="A317" s="17">
        <v>735474</v>
      </c>
      <c r="B317" s="17" t="s">
        <v>496</v>
      </c>
      <c r="C317" s="17" t="s">
        <v>497</v>
      </c>
      <c r="D317" s="9">
        <v>16785005</v>
      </c>
      <c r="E317" s="9">
        <v>0</v>
      </c>
      <c r="F317" s="9">
        <f t="shared" si="5"/>
        <v>16785005</v>
      </c>
      <c r="G317" s="78" t="s">
        <v>70</v>
      </c>
      <c r="H317" s="79"/>
      <c r="L317" s="17"/>
      <c r="M317" s="17"/>
      <c r="N317" s="17"/>
    </row>
    <row r="318" spans="1:14">
      <c r="A318" s="17">
        <v>741105</v>
      </c>
      <c r="B318" s="17" t="s">
        <v>498</v>
      </c>
      <c r="C318" s="17" t="s">
        <v>499</v>
      </c>
      <c r="D318" s="9">
        <v>0</v>
      </c>
      <c r="E318" s="9">
        <v>157385518.05000001</v>
      </c>
      <c r="F318" s="9">
        <f t="shared" si="5"/>
        <v>157385518.05000001</v>
      </c>
      <c r="G318" s="78" t="s">
        <v>323</v>
      </c>
      <c r="H318" s="9"/>
      <c r="L318" s="17"/>
      <c r="M318" s="17"/>
      <c r="N318" s="17"/>
    </row>
    <row r="319" spans="1:14">
      <c r="A319" s="17">
        <v>749060</v>
      </c>
      <c r="B319" s="17" t="s">
        <v>500</v>
      </c>
      <c r="C319" s="17" t="s">
        <v>501</v>
      </c>
      <c r="D319" s="9">
        <v>1316781.32</v>
      </c>
      <c r="E319" s="9">
        <v>140677.54</v>
      </c>
      <c r="F319" s="9">
        <f t="shared" si="5"/>
        <v>1457458.86</v>
      </c>
      <c r="G319" s="78" t="s">
        <v>92</v>
      </c>
      <c r="H319" s="9"/>
      <c r="L319" s="17"/>
      <c r="M319" s="17"/>
      <c r="N319" s="17"/>
    </row>
    <row r="320" spans="1:14">
      <c r="A320" s="17">
        <v>749072</v>
      </c>
      <c r="B320" s="17" t="s">
        <v>502</v>
      </c>
      <c r="C320" s="17" t="s">
        <v>503</v>
      </c>
      <c r="D320" s="9">
        <v>823313.44</v>
      </c>
      <c r="E320" s="9">
        <v>59629.8</v>
      </c>
      <c r="F320" s="9">
        <f t="shared" si="5"/>
        <v>882943.24</v>
      </c>
      <c r="G320" s="78" t="s">
        <v>92</v>
      </c>
      <c r="H320" s="9"/>
      <c r="L320" s="17"/>
      <c r="M320" s="17"/>
      <c r="N320" s="17"/>
    </row>
    <row r="321" spans="1:14">
      <c r="A321" s="17">
        <v>750150</v>
      </c>
      <c r="B321" s="17" t="s">
        <v>504</v>
      </c>
      <c r="C321" s="17" t="s">
        <v>505</v>
      </c>
      <c r="D321" s="9">
        <v>131895.22</v>
      </c>
      <c r="E321" s="9">
        <v>8224.7999999999993</v>
      </c>
      <c r="F321" s="9">
        <f t="shared" si="5"/>
        <v>140120.01999999999</v>
      </c>
      <c r="G321" s="78" t="s">
        <v>92</v>
      </c>
      <c r="H321" s="9"/>
      <c r="L321" s="17"/>
      <c r="M321" s="17"/>
      <c r="N321" s="17"/>
    </row>
    <row r="322" spans="1:14">
      <c r="A322" s="17">
        <v>750151</v>
      </c>
      <c r="B322" s="17" t="s">
        <v>506</v>
      </c>
      <c r="C322" s="17" t="s">
        <v>507</v>
      </c>
      <c r="D322" s="9">
        <v>261446.49</v>
      </c>
      <c r="E322" s="9">
        <v>13024.96</v>
      </c>
      <c r="F322" s="9">
        <f t="shared" si="5"/>
        <v>274471.45</v>
      </c>
      <c r="G322" s="78" t="s">
        <v>92</v>
      </c>
      <c r="H322" s="9"/>
      <c r="L322" s="17"/>
      <c r="M322" s="17"/>
      <c r="N322" s="17"/>
    </row>
    <row r="323" spans="1:14">
      <c r="A323" s="17">
        <v>750168</v>
      </c>
      <c r="B323" s="17" t="s">
        <v>508</v>
      </c>
      <c r="C323" s="17" t="s">
        <v>509</v>
      </c>
      <c r="D323" s="9">
        <v>468439.49</v>
      </c>
      <c r="E323" s="9">
        <v>37472.839999999997</v>
      </c>
      <c r="F323" s="9">
        <f t="shared" si="5"/>
        <v>505912.32999999996</v>
      </c>
      <c r="G323" s="78" t="s">
        <v>92</v>
      </c>
      <c r="H323" s="9"/>
      <c r="L323" s="17"/>
      <c r="M323" s="17"/>
      <c r="N323" s="17"/>
    </row>
    <row r="324" spans="1:14">
      <c r="A324" s="17">
        <v>750692</v>
      </c>
      <c r="B324" s="17" t="s">
        <v>510</v>
      </c>
      <c r="C324" s="17" t="s">
        <v>511</v>
      </c>
      <c r="D324" s="9">
        <v>15430664</v>
      </c>
      <c r="E324" s="9">
        <v>0</v>
      </c>
      <c r="F324" s="9">
        <f t="shared" si="5"/>
        <v>15430664</v>
      </c>
      <c r="G324" s="78" t="s">
        <v>70</v>
      </c>
      <c r="H324" s="79"/>
      <c r="L324" s="17"/>
      <c r="M324" s="17"/>
      <c r="N324" s="17"/>
    </row>
    <row r="325" spans="1:14">
      <c r="A325" s="17">
        <v>752540</v>
      </c>
      <c r="B325" s="17" t="s">
        <v>512</v>
      </c>
      <c r="C325" s="17" t="s">
        <v>513</v>
      </c>
      <c r="D325" s="9">
        <v>8487643</v>
      </c>
      <c r="E325" s="9">
        <v>0</v>
      </c>
      <c r="F325" s="9">
        <f t="shared" si="5"/>
        <v>8487643</v>
      </c>
      <c r="G325" s="78" t="s">
        <v>70</v>
      </c>
      <c r="H325" s="79"/>
      <c r="L325" s="17"/>
      <c r="M325" s="17"/>
      <c r="N325" s="17"/>
    </row>
    <row r="326" spans="1:14">
      <c r="A326" s="17">
        <v>753782</v>
      </c>
      <c r="B326" s="17" t="s">
        <v>514</v>
      </c>
      <c r="C326" s="17" t="s">
        <v>515</v>
      </c>
      <c r="D326" s="9">
        <v>135332.57999999999</v>
      </c>
      <c r="E326" s="9">
        <v>2218.84</v>
      </c>
      <c r="F326" s="9">
        <f t="shared" si="5"/>
        <v>137551.41999999998</v>
      </c>
      <c r="G326" s="78" t="s">
        <v>92</v>
      </c>
      <c r="H326" s="9"/>
      <c r="L326" s="17"/>
      <c r="M326" s="17"/>
      <c r="N326" s="17"/>
    </row>
    <row r="327" spans="1:14">
      <c r="A327" s="17">
        <v>757689</v>
      </c>
      <c r="B327" s="17" t="s">
        <v>516</v>
      </c>
      <c r="C327" s="17" t="s">
        <v>517</v>
      </c>
      <c r="D327" s="9">
        <v>2337650.4</v>
      </c>
      <c r="E327" s="9">
        <v>0</v>
      </c>
      <c r="F327" s="9">
        <f t="shared" si="5"/>
        <v>2337650.4</v>
      </c>
      <c r="G327" s="78" t="s">
        <v>518</v>
      </c>
      <c r="H327" s="9"/>
      <c r="L327" s="17"/>
      <c r="M327" s="17"/>
      <c r="N327" s="17"/>
    </row>
    <row r="328" spans="1:14">
      <c r="A328" s="17">
        <v>757692</v>
      </c>
      <c r="B328" s="17" t="s">
        <v>519</v>
      </c>
      <c r="C328" s="17" t="s">
        <v>520</v>
      </c>
      <c r="D328" s="9">
        <v>1369120.11</v>
      </c>
      <c r="E328" s="9">
        <v>0</v>
      </c>
      <c r="F328" s="9">
        <f t="shared" si="5"/>
        <v>1369120.11</v>
      </c>
      <c r="G328" s="78" t="s">
        <v>518</v>
      </c>
      <c r="H328" s="9"/>
      <c r="L328" s="17"/>
      <c r="M328" s="17"/>
      <c r="N328" s="17"/>
    </row>
    <row r="329" spans="1:14">
      <c r="A329" s="17">
        <v>757696</v>
      </c>
      <c r="B329" s="17" t="s">
        <v>521</v>
      </c>
      <c r="C329" s="17" t="s">
        <v>522</v>
      </c>
      <c r="D329" s="9">
        <v>1515001.61</v>
      </c>
      <c r="E329" s="9">
        <v>0</v>
      </c>
      <c r="F329" s="9">
        <f t="shared" si="5"/>
        <v>1515001.61</v>
      </c>
      <c r="G329" s="78" t="s">
        <v>518</v>
      </c>
      <c r="H329" s="9"/>
      <c r="L329" s="17"/>
      <c r="M329" s="17"/>
      <c r="N329" s="17"/>
    </row>
    <row r="330" spans="1:14">
      <c r="A330" s="17">
        <v>757700</v>
      </c>
      <c r="B330" s="17" t="s">
        <v>523</v>
      </c>
      <c r="C330" s="17" t="s">
        <v>524</v>
      </c>
      <c r="D330" s="9">
        <v>1743076.28</v>
      </c>
      <c r="E330" s="9">
        <v>0</v>
      </c>
      <c r="F330" s="9">
        <f t="shared" si="5"/>
        <v>1743076.28</v>
      </c>
      <c r="G330" s="78" t="s">
        <v>518</v>
      </c>
      <c r="H330" s="9"/>
      <c r="L330" s="17"/>
      <c r="M330" s="17"/>
      <c r="N330" s="17"/>
    </row>
    <row r="331" spans="1:14">
      <c r="A331" s="17">
        <v>790443</v>
      </c>
      <c r="B331" s="17" t="s">
        <v>525</v>
      </c>
      <c r="C331" s="17" t="s">
        <v>526</v>
      </c>
      <c r="D331" s="9">
        <v>222321</v>
      </c>
      <c r="E331" s="9">
        <v>0</v>
      </c>
      <c r="F331" s="9">
        <f t="shared" si="5"/>
        <v>222321</v>
      </c>
      <c r="G331" s="78" t="s">
        <v>70</v>
      </c>
      <c r="H331" s="79"/>
      <c r="L331" s="17"/>
      <c r="M331" s="17"/>
      <c r="N331" s="17"/>
    </row>
    <row r="332" spans="1:14">
      <c r="A332" s="17">
        <v>797148</v>
      </c>
      <c r="B332" s="17" t="s">
        <v>527</v>
      </c>
      <c r="C332" s="17" t="s">
        <v>528</v>
      </c>
      <c r="D332" s="9">
        <v>2605318.9900000002</v>
      </c>
      <c r="E332" s="9">
        <v>0</v>
      </c>
      <c r="F332" s="9">
        <f t="shared" si="5"/>
        <v>2605318.9900000002</v>
      </c>
      <c r="G332" s="78" t="s">
        <v>70</v>
      </c>
      <c r="H332" s="79"/>
      <c r="L332" s="17"/>
      <c r="M332" s="17"/>
      <c r="N332" s="17"/>
    </row>
    <row r="333" spans="1:14">
      <c r="A333" s="17">
        <v>798275</v>
      </c>
      <c r="B333" s="17" t="s">
        <v>529</v>
      </c>
      <c r="C333" s="17" t="s">
        <v>530</v>
      </c>
      <c r="D333" s="9">
        <v>7464273.8300000001</v>
      </c>
      <c r="E333" s="9">
        <v>0</v>
      </c>
      <c r="F333" s="9">
        <f t="shared" si="5"/>
        <v>7464273.8300000001</v>
      </c>
      <c r="G333" s="78" t="s">
        <v>70</v>
      </c>
      <c r="H333" s="79"/>
      <c r="L333" s="17"/>
      <c r="M333" s="17"/>
      <c r="N333" s="17"/>
    </row>
    <row r="334" spans="1:14">
      <c r="A334" s="17">
        <v>800286</v>
      </c>
      <c r="B334" s="17" t="s">
        <v>531</v>
      </c>
      <c r="C334" s="17" t="s">
        <v>532</v>
      </c>
      <c r="D334" s="9">
        <v>2301102.91</v>
      </c>
      <c r="E334" s="9">
        <v>0</v>
      </c>
      <c r="F334" s="9">
        <f t="shared" si="5"/>
        <v>2301102.91</v>
      </c>
      <c r="G334" s="78" t="s">
        <v>518</v>
      </c>
      <c r="H334" s="9"/>
      <c r="L334" s="17"/>
      <c r="M334" s="17"/>
      <c r="N334" s="17"/>
    </row>
    <row r="335" spans="1:14">
      <c r="A335" s="17">
        <v>800361</v>
      </c>
      <c r="B335" s="17" t="s">
        <v>533</v>
      </c>
      <c r="C335" s="17" t="s">
        <v>534</v>
      </c>
      <c r="D335" s="9">
        <v>2069863.13</v>
      </c>
      <c r="E335" s="9">
        <v>0</v>
      </c>
      <c r="F335" s="9">
        <f t="shared" si="5"/>
        <v>2069863.13</v>
      </c>
      <c r="G335" s="78" t="s">
        <v>518</v>
      </c>
      <c r="H335" s="9"/>
      <c r="L335" s="17"/>
      <c r="M335" s="17"/>
      <c r="N335" s="17"/>
    </row>
    <row r="336" spans="1:14">
      <c r="A336" s="17">
        <v>801166</v>
      </c>
      <c r="B336" s="17" t="s">
        <v>535</v>
      </c>
      <c r="C336" s="17" t="s">
        <v>536</v>
      </c>
      <c r="D336" s="9">
        <v>21962621.600000001</v>
      </c>
      <c r="E336" s="9">
        <v>0</v>
      </c>
      <c r="F336" s="9">
        <f t="shared" si="5"/>
        <v>21962621.600000001</v>
      </c>
      <c r="G336" s="78" t="s">
        <v>70</v>
      </c>
      <c r="H336" s="9"/>
      <c r="L336" s="17"/>
      <c r="M336" s="17"/>
      <c r="N336" s="17"/>
    </row>
    <row r="337" spans="1:14">
      <c r="A337" s="17">
        <v>801172</v>
      </c>
      <c r="B337" s="17" t="s">
        <v>537</v>
      </c>
      <c r="C337" s="17" t="s">
        <v>538</v>
      </c>
      <c r="D337" s="9">
        <v>2529247.52</v>
      </c>
      <c r="E337" s="9">
        <v>0</v>
      </c>
      <c r="F337" s="9">
        <f t="shared" si="5"/>
        <v>2529247.52</v>
      </c>
      <c r="G337" s="78" t="s">
        <v>70</v>
      </c>
      <c r="H337" s="79"/>
      <c r="L337" s="17"/>
      <c r="M337" s="17"/>
      <c r="N337" s="17"/>
    </row>
    <row r="338" spans="1:14">
      <c r="A338" s="17">
        <v>825843</v>
      </c>
      <c r="B338" s="17" t="s">
        <v>539</v>
      </c>
      <c r="C338" s="17" t="s">
        <v>540</v>
      </c>
      <c r="D338" s="9">
        <v>6521097.4800000004</v>
      </c>
      <c r="E338" s="9">
        <v>0</v>
      </c>
      <c r="F338" s="9">
        <f t="shared" si="5"/>
        <v>6521097.4800000004</v>
      </c>
      <c r="G338" s="78" t="s">
        <v>469</v>
      </c>
      <c r="H338" s="79"/>
      <c r="L338" s="17"/>
      <c r="M338" s="17"/>
      <c r="N338" s="17"/>
    </row>
    <row r="339" spans="1:14">
      <c r="A339" s="17">
        <v>956330</v>
      </c>
      <c r="B339" s="17" t="s">
        <v>541</v>
      </c>
      <c r="C339" s="17" t="s">
        <v>542</v>
      </c>
      <c r="D339" s="9">
        <v>1968823.15</v>
      </c>
      <c r="E339" s="9">
        <v>5853486.1699999999</v>
      </c>
      <c r="F339" s="9">
        <f t="shared" si="5"/>
        <v>7822309.3200000003</v>
      </c>
      <c r="G339" s="78" t="s">
        <v>323</v>
      </c>
      <c r="H339" s="9"/>
      <c r="L339" s="17"/>
      <c r="M339" s="17"/>
      <c r="N339" s="17"/>
    </row>
    <row r="340" spans="1:14">
      <c r="A340" s="17">
        <v>956331</v>
      </c>
      <c r="B340" s="17" t="s">
        <v>543</v>
      </c>
      <c r="C340" s="17" t="s">
        <v>544</v>
      </c>
      <c r="D340" s="9">
        <v>164281.79</v>
      </c>
      <c r="E340" s="9">
        <v>5879647.9000000004</v>
      </c>
      <c r="F340" s="9">
        <f t="shared" si="5"/>
        <v>6043929.6900000004</v>
      </c>
      <c r="G340" s="78" t="s">
        <v>323</v>
      </c>
      <c r="H340" s="9"/>
      <c r="L340" s="17"/>
      <c r="M340" s="17"/>
      <c r="N340" s="17"/>
    </row>
    <row r="341" spans="1:14">
      <c r="A341" s="17">
        <v>956332</v>
      </c>
      <c r="B341" s="17" t="s">
        <v>545</v>
      </c>
      <c r="C341" s="17" t="s">
        <v>546</v>
      </c>
      <c r="D341" s="9">
        <v>2787055.9</v>
      </c>
      <c r="E341" s="9">
        <v>8286164.8700000001</v>
      </c>
      <c r="F341" s="9">
        <f t="shared" si="5"/>
        <v>11073220.77</v>
      </c>
      <c r="G341" s="78" t="s">
        <v>323</v>
      </c>
      <c r="H341" s="9"/>
      <c r="L341" s="17"/>
      <c r="M341" s="17"/>
      <c r="N341" s="17"/>
    </row>
    <row r="342" spans="1:14">
      <c r="A342" s="17">
        <v>956335</v>
      </c>
      <c r="B342" s="17" t="s">
        <v>547</v>
      </c>
      <c r="C342" s="17" t="s">
        <v>548</v>
      </c>
      <c r="D342" s="9">
        <v>1849955.27</v>
      </c>
      <c r="E342" s="9">
        <v>5500081.4000000004</v>
      </c>
      <c r="F342" s="9">
        <f t="shared" si="5"/>
        <v>7350036.6699999999</v>
      </c>
      <c r="G342" s="78" t="s">
        <v>323</v>
      </c>
      <c r="H342" s="9"/>
      <c r="L342" s="17"/>
      <c r="M342" s="17"/>
      <c r="N342" s="17"/>
    </row>
    <row r="343" spans="1:14">
      <c r="A343" s="17">
        <v>956337</v>
      </c>
      <c r="B343" s="17" t="s">
        <v>549</v>
      </c>
      <c r="C343" s="17" t="s">
        <v>550</v>
      </c>
      <c r="D343" s="9">
        <v>1800712.05</v>
      </c>
      <c r="E343" s="9">
        <v>5353676.97</v>
      </c>
      <c r="F343" s="9">
        <f t="shared" si="5"/>
        <v>7154389.0199999996</v>
      </c>
      <c r="G343" s="78" t="s">
        <v>323</v>
      </c>
      <c r="H343" s="9"/>
      <c r="L343" s="17"/>
      <c r="M343" s="17"/>
      <c r="N343" s="17"/>
    </row>
    <row r="344" spans="1:14">
      <c r="A344" s="17">
        <v>956339</v>
      </c>
      <c r="B344" s="17" t="s">
        <v>551</v>
      </c>
      <c r="C344" s="17" t="s">
        <v>552</v>
      </c>
      <c r="D344" s="9">
        <v>245849.34</v>
      </c>
      <c r="E344" s="9">
        <v>8798952.3699999992</v>
      </c>
      <c r="F344" s="9">
        <f t="shared" si="5"/>
        <v>9044801.709999999</v>
      </c>
      <c r="G344" s="78" t="s">
        <v>323</v>
      </c>
      <c r="H344" s="9"/>
      <c r="L344" s="17"/>
      <c r="M344" s="17"/>
      <c r="N344" s="17"/>
    </row>
    <row r="345" spans="1:14">
      <c r="A345" s="17">
        <v>956340</v>
      </c>
      <c r="B345" s="17" t="s">
        <v>553</v>
      </c>
      <c r="C345" s="17" t="s">
        <v>554</v>
      </c>
      <c r="D345" s="9">
        <v>134961.38</v>
      </c>
      <c r="E345" s="9">
        <v>4830269.7300000004</v>
      </c>
      <c r="F345" s="9">
        <f t="shared" si="5"/>
        <v>4965231.1100000003</v>
      </c>
      <c r="G345" s="78" t="s">
        <v>323</v>
      </c>
      <c r="H345" s="9"/>
      <c r="L345" s="17"/>
      <c r="M345" s="17"/>
      <c r="N345" s="17"/>
    </row>
    <row r="346" spans="1:14">
      <c r="A346" s="17">
        <v>956341</v>
      </c>
      <c r="B346" s="17" t="s">
        <v>555</v>
      </c>
      <c r="C346" s="17" t="s">
        <v>556</v>
      </c>
      <c r="D346" s="9">
        <v>24080</v>
      </c>
      <c r="E346" s="9">
        <v>71591.83</v>
      </c>
      <c r="F346" s="9">
        <f t="shared" si="5"/>
        <v>95671.83</v>
      </c>
      <c r="G346" s="78" t="s">
        <v>323</v>
      </c>
      <c r="H346" s="9"/>
      <c r="L346" s="17"/>
      <c r="M346" s="17"/>
      <c r="N346" s="17"/>
    </row>
    <row r="347" spans="1:14">
      <c r="A347" s="17">
        <v>956342</v>
      </c>
      <c r="B347" s="17" t="s">
        <v>557</v>
      </c>
      <c r="C347" s="17" t="s">
        <v>558</v>
      </c>
      <c r="D347" s="9">
        <v>10945700.85</v>
      </c>
      <c r="E347" s="9">
        <v>32542541.690000001</v>
      </c>
      <c r="F347" s="9">
        <f t="shared" si="5"/>
        <v>43488242.539999999</v>
      </c>
      <c r="G347" s="78" t="s">
        <v>323</v>
      </c>
      <c r="H347" s="9"/>
      <c r="L347" s="17"/>
      <c r="M347" s="17"/>
      <c r="N347" s="17"/>
    </row>
    <row r="348" spans="1:14">
      <c r="A348" s="17">
        <v>956343</v>
      </c>
      <c r="B348" s="17" t="s">
        <v>559</v>
      </c>
      <c r="C348" s="17" t="s">
        <v>560</v>
      </c>
      <c r="D348" s="9">
        <v>5271329.93</v>
      </c>
      <c r="E348" s="9">
        <v>15672132.449999999</v>
      </c>
      <c r="F348" s="9">
        <f t="shared" si="5"/>
        <v>20943462.379999999</v>
      </c>
      <c r="G348" s="78" t="s">
        <v>323</v>
      </c>
      <c r="H348" s="9"/>
      <c r="L348" s="17"/>
      <c r="M348" s="17"/>
      <c r="N348" s="17"/>
    </row>
    <row r="349" spans="1:14">
      <c r="A349" s="17">
        <v>956345</v>
      </c>
      <c r="B349" s="17" t="s">
        <v>561</v>
      </c>
      <c r="C349" s="17" t="s">
        <v>562</v>
      </c>
      <c r="D349" s="9">
        <v>1805809.83</v>
      </c>
      <c r="E349" s="9">
        <v>5368833.0899999999</v>
      </c>
      <c r="F349" s="9">
        <f t="shared" si="5"/>
        <v>7174642.9199999999</v>
      </c>
      <c r="G349" s="78" t="s">
        <v>323</v>
      </c>
      <c r="H349" s="9"/>
      <c r="L349" s="17"/>
      <c r="M349" s="17"/>
      <c r="N349" s="17"/>
    </row>
    <row r="350" spans="1:14">
      <c r="A350" s="17">
        <v>956348</v>
      </c>
      <c r="B350" s="17" t="s">
        <v>563</v>
      </c>
      <c r="C350" s="17" t="s">
        <v>564</v>
      </c>
      <c r="D350" s="9">
        <v>294309.15999999997</v>
      </c>
      <c r="E350" s="9">
        <v>875007.19</v>
      </c>
      <c r="F350" s="9">
        <f t="shared" si="5"/>
        <v>1169316.3499999999</v>
      </c>
      <c r="G350" s="78" t="s">
        <v>323</v>
      </c>
      <c r="H350" s="9"/>
      <c r="L350" s="17"/>
      <c r="M350" s="17"/>
      <c r="N350" s="17"/>
    </row>
    <row r="351" spans="1:14">
      <c r="A351" s="17">
        <v>956349</v>
      </c>
      <c r="B351" s="17" t="s">
        <v>565</v>
      </c>
      <c r="C351" s="17" t="s">
        <v>566</v>
      </c>
      <c r="D351" s="9">
        <v>3415441.98</v>
      </c>
      <c r="E351" s="9">
        <v>10154412.560000001</v>
      </c>
      <c r="F351" s="9">
        <f t="shared" si="5"/>
        <v>13569854.540000001</v>
      </c>
      <c r="G351" s="78" t="s">
        <v>323</v>
      </c>
      <c r="H351" s="9"/>
      <c r="L351" s="17"/>
      <c r="M351" s="17"/>
      <c r="N351" s="17"/>
    </row>
    <row r="352" spans="1:14">
      <c r="A352" s="17">
        <v>956353</v>
      </c>
      <c r="B352" s="17" t="s">
        <v>567</v>
      </c>
      <c r="C352" s="17" t="s">
        <v>568</v>
      </c>
      <c r="D352" s="9">
        <v>9124048.4399999995</v>
      </c>
      <c r="E352" s="9">
        <v>27126607.100000001</v>
      </c>
      <c r="F352" s="9">
        <f t="shared" si="5"/>
        <v>36250655.539999999</v>
      </c>
      <c r="G352" s="78" t="s">
        <v>323</v>
      </c>
      <c r="H352" s="9"/>
      <c r="L352" s="17"/>
      <c r="M352" s="17"/>
      <c r="N352" s="17"/>
    </row>
    <row r="353" spans="1:14">
      <c r="A353" s="17">
        <v>956356</v>
      </c>
      <c r="B353" s="17" t="s">
        <v>569</v>
      </c>
      <c r="C353" s="17" t="s">
        <v>570</v>
      </c>
      <c r="D353" s="9">
        <v>988951.38</v>
      </c>
      <c r="E353" s="9">
        <v>0</v>
      </c>
      <c r="F353" s="9">
        <f t="shared" si="5"/>
        <v>988951.38</v>
      </c>
      <c r="G353" s="78" t="s">
        <v>323</v>
      </c>
      <c r="H353" s="9"/>
      <c r="L353" s="17"/>
      <c r="M353" s="17"/>
      <c r="N353" s="17"/>
    </row>
    <row r="354" spans="1:14">
      <c r="A354" s="17">
        <v>956357</v>
      </c>
      <c r="B354" s="17" t="s">
        <v>571</v>
      </c>
      <c r="C354" s="17" t="s">
        <v>572</v>
      </c>
      <c r="D354" s="9">
        <v>3132433.36</v>
      </c>
      <c r="E354" s="9">
        <v>9313002.7100000009</v>
      </c>
      <c r="F354" s="9">
        <f t="shared" si="5"/>
        <v>12445436.07</v>
      </c>
      <c r="G354" s="78" t="s">
        <v>323</v>
      </c>
      <c r="H354" s="9"/>
      <c r="L354" s="17"/>
      <c r="M354" s="17"/>
      <c r="N354" s="17"/>
    </row>
    <row r="355" spans="1:14">
      <c r="A355" s="17">
        <v>551963</v>
      </c>
      <c r="B355" s="17" t="s">
        <v>573</v>
      </c>
      <c r="C355" s="17" t="s">
        <v>574</v>
      </c>
      <c r="D355" s="9">
        <v>6633463.21</v>
      </c>
      <c r="E355" s="9">
        <v>0</v>
      </c>
      <c r="F355" s="9">
        <f t="shared" si="5"/>
        <v>6633463.21</v>
      </c>
      <c r="G355" s="78" t="s">
        <v>575</v>
      </c>
      <c r="H355" s="9"/>
      <c r="L355" s="17"/>
      <c r="M355" s="17"/>
      <c r="N355" s="17"/>
    </row>
    <row r="356" spans="1:14">
      <c r="A356" s="17">
        <v>755211</v>
      </c>
      <c r="B356" s="17" t="s">
        <v>576</v>
      </c>
      <c r="C356" s="17" t="s">
        <v>577</v>
      </c>
      <c r="D356" s="9">
        <v>643560.85</v>
      </c>
      <c r="E356" s="9">
        <v>0</v>
      </c>
      <c r="F356" s="9">
        <f t="shared" ref="F356:F388" si="6">D356+E356</f>
        <v>643560.85</v>
      </c>
      <c r="G356" s="78" t="s">
        <v>518</v>
      </c>
    </row>
    <row r="357" spans="1:14">
      <c r="A357" s="17">
        <v>679133</v>
      </c>
      <c r="B357" s="17" t="s">
        <v>578</v>
      </c>
      <c r="C357" s="17" t="s">
        <v>579</v>
      </c>
      <c r="D357" s="9">
        <v>20729</v>
      </c>
      <c r="E357" s="9">
        <v>633</v>
      </c>
      <c r="F357" s="9">
        <f t="shared" si="6"/>
        <v>21362</v>
      </c>
      <c r="G357" s="78" t="s">
        <v>70</v>
      </c>
    </row>
    <row r="358" spans="1:14">
      <c r="A358" s="17">
        <v>168483</v>
      </c>
      <c r="B358" s="17" t="s">
        <v>580</v>
      </c>
      <c r="C358" s="17" t="s">
        <v>581</v>
      </c>
      <c r="D358" s="9">
        <v>96749488</v>
      </c>
      <c r="E358" s="9">
        <v>8111071</v>
      </c>
      <c r="F358" s="9">
        <f t="shared" si="6"/>
        <v>104860559</v>
      </c>
      <c r="G358" s="78" t="s">
        <v>92</v>
      </c>
    </row>
    <row r="359" spans="1:14" ht="13.35" customHeight="1">
      <c r="A359" s="17">
        <v>757687</v>
      </c>
      <c r="B359" s="17" t="s">
        <v>582</v>
      </c>
      <c r="C359" s="17" t="s">
        <v>583</v>
      </c>
      <c r="D359" s="9">
        <v>2768746.03</v>
      </c>
      <c r="E359" s="9">
        <v>0</v>
      </c>
      <c r="F359" s="9">
        <f t="shared" si="6"/>
        <v>2768746.03</v>
      </c>
      <c r="G359" s="78" t="s">
        <v>518</v>
      </c>
    </row>
    <row r="360" spans="1:14">
      <c r="A360" s="17">
        <v>757697</v>
      </c>
      <c r="B360" s="17" t="s">
        <v>584</v>
      </c>
      <c r="C360" s="17" t="s">
        <v>585</v>
      </c>
      <c r="D360" s="9">
        <v>2663099.41</v>
      </c>
      <c r="E360" s="9">
        <v>0</v>
      </c>
      <c r="F360" s="9">
        <f t="shared" si="6"/>
        <v>2663099.41</v>
      </c>
      <c r="G360" s="78" t="s">
        <v>518</v>
      </c>
    </row>
    <row r="361" spans="1:14">
      <c r="A361" s="17">
        <v>812569</v>
      </c>
      <c r="B361" s="17" t="s">
        <v>586</v>
      </c>
      <c r="C361" s="17" t="s">
        <v>587</v>
      </c>
      <c r="D361" s="9">
        <v>10978061.1</v>
      </c>
      <c r="E361" s="9">
        <v>0</v>
      </c>
      <c r="F361" s="9">
        <f t="shared" si="6"/>
        <v>10978061.1</v>
      </c>
      <c r="G361" s="78" t="s">
        <v>70</v>
      </c>
    </row>
    <row r="362" spans="1:14">
      <c r="A362" s="17">
        <v>817956</v>
      </c>
      <c r="B362" s="17" t="s">
        <v>588</v>
      </c>
      <c r="C362" s="17" t="s">
        <v>589</v>
      </c>
      <c r="D362" s="9">
        <v>2184086.98</v>
      </c>
      <c r="E362" s="9">
        <v>0</v>
      </c>
      <c r="F362" s="9">
        <f t="shared" si="6"/>
        <v>2184086.98</v>
      </c>
      <c r="G362" s="78" t="s">
        <v>70</v>
      </c>
    </row>
    <row r="363" spans="1:14">
      <c r="A363" s="17">
        <v>714641</v>
      </c>
      <c r="B363" s="17" t="s">
        <v>590</v>
      </c>
      <c r="C363" s="17" t="s">
        <v>591</v>
      </c>
      <c r="D363" s="9">
        <v>11592957.26</v>
      </c>
      <c r="E363" s="9">
        <v>694470.58</v>
      </c>
      <c r="F363" s="9">
        <f t="shared" si="6"/>
        <v>12287427.84</v>
      </c>
      <c r="G363" s="78" t="s">
        <v>70</v>
      </c>
      <c r="H363" s="79" t="s">
        <v>470</v>
      </c>
    </row>
    <row r="364" spans="1:14">
      <c r="A364" s="17">
        <v>723002</v>
      </c>
      <c r="B364" s="17" t="s">
        <v>592</v>
      </c>
      <c r="C364" s="17" t="s">
        <v>593</v>
      </c>
      <c r="D364" s="9">
        <v>69904580.540000007</v>
      </c>
      <c r="E364" s="9">
        <v>0</v>
      </c>
      <c r="F364" s="9">
        <f t="shared" si="6"/>
        <v>69904580.540000007</v>
      </c>
      <c r="G364" s="78" t="s">
        <v>67</v>
      </c>
    </row>
    <row r="365" spans="1:14">
      <c r="A365" s="17">
        <v>551926</v>
      </c>
      <c r="B365" s="17" t="s">
        <v>594</v>
      </c>
      <c r="C365" s="17" t="s">
        <v>595</v>
      </c>
      <c r="D365" s="9">
        <v>5664186.5499999998</v>
      </c>
      <c r="E365" s="9">
        <v>1073462.6100000001</v>
      </c>
      <c r="F365" s="9">
        <f t="shared" si="6"/>
        <v>6737649.1600000001</v>
      </c>
      <c r="G365" s="78" t="s">
        <v>575</v>
      </c>
      <c r="H365" s="79" t="s">
        <v>470</v>
      </c>
    </row>
    <row r="366" spans="1:14">
      <c r="A366" s="17">
        <v>673292</v>
      </c>
      <c r="B366" s="17" t="s">
        <v>596</v>
      </c>
      <c r="C366" s="17" t="s">
        <v>597</v>
      </c>
      <c r="D366" s="9">
        <v>8129023.8600000003</v>
      </c>
      <c r="E366" s="9">
        <v>49577.82</v>
      </c>
      <c r="F366" s="9">
        <f t="shared" si="6"/>
        <v>8178601.6800000006</v>
      </c>
      <c r="G366" s="78" t="s">
        <v>575</v>
      </c>
      <c r="H366" s="79" t="s">
        <v>470</v>
      </c>
    </row>
    <row r="367" spans="1:14">
      <c r="A367" s="17">
        <v>547251</v>
      </c>
      <c r="B367" s="17" t="s">
        <v>598</v>
      </c>
      <c r="C367" s="17" t="s">
        <v>599</v>
      </c>
      <c r="D367" s="9">
        <v>6482242.8600000003</v>
      </c>
      <c r="E367" s="9">
        <v>0</v>
      </c>
      <c r="F367" s="9">
        <f t="shared" si="6"/>
        <v>6482242.8600000003</v>
      </c>
      <c r="G367" s="78" t="s">
        <v>92</v>
      </c>
    </row>
    <row r="368" spans="1:14">
      <c r="A368" s="17">
        <v>756997</v>
      </c>
      <c r="B368" s="17" t="s">
        <v>600</v>
      </c>
      <c r="C368" s="17" t="s">
        <v>601</v>
      </c>
      <c r="D368" s="9">
        <v>41068188.090000004</v>
      </c>
      <c r="E368" s="9">
        <v>0</v>
      </c>
      <c r="F368" s="9">
        <f t="shared" si="6"/>
        <v>41068188.090000004</v>
      </c>
      <c r="G368" s="78" t="s">
        <v>92</v>
      </c>
    </row>
    <row r="369" spans="1:7">
      <c r="A369" s="17">
        <v>756999</v>
      </c>
      <c r="B369" s="17" t="s">
        <v>602</v>
      </c>
      <c r="C369" s="17" t="s">
        <v>603</v>
      </c>
      <c r="D369" s="9">
        <v>30407203.690000001</v>
      </c>
      <c r="E369" s="9">
        <v>0</v>
      </c>
      <c r="F369" s="9">
        <f t="shared" si="6"/>
        <v>30407203.690000001</v>
      </c>
      <c r="G369" s="78" t="s">
        <v>92</v>
      </c>
    </row>
    <row r="370" spans="1:7">
      <c r="A370" s="17">
        <v>750063</v>
      </c>
      <c r="B370" s="17" t="s">
        <v>604</v>
      </c>
      <c r="C370" s="17" t="s">
        <v>605</v>
      </c>
      <c r="D370" s="9">
        <v>0</v>
      </c>
      <c r="E370" s="9">
        <v>113327804.45999999</v>
      </c>
      <c r="F370" s="9">
        <f t="shared" si="6"/>
        <v>113327804.45999999</v>
      </c>
      <c r="G370" s="78" t="s">
        <v>323</v>
      </c>
    </row>
    <row r="371" spans="1:7">
      <c r="A371" s="17">
        <v>750065</v>
      </c>
      <c r="B371" s="17" t="s">
        <v>606</v>
      </c>
      <c r="C371" s="17" t="s">
        <v>607</v>
      </c>
      <c r="D371" s="9">
        <v>0</v>
      </c>
      <c r="E371" s="9">
        <v>132424167.91</v>
      </c>
      <c r="F371" s="9">
        <f t="shared" si="6"/>
        <v>132424167.91</v>
      </c>
      <c r="G371" s="78" t="s">
        <v>323</v>
      </c>
    </row>
    <row r="372" spans="1:7">
      <c r="A372" s="17">
        <v>750066</v>
      </c>
      <c r="B372" s="17" t="s">
        <v>608</v>
      </c>
      <c r="C372" s="17" t="s">
        <v>609</v>
      </c>
      <c r="D372" s="9">
        <v>0</v>
      </c>
      <c r="E372" s="9">
        <v>3142832.19</v>
      </c>
      <c r="F372" s="9">
        <f t="shared" si="6"/>
        <v>3142832.19</v>
      </c>
      <c r="G372" s="78" t="s">
        <v>323</v>
      </c>
    </row>
    <row r="373" spans="1:7">
      <c r="A373" s="17">
        <v>750067</v>
      </c>
      <c r="B373" s="17" t="s">
        <v>610</v>
      </c>
      <c r="C373" s="17" t="s">
        <v>611</v>
      </c>
      <c r="D373" s="9">
        <v>0</v>
      </c>
      <c r="E373" s="9">
        <v>107170415.13</v>
      </c>
      <c r="F373" s="9">
        <f t="shared" si="6"/>
        <v>107170415.13</v>
      </c>
      <c r="G373" s="78" t="s">
        <v>323</v>
      </c>
    </row>
    <row r="374" spans="1:7">
      <c r="A374" s="17">
        <v>750068</v>
      </c>
      <c r="B374" s="17" t="s">
        <v>612</v>
      </c>
      <c r="C374" s="17" t="s">
        <v>613</v>
      </c>
      <c r="D374" s="9">
        <v>0</v>
      </c>
      <c r="E374" s="9">
        <v>98723529.730000004</v>
      </c>
      <c r="F374" s="9">
        <f t="shared" si="6"/>
        <v>98723529.730000004</v>
      </c>
      <c r="G374" s="78" t="s">
        <v>323</v>
      </c>
    </row>
    <row r="375" spans="1:7">
      <c r="A375" s="17">
        <v>956593</v>
      </c>
      <c r="B375" s="17" t="s">
        <v>614</v>
      </c>
      <c r="C375" s="17" t="s">
        <v>615</v>
      </c>
      <c r="D375" s="9">
        <v>5492458.5</v>
      </c>
      <c r="E375" s="9">
        <v>0</v>
      </c>
      <c r="F375" s="9">
        <f t="shared" si="6"/>
        <v>5492458.5</v>
      </c>
      <c r="G375" s="78" t="s">
        <v>67</v>
      </c>
    </row>
    <row r="376" spans="1:7">
      <c r="A376" s="17">
        <v>746309</v>
      </c>
      <c r="B376" s="17" t="s">
        <v>616</v>
      </c>
      <c r="C376" s="17" t="s">
        <v>617</v>
      </c>
      <c r="D376" s="9">
        <v>379772.1</v>
      </c>
      <c r="E376" s="9">
        <v>251311.27</v>
      </c>
      <c r="F376" s="9">
        <f t="shared" si="6"/>
        <v>631083.37</v>
      </c>
      <c r="G376" s="78" t="s">
        <v>70</v>
      </c>
    </row>
    <row r="377" spans="1:7">
      <c r="A377" s="17">
        <v>757662</v>
      </c>
      <c r="B377" s="17" t="s">
        <v>618</v>
      </c>
      <c r="C377" s="17" t="s">
        <v>619</v>
      </c>
      <c r="D377" s="9">
        <v>2223344.42</v>
      </c>
      <c r="E377" s="9">
        <v>0</v>
      </c>
      <c r="F377" s="9">
        <f t="shared" si="6"/>
        <v>2223344.42</v>
      </c>
      <c r="G377" s="78" t="s">
        <v>518</v>
      </c>
    </row>
    <row r="378" spans="1:7">
      <c r="A378" s="17">
        <v>757694</v>
      </c>
      <c r="B378" s="17" t="s">
        <v>620</v>
      </c>
      <c r="C378" s="17" t="s">
        <v>621</v>
      </c>
      <c r="D378" s="9">
        <v>3292670.74</v>
      </c>
      <c r="E378" s="9">
        <v>0</v>
      </c>
      <c r="F378" s="9">
        <f t="shared" si="6"/>
        <v>3292670.74</v>
      </c>
      <c r="G378" s="78" t="s">
        <v>518</v>
      </c>
    </row>
    <row r="379" spans="1:7">
      <c r="A379" s="17">
        <v>757698</v>
      </c>
      <c r="B379" s="17" t="s">
        <v>622</v>
      </c>
      <c r="C379" s="17" t="s">
        <v>623</v>
      </c>
      <c r="D379" s="9">
        <v>2483045.65</v>
      </c>
      <c r="E379" s="9">
        <v>0</v>
      </c>
      <c r="F379" s="9">
        <f t="shared" si="6"/>
        <v>2483045.65</v>
      </c>
      <c r="G379" s="78" t="s">
        <v>518</v>
      </c>
    </row>
    <row r="380" spans="1:7">
      <c r="A380" s="17">
        <v>757699</v>
      </c>
      <c r="B380" s="17" t="s">
        <v>624</v>
      </c>
      <c r="C380" s="17" t="s">
        <v>625</v>
      </c>
      <c r="D380" s="9">
        <v>3439728.11</v>
      </c>
      <c r="E380" s="9">
        <v>0</v>
      </c>
      <c r="F380" s="9">
        <f t="shared" si="6"/>
        <v>3439728.11</v>
      </c>
      <c r="G380" s="78" t="s">
        <v>518</v>
      </c>
    </row>
    <row r="381" spans="1:7">
      <c r="A381" s="17">
        <v>957578</v>
      </c>
      <c r="B381" s="17" t="s">
        <v>626</v>
      </c>
      <c r="C381" s="17" t="s">
        <v>627</v>
      </c>
      <c r="D381" s="9">
        <v>1108989.51</v>
      </c>
      <c r="E381" s="9">
        <v>0</v>
      </c>
      <c r="F381" s="9">
        <f t="shared" si="6"/>
        <v>1108989.51</v>
      </c>
      <c r="G381" s="78" t="s">
        <v>67</v>
      </c>
    </row>
    <row r="382" spans="1:7">
      <c r="A382" s="17">
        <v>165213</v>
      </c>
      <c r="B382" s="17" t="s">
        <v>628</v>
      </c>
      <c r="C382" s="17" t="s">
        <v>629</v>
      </c>
      <c r="D382" s="9">
        <v>67974026.099999994</v>
      </c>
      <c r="E382" s="9">
        <v>19118456.859999999</v>
      </c>
      <c r="F382" s="9">
        <f t="shared" si="6"/>
        <v>87092482.959999993</v>
      </c>
      <c r="G382" s="78" t="s">
        <v>443</v>
      </c>
    </row>
    <row r="383" spans="1:7">
      <c r="A383" s="17">
        <v>751655</v>
      </c>
      <c r="B383" s="17" t="s">
        <v>630</v>
      </c>
      <c r="C383" s="17" t="s">
        <v>631</v>
      </c>
      <c r="D383" s="9">
        <v>605646.11</v>
      </c>
      <c r="E383" s="9">
        <v>124703389.13</v>
      </c>
      <c r="F383" s="9">
        <f t="shared" si="6"/>
        <v>125309035.23999999</v>
      </c>
      <c r="G383" s="78" t="s">
        <v>443</v>
      </c>
    </row>
    <row r="384" spans="1:7">
      <c r="A384" s="17">
        <v>751656</v>
      </c>
      <c r="B384" s="17" t="s">
        <v>632</v>
      </c>
      <c r="C384" s="17" t="s">
        <v>633</v>
      </c>
      <c r="D384" s="9">
        <v>46260.79</v>
      </c>
      <c r="E384" s="9">
        <v>73445001.670000002</v>
      </c>
      <c r="F384" s="9">
        <f t="shared" si="6"/>
        <v>73491262.460000008</v>
      </c>
      <c r="G384" s="78" t="s">
        <v>443</v>
      </c>
    </row>
    <row r="385" spans="1:7">
      <c r="A385" s="17">
        <v>678800</v>
      </c>
      <c r="B385" s="17" t="s">
        <v>634</v>
      </c>
      <c r="C385" s="17" t="s">
        <v>635</v>
      </c>
      <c r="D385" s="9">
        <v>13148929.439999999</v>
      </c>
      <c r="E385" s="9">
        <v>55895.839999999997</v>
      </c>
      <c r="F385" s="9">
        <f t="shared" si="6"/>
        <v>13204825.279999999</v>
      </c>
      <c r="G385" s="78" t="s">
        <v>575</v>
      </c>
    </row>
    <row r="386" spans="1:7">
      <c r="A386" s="17">
        <v>662238</v>
      </c>
      <c r="B386" s="17" t="s">
        <v>636</v>
      </c>
      <c r="C386" s="17" t="s">
        <v>637</v>
      </c>
      <c r="D386" s="9">
        <v>3014559.92</v>
      </c>
      <c r="E386" s="9">
        <v>3199102</v>
      </c>
      <c r="F386" s="9">
        <f t="shared" si="6"/>
        <v>6213661.9199999999</v>
      </c>
      <c r="G386" s="78" t="s">
        <v>575</v>
      </c>
    </row>
    <row r="387" spans="1:7">
      <c r="A387" s="17">
        <v>746545</v>
      </c>
      <c r="B387" s="17" t="s">
        <v>638</v>
      </c>
      <c r="C387" s="17" t="s">
        <v>639</v>
      </c>
      <c r="D387" s="9">
        <v>115638378</v>
      </c>
      <c r="E387" s="9">
        <v>0</v>
      </c>
      <c r="F387" s="9">
        <f t="shared" si="6"/>
        <v>115638378</v>
      </c>
      <c r="G387" s="78" t="s">
        <v>575</v>
      </c>
    </row>
    <row r="388" spans="1:7">
      <c r="A388" s="17">
        <v>746660</v>
      </c>
      <c r="B388" s="17" t="s">
        <v>640</v>
      </c>
      <c r="C388" s="17" t="s">
        <v>641</v>
      </c>
      <c r="E388" s="9">
        <v>564455.36</v>
      </c>
      <c r="F388" s="9">
        <f t="shared" si="6"/>
        <v>564455.36</v>
      </c>
      <c r="G388" s="78" t="s">
        <v>67</v>
      </c>
    </row>
    <row r="389" spans="1:7">
      <c r="F389" s="78"/>
    </row>
    <row r="390" spans="1:7" ht="12.75" thickBot="1">
      <c r="D390" s="12">
        <f>SUM(D289:D388)</f>
        <v>1126719249.1000001</v>
      </c>
      <c r="E390" s="12">
        <f>SUM(E289:E356)</f>
        <v>679360890.20000029</v>
      </c>
      <c r="F390" s="12">
        <f t="shared" ref="F390" si="7">D390+E390</f>
        <v>1806080139.3000004</v>
      </c>
      <c r="G390" s="12">
        <v>0</v>
      </c>
    </row>
    <row r="391" spans="1:7">
      <c r="D391" s="80" t="s">
        <v>642</v>
      </c>
    </row>
    <row r="392" spans="1:7">
      <c r="D392" s="9" t="s">
        <v>439</v>
      </c>
    </row>
    <row r="393" spans="1:7">
      <c r="A393" s="65" t="s">
        <v>24</v>
      </c>
      <c r="B393" s="66" t="s">
        <v>643</v>
      </c>
      <c r="C393" s="66" t="s">
        <v>26</v>
      </c>
      <c r="D393" s="67">
        <v>428</v>
      </c>
      <c r="E393" s="67">
        <v>406</v>
      </c>
      <c r="F393" s="68" t="s">
        <v>27</v>
      </c>
      <c r="G393" s="65" t="s">
        <v>64</v>
      </c>
    </row>
    <row r="394" spans="1:7">
      <c r="A394" s="10">
        <v>164988</v>
      </c>
      <c r="B394" s="10" t="s">
        <v>644</v>
      </c>
      <c r="C394" s="17" t="s">
        <v>391</v>
      </c>
      <c r="D394" s="9">
        <v>406717776.67000002</v>
      </c>
      <c r="F394" s="9">
        <f>D394+E394</f>
        <v>406717776.67000002</v>
      </c>
      <c r="G394" s="10" t="s">
        <v>645</v>
      </c>
    </row>
    <row r="395" spans="1:7">
      <c r="A395" s="10">
        <v>662957</v>
      </c>
      <c r="B395" s="10" t="s">
        <v>646</v>
      </c>
      <c r="C395" s="17" t="s">
        <v>647</v>
      </c>
      <c r="D395" s="9">
        <v>5691871.2199999997</v>
      </c>
      <c r="F395" s="9">
        <f t="shared" ref="F395:F404" si="8">D395+E395</f>
        <v>5691871.2199999997</v>
      </c>
      <c r="G395" s="10" t="s">
        <v>30</v>
      </c>
    </row>
    <row r="396" spans="1:7">
      <c r="A396" s="10">
        <v>663383</v>
      </c>
      <c r="B396" s="10" t="s">
        <v>648</v>
      </c>
      <c r="C396" s="17" t="s">
        <v>649</v>
      </c>
      <c r="D396" s="9">
        <v>30000000</v>
      </c>
      <c r="E396" s="9">
        <v>33059916</v>
      </c>
      <c r="F396" s="9">
        <f t="shared" si="8"/>
        <v>63059916</v>
      </c>
      <c r="G396" s="10" t="s">
        <v>30</v>
      </c>
    </row>
    <row r="397" spans="1:7">
      <c r="A397" s="10">
        <v>663385</v>
      </c>
      <c r="B397" s="10" t="s">
        <v>650</v>
      </c>
      <c r="C397" s="17" t="s">
        <v>651</v>
      </c>
      <c r="D397" s="9">
        <v>-337107.18</v>
      </c>
      <c r="F397" s="9">
        <f t="shared" si="8"/>
        <v>-337107.18</v>
      </c>
      <c r="G397" s="10" t="s">
        <v>30</v>
      </c>
    </row>
    <row r="398" spans="1:7">
      <c r="A398" s="10">
        <v>670036</v>
      </c>
      <c r="B398" s="10" t="s">
        <v>652</v>
      </c>
      <c r="C398" s="17" t="s">
        <v>653</v>
      </c>
      <c r="D398" s="9">
        <v>25000000</v>
      </c>
      <c r="F398" s="9">
        <f t="shared" si="8"/>
        <v>25000000</v>
      </c>
      <c r="G398" s="10" t="s">
        <v>30</v>
      </c>
    </row>
    <row r="399" spans="1:7">
      <c r="A399" s="10">
        <v>672950</v>
      </c>
      <c r="B399" s="10" t="s">
        <v>654</v>
      </c>
      <c r="C399" s="17" t="s">
        <v>655</v>
      </c>
      <c r="D399" s="9">
        <v>67252</v>
      </c>
      <c r="F399" s="9">
        <f t="shared" si="8"/>
        <v>67252</v>
      </c>
      <c r="G399" s="10" t="s">
        <v>645</v>
      </c>
    </row>
    <row r="400" spans="1:7">
      <c r="A400" s="10">
        <v>687480</v>
      </c>
      <c r="B400" s="10" t="s">
        <v>656</v>
      </c>
      <c r="C400" s="17" t="s">
        <v>657</v>
      </c>
      <c r="D400" s="9">
        <v>-289091.69</v>
      </c>
      <c r="F400" s="9">
        <f t="shared" si="8"/>
        <v>-289091.69</v>
      </c>
      <c r="G400" s="10" t="s">
        <v>30</v>
      </c>
    </row>
    <row r="401" spans="1:7">
      <c r="A401" s="10">
        <v>754801</v>
      </c>
      <c r="B401" s="10" t="s">
        <v>658</v>
      </c>
      <c r="C401" s="17" t="s">
        <v>659</v>
      </c>
      <c r="D401" s="9">
        <v>27432038.239999998</v>
      </c>
      <c r="F401" s="9">
        <f t="shared" si="8"/>
        <v>27432038.239999998</v>
      </c>
      <c r="G401" s="10" t="s">
        <v>30</v>
      </c>
    </row>
    <row r="402" spans="1:7">
      <c r="A402" s="10">
        <v>816612</v>
      </c>
      <c r="B402" s="10" t="s">
        <v>660</v>
      </c>
      <c r="C402" s="17" t="s">
        <v>661</v>
      </c>
      <c r="D402" s="9">
        <v>5000000</v>
      </c>
      <c r="F402" s="9">
        <f t="shared" si="8"/>
        <v>5000000</v>
      </c>
      <c r="G402" s="10" t="s">
        <v>30</v>
      </c>
    </row>
    <row r="403" spans="1:7">
      <c r="A403" s="10">
        <v>817248</v>
      </c>
      <c r="B403" s="10" t="s">
        <v>662</v>
      </c>
      <c r="C403" s="17" t="s">
        <v>663</v>
      </c>
      <c r="D403" s="9">
        <v>89680589.579999998</v>
      </c>
      <c r="F403" s="9">
        <f t="shared" si="8"/>
        <v>89680589.579999998</v>
      </c>
      <c r="G403" s="10" t="s">
        <v>645</v>
      </c>
    </row>
    <row r="404" spans="1:7">
      <c r="A404" s="10">
        <v>948766</v>
      </c>
      <c r="B404" s="10" t="s">
        <v>664</v>
      </c>
      <c r="C404" s="17" t="s">
        <v>665</v>
      </c>
      <c r="D404" s="9">
        <v>5750000</v>
      </c>
      <c r="F404" s="9">
        <f t="shared" si="8"/>
        <v>5750000</v>
      </c>
      <c r="G404" s="10" t="s">
        <v>30</v>
      </c>
    </row>
    <row r="405" spans="1:7" ht="12.75" thickBot="1">
      <c r="D405" s="12">
        <f>SUM(D393:D404)</f>
        <v>594713756.84000003</v>
      </c>
      <c r="E405" s="12"/>
      <c r="F405" s="12">
        <f>D405+E405</f>
        <v>594713756.84000003</v>
      </c>
      <c r="G405" s="12">
        <v>0</v>
      </c>
    </row>
    <row r="406" spans="1:7">
      <c r="D406" s="80" t="s">
        <v>666</v>
      </c>
    </row>
    <row r="407" spans="1:7">
      <c r="D407" s="9" t="s">
        <v>667</v>
      </c>
    </row>
  </sheetData>
  <mergeCells count="2">
    <mergeCell ref="H6:I6"/>
    <mergeCell ref="H17:I17"/>
  </mergeCells>
  <phoneticPr fontId="40" type="noConversion"/>
  <pageMargins left="0.7" right="0.7" top="0.75" bottom="0.75" header="0.3" footer="0.3"/>
  <pageSetup orientation="landscape" r:id="rId1"/>
  <ignoredErrors>
    <ignoredError sqref="D25:E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DDA0-E087-4E34-B75B-7E2898735A9B}">
  <sheetPr>
    <tabColor theme="9" tint="0.39997558519241921"/>
  </sheetPr>
  <dimension ref="A4:X288"/>
  <sheetViews>
    <sheetView showGridLines="0" tabSelected="1" zoomScale="99" zoomScaleNormal="99" workbookViewId="0">
      <pane xSplit="3" ySplit="6" topLeftCell="D7" activePane="bottomRight" state="frozen"/>
      <selection pane="topRight"/>
      <selection pane="bottomLeft"/>
      <selection pane="bottomRight"/>
    </sheetView>
  </sheetViews>
  <sheetFormatPr defaultColWidth="8.625" defaultRowHeight="15.75"/>
  <cols>
    <col min="1" max="1" width="10.5" style="117" customWidth="1"/>
    <col min="2" max="2" width="37.25" style="81" customWidth="1"/>
    <col min="3" max="3" width="12.25" hidden="1" customWidth="1"/>
    <col min="4" max="4" width="14.625" customWidth="1"/>
    <col min="5" max="5" width="14.5" customWidth="1"/>
    <col min="6" max="6" width="16.5" style="97" customWidth="1"/>
    <col min="7" max="7" width="22.125" style="81" customWidth="1"/>
    <col min="8" max="8" width="31.25" style="106" customWidth="1"/>
    <col min="9" max="9" width="32.25" style="106" customWidth="1"/>
    <col min="10" max="13" width="19.625" style="106" customWidth="1"/>
    <col min="14" max="14" width="18.5" style="106" customWidth="1"/>
    <col min="15" max="15" width="19.625" style="106" customWidth="1"/>
    <col min="16" max="16" width="25" style="106" customWidth="1"/>
    <col min="17" max="17" width="26.125" style="106" customWidth="1"/>
    <col min="18" max="18" width="83" customWidth="1"/>
    <col min="19" max="19" width="86.5" style="81" customWidth="1"/>
    <col min="20" max="20" width="60.625" customWidth="1"/>
  </cols>
  <sheetData>
    <row r="4" spans="1:20" ht="16.5" thickBot="1"/>
    <row r="5" spans="1:20" ht="15.75" customHeight="1">
      <c r="I5" s="185" t="s">
        <v>668</v>
      </c>
      <c r="J5" s="186"/>
      <c r="K5" s="186"/>
      <c r="L5" s="186"/>
      <c r="M5" s="187"/>
    </row>
    <row r="6" spans="1:20" s="97" customFormat="1" ht="30">
      <c r="A6" s="157" t="s">
        <v>669</v>
      </c>
      <c r="B6" s="158" t="s">
        <v>670</v>
      </c>
      <c r="C6" s="158" t="s">
        <v>671</v>
      </c>
      <c r="D6" s="159" t="s">
        <v>64</v>
      </c>
      <c r="E6" s="159" t="s">
        <v>1193</v>
      </c>
      <c r="F6" s="159" t="s">
        <v>1194</v>
      </c>
      <c r="G6" s="158" t="s">
        <v>1192</v>
      </c>
      <c r="H6" s="160" t="s">
        <v>672</v>
      </c>
      <c r="I6" s="160" t="s">
        <v>673</v>
      </c>
      <c r="J6" s="161" t="s">
        <v>674</v>
      </c>
      <c r="K6" s="161" t="s">
        <v>675</v>
      </c>
      <c r="L6" s="161" t="s">
        <v>676</v>
      </c>
      <c r="M6" s="161" t="s">
        <v>677</v>
      </c>
      <c r="N6" s="162" t="s">
        <v>678</v>
      </c>
      <c r="O6" s="162" t="s">
        <v>679</v>
      </c>
      <c r="P6" s="162" t="s">
        <v>680</v>
      </c>
      <c r="Q6" s="178" t="s">
        <v>681</v>
      </c>
      <c r="R6" s="163" t="s">
        <v>682</v>
      </c>
      <c r="S6" s="159" t="s">
        <v>683</v>
      </c>
      <c r="T6" s="164" t="s">
        <v>684</v>
      </c>
    </row>
    <row r="7" spans="1:20" s="128" customFormat="1" ht="47.65" customHeight="1">
      <c r="A7" s="172">
        <v>165209</v>
      </c>
      <c r="B7" s="123" t="s">
        <v>442</v>
      </c>
      <c r="C7" s="123" t="s">
        <v>692</v>
      </c>
      <c r="D7" s="123" t="s">
        <v>732</v>
      </c>
      <c r="E7" s="123" t="s">
        <v>67</v>
      </c>
      <c r="F7" s="180" t="s">
        <v>888</v>
      </c>
      <c r="G7" s="123" t="s">
        <v>737</v>
      </c>
      <c r="H7" s="125">
        <v>16241388</v>
      </c>
      <c r="I7" s="125">
        <v>12765828</v>
      </c>
      <c r="J7" s="125">
        <v>12765828</v>
      </c>
      <c r="K7" s="125">
        <v>177391</v>
      </c>
      <c r="L7" s="125">
        <v>2015951</v>
      </c>
      <c r="M7" s="125">
        <v>0</v>
      </c>
      <c r="N7" s="125">
        <v>1616014.4199999981</v>
      </c>
      <c r="O7" s="131">
        <v>191887.6</v>
      </c>
      <c r="P7" s="125">
        <v>805798.02999999898</v>
      </c>
      <c r="Q7" s="129">
        <f>SUM(N7+O7+P7)</f>
        <v>2613700.049999997</v>
      </c>
      <c r="R7" s="137"/>
      <c r="S7" s="138" t="s">
        <v>797</v>
      </c>
      <c r="T7" s="152" t="s">
        <v>690</v>
      </c>
    </row>
    <row r="8" spans="1:20" s="128" customFormat="1" ht="47.65" customHeight="1">
      <c r="A8" s="172">
        <v>165213</v>
      </c>
      <c r="B8" s="123" t="s">
        <v>629</v>
      </c>
      <c r="C8" s="123" t="s">
        <v>692</v>
      </c>
      <c r="D8" s="123" t="s">
        <v>732</v>
      </c>
      <c r="E8" s="123" t="s">
        <v>92</v>
      </c>
      <c r="F8" s="180" t="s">
        <v>891</v>
      </c>
      <c r="G8" s="123" t="s">
        <v>737</v>
      </c>
      <c r="H8" s="125">
        <f>J8+K8+L8</f>
        <v>122806969.06999999</v>
      </c>
      <c r="I8" s="125">
        <v>83734340.489999995</v>
      </c>
      <c r="J8" s="125">
        <v>83734340.489999995</v>
      </c>
      <c r="K8" s="125">
        <v>33182392.649999999</v>
      </c>
      <c r="L8" s="125">
        <v>5890235.9299999997</v>
      </c>
      <c r="M8" s="125"/>
      <c r="N8" s="125">
        <v>4695185.3899999997</v>
      </c>
      <c r="O8" s="131">
        <v>182727.63802083334</v>
      </c>
      <c r="P8" s="125">
        <v>27774.97</v>
      </c>
      <c r="Q8" s="129">
        <f>SUM(N8+O8+P8)</f>
        <v>4905687.9980208324</v>
      </c>
      <c r="R8" s="137" t="s">
        <v>842</v>
      </c>
      <c r="S8" s="138" t="s">
        <v>843</v>
      </c>
      <c r="T8" s="152" t="s">
        <v>690</v>
      </c>
    </row>
    <row r="9" spans="1:20" s="128" customFormat="1" ht="47.65" customHeight="1">
      <c r="A9" s="172">
        <v>165225</v>
      </c>
      <c r="B9" s="123" t="s">
        <v>852</v>
      </c>
      <c r="C9" s="123" t="s">
        <v>692</v>
      </c>
      <c r="D9" s="123" t="s">
        <v>732</v>
      </c>
      <c r="E9" s="123" t="s">
        <v>67</v>
      </c>
      <c r="F9" s="180" t="s">
        <v>888</v>
      </c>
      <c r="G9" s="123" t="s">
        <v>737</v>
      </c>
      <c r="H9" s="125">
        <f>J9+K9+L9</f>
        <v>16374033.720000001</v>
      </c>
      <c r="I9" s="125">
        <v>13495526.25</v>
      </c>
      <c r="J9" s="125">
        <v>14704637.25</v>
      </c>
      <c r="K9" s="125">
        <v>178309</v>
      </c>
      <c r="L9" s="125">
        <v>1491087.47</v>
      </c>
      <c r="M9" s="125">
        <v>0</v>
      </c>
      <c r="N9" s="125">
        <v>2036500.580000001</v>
      </c>
      <c r="O9" s="131">
        <v>191887.6</v>
      </c>
      <c r="P9" s="125">
        <v>141042.85</v>
      </c>
      <c r="Q9" s="129">
        <f>SUM(N9+O9+P9)</f>
        <v>2369431.0300000012</v>
      </c>
      <c r="R9" s="137" t="s">
        <v>853</v>
      </c>
      <c r="S9" s="125" t="s">
        <v>854</v>
      </c>
      <c r="T9" s="152" t="s">
        <v>690</v>
      </c>
    </row>
    <row r="10" spans="1:20" s="128" customFormat="1" ht="47.65" customHeight="1">
      <c r="A10" s="173">
        <v>165226</v>
      </c>
      <c r="B10" s="82" t="s">
        <v>446</v>
      </c>
      <c r="C10" s="132" t="s">
        <v>692</v>
      </c>
      <c r="D10" s="82" t="s">
        <v>732</v>
      </c>
      <c r="E10" s="82" t="s">
        <v>712</v>
      </c>
      <c r="F10" s="181" t="s">
        <v>891</v>
      </c>
      <c r="G10" s="123" t="s">
        <v>733</v>
      </c>
      <c r="H10" s="131">
        <v>86759244</v>
      </c>
      <c r="I10" s="131">
        <v>86759244</v>
      </c>
      <c r="J10" s="131">
        <v>86759244</v>
      </c>
      <c r="K10" s="131"/>
      <c r="L10" s="131"/>
      <c r="M10" s="131"/>
      <c r="N10" s="125">
        <v>3948213.9999999986</v>
      </c>
      <c r="O10" s="131">
        <v>3237620.197916667</v>
      </c>
      <c r="P10" s="125">
        <v>760400.65</v>
      </c>
      <c r="Q10" s="129">
        <f>SUM(N10+O10+P10)</f>
        <v>7946234.8479166664</v>
      </c>
      <c r="R10" s="139" t="s">
        <v>734</v>
      </c>
      <c r="S10" s="140" t="s">
        <v>735</v>
      </c>
      <c r="T10" s="152" t="s">
        <v>690</v>
      </c>
    </row>
    <row r="11" spans="1:20" s="128" customFormat="1" ht="47.65" customHeight="1">
      <c r="A11" s="172">
        <v>165268</v>
      </c>
      <c r="B11" s="123" t="s">
        <v>144</v>
      </c>
      <c r="C11" s="123"/>
      <c r="D11" s="123" t="s">
        <v>67</v>
      </c>
      <c r="E11" s="123" t="s">
        <v>863</v>
      </c>
      <c r="F11" s="180" t="s">
        <v>888</v>
      </c>
      <c r="G11" s="168" t="s">
        <v>687</v>
      </c>
      <c r="H11" s="125">
        <v>11683614.710000001</v>
      </c>
      <c r="I11" s="125">
        <v>7098243.7599999998</v>
      </c>
      <c r="J11" s="125">
        <v>7098243.7599999998</v>
      </c>
      <c r="K11" s="125">
        <v>4585370.95</v>
      </c>
      <c r="L11" s="125">
        <v>1391013</v>
      </c>
      <c r="M11" s="125" t="s">
        <v>860</v>
      </c>
      <c r="N11" s="125">
        <v>3874323.9</v>
      </c>
      <c r="O11" s="131">
        <v>698996.2</v>
      </c>
      <c r="P11" s="125">
        <v>6132824.3200000003</v>
      </c>
      <c r="Q11" s="129">
        <v>10706144.42</v>
      </c>
      <c r="R11" s="137"/>
      <c r="S11" s="138"/>
      <c r="T11" s="152" t="s">
        <v>697</v>
      </c>
    </row>
    <row r="12" spans="1:20" s="128" customFormat="1" ht="47.65" customHeight="1">
      <c r="A12" s="173">
        <v>167446</v>
      </c>
      <c r="B12" s="82" t="s">
        <v>448</v>
      </c>
      <c r="C12" s="132" t="s">
        <v>692</v>
      </c>
      <c r="D12" s="82" t="s">
        <v>449</v>
      </c>
      <c r="E12" s="82" t="s">
        <v>92</v>
      </c>
      <c r="F12" s="181" t="s">
        <v>891</v>
      </c>
      <c r="G12" s="123" t="s">
        <v>698</v>
      </c>
      <c r="H12" s="131">
        <f>J12+L12+M12</f>
        <v>38031104.5</v>
      </c>
      <c r="I12" s="131">
        <v>34329274.960000001</v>
      </c>
      <c r="J12" s="131">
        <v>34329274.960000001</v>
      </c>
      <c r="K12" s="131">
        <v>0</v>
      </c>
      <c r="L12" s="131">
        <v>3616821.54</v>
      </c>
      <c r="M12" s="131">
        <v>85008</v>
      </c>
      <c r="N12" s="125">
        <v>8488856.8499999996</v>
      </c>
      <c r="O12" s="131">
        <v>0</v>
      </c>
      <c r="P12" s="125">
        <v>1120713.72</v>
      </c>
      <c r="Q12" s="129">
        <f>SUM(N12+O12+P12)</f>
        <v>9609570.5700000003</v>
      </c>
      <c r="R12" s="137" t="s">
        <v>723</v>
      </c>
      <c r="S12" s="140" t="s">
        <v>724</v>
      </c>
      <c r="T12" s="152" t="s">
        <v>697</v>
      </c>
    </row>
    <row r="13" spans="1:20" s="128" customFormat="1" ht="47.65" customHeight="1">
      <c r="A13" s="172">
        <v>168226</v>
      </c>
      <c r="B13" s="123" t="s">
        <v>141</v>
      </c>
      <c r="C13" s="123"/>
      <c r="D13" s="123" t="s">
        <v>92</v>
      </c>
      <c r="E13" s="123" t="s">
        <v>867</v>
      </c>
      <c r="F13" s="180" t="s">
        <v>888</v>
      </c>
      <c r="G13" s="168" t="s">
        <v>687</v>
      </c>
      <c r="H13" s="125">
        <v>14746039.57</v>
      </c>
      <c r="I13" s="125">
        <v>14746039.57</v>
      </c>
      <c r="J13" s="125">
        <v>14746039.57</v>
      </c>
      <c r="K13" s="125" t="s">
        <v>860</v>
      </c>
      <c r="L13" s="125">
        <v>584325</v>
      </c>
      <c r="M13" s="125" t="s">
        <v>860</v>
      </c>
      <c r="N13" s="125">
        <v>1463723.59</v>
      </c>
      <c r="O13" s="131" t="s">
        <v>860</v>
      </c>
      <c r="P13" s="125">
        <v>57399.86</v>
      </c>
      <c r="Q13" s="129">
        <v>1521123.45</v>
      </c>
      <c r="R13" s="137"/>
      <c r="S13" s="138"/>
      <c r="T13" s="152" t="s">
        <v>703</v>
      </c>
    </row>
    <row r="14" spans="1:20" s="128" customFormat="1" ht="47.65" customHeight="1">
      <c r="A14" s="172">
        <v>168483</v>
      </c>
      <c r="B14" s="123" t="s">
        <v>581</v>
      </c>
      <c r="C14" s="123" t="s">
        <v>736</v>
      </c>
      <c r="D14" s="82" t="s">
        <v>92</v>
      </c>
      <c r="E14" s="123" t="s">
        <v>92</v>
      </c>
      <c r="F14" s="180" t="s">
        <v>891</v>
      </c>
      <c r="G14" s="123" t="s">
        <v>737</v>
      </c>
      <c r="H14" s="125">
        <f>J14+K14+L14</f>
        <v>0</v>
      </c>
      <c r="I14" s="133"/>
      <c r="J14" s="133"/>
      <c r="K14" s="133"/>
      <c r="L14" s="133"/>
      <c r="M14" s="133"/>
      <c r="N14" s="125">
        <v>3565613.95</v>
      </c>
      <c r="O14" s="131">
        <v>0</v>
      </c>
      <c r="P14" s="125">
        <v>69711.17</v>
      </c>
      <c r="Q14" s="129">
        <f>SUM(N14+O14+P14)</f>
        <v>3635325.12</v>
      </c>
      <c r="R14" s="141" t="s">
        <v>806</v>
      </c>
      <c r="S14" s="138" t="s">
        <v>807</v>
      </c>
      <c r="T14" s="152" t="s">
        <v>704</v>
      </c>
    </row>
    <row r="15" spans="1:20" s="128" customFormat="1" ht="47.65" customHeight="1">
      <c r="A15" s="174">
        <v>169058</v>
      </c>
      <c r="B15" s="82" t="s">
        <v>451</v>
      </c>
      <c r="C15" s="82" t="s">
        <v>736</v>
      </c>
      <c r="D15" s="82" t="s">
        <v>67</v>
      </c>
      <c r="E15" s="82" t="s">
        <v>67</v>
      </c>
      <c r="F15" s="181" t="s">
        <v>891</v>
      </c>
      <c r="G15" s="123" t="s">
        <v>737</v>
      </c>
      <c r="H15" s="131">
        <f>J15+L15</f>
        <v>18737178</v>
      </c>
      <c r="I15" s="131">
        <v>18279001</v>
      </c>
      <c r="J15" s="131">
        <v>18279001</v>
      </c>
      <c r="K15" s="131">
        <v>0</v>
      </c>
      <c r="L15" s="131">
        <v>458177</v>
      </c>
      <c r="M15" s="131">
        <v>0</v>
      </c>
      <c r="N15" s="125">
        <v>1974281.00999999</v>
      </c>
      <c r="O15" s="131">
        <v>380001.1</v>
      </c>
      <c r="P15" s="125">
        <v>13230.120000000201</v>
      </c>
      <c r="Q15" s="129">
        <f>SUM(N15+O15+P15)</f>
        <v>2367512.2299999902</v>
      </c>
      <c r="R15" s="142" t="s">
        <v>766</v>
      </c>
      <c r="S15" s="140" t="s">
        <v>767</v>
      </c>
      <c r="T15" s="152" t="s">
        <v>709</v>
      </c>
    </row>
    <row r="16" spans="1:20" s="128" customFormat="1" ht="47.65" customHeight="1">
      <c r="A16" s="172">
        <v>169266</v>
      </c>
      <c r="B16" s="123" t="s">
        <v>252</v>
      </c>
      <c r="C16" s="123"/>
      <c r="D16" s="123" t="s">
        <v>67</v>
      </c>
      <c r="E16" s="123" t="s">
        <v>863</v>
      </c>
      <c r="F16" s="180" t="s">
        <v>888</v>
      </c>
      <c r="G16" s="168" t="s">
        <v>687</v>
      </c>
      <c r="H16" s="125">
        <v>21332361</v>
      </c>
      <c r="I16" s="125">
        <v>14795324</v>
      </c>
      <c r="J16" s="125">
        <v>14795324</v>
      </c>
      <c r="K16" s="125">
        <v>6537037</v>
      </c>
      <c r="L16" s="125">
        <v>1810918</v>
      </c>
      <c r="M16" s="125" t="s">
        <v>860</v>
      </c>
      <c r="N16" s="125">
        <v>3169739.18</v>
      </c>
      <c r="O16" s="131">
        <v>1145298.5</v>
      </c>
      <c r="P16" s="125">
        <v>1031849.68</v>
      </c>
      <c r="Q16" s="129">
        <v>5346887.3600000003</v>
      </c>
      <c r="R16" s="137"/>
      <c r="S16" s="138"/>
      <c r="T16" s="152" t="s">
        <v>709</v>
      </c>
    </row>
    <row r="17" spans="1:20" s="128" customFormat="1" ht="47.65" customHeight="1">
      <c r="A17" s="174">
        <v>169276</v>
      </c>
      <c r="B17" s="82" t="s">
        <v>453</v>
      </c>
      <c r="C17" s="82" t="s">
        <v>736</v>
      </c>
      <c r="D17" s="82" t="s">
        <v>67</v>
      </c>
      <c r="E17" s="82" t="s">
        <v>67</v>
      </c>
      <c r="F17" s="181" t="s">
        <v>891</v>
      </c>
      <c r="G17" s="123" t="s">
        <v>737</v>
      </c>
      <c r="H17" s="131">
        <v>20425907</v>
      </c>
      <c r="I17" s="131">
        <v>20425907</v>
      </c>
      <c r="J17" s="133"/>
      <c r="K17" s="133"/>
      <c r="L17" s="133"/>
      <c r="M17" s="133"/>
      <c r="N17" s="125">
        <v>3388651.17</v>
      </c>
      <c r="O17" s="131">
        <v>915542.32</v>
      </c>
      <c r="P17" s="125">
        <v>655231.01</v>
      </c>
      <c r="Q17" s="129">
        <f>SUM(N17+O17+P17)</f>
        <v>4959424.5</v>
      </c>
      <c r="R17" s="137" t="s">
        <v>745</v>
      </c>
      <c r="S17" s="143" t="s">
        <v>746</v>
      </c>
      <c r="T17" s="152" t="s">
        <v>709</v>
      </c>
    </row>
    <row r="18" spans="1:20" s="128" customFormat="1" ht="47.65" customHeight="1">
      <c r="A18" s="172">
        <v>169495</v>
      </c>
      <c r="B18" s="123" t="s">
        <v>250</v>
      </c>
      <c r="C18" s="123"/>
      <c r="D18" s="123" t="s">
        <v>67</v>
      </c>
      <c r="E18" s="123" t="s">
        <v>863</v>
      </c>
      <c r="F18" s="180" t="s">
        <v>888</v>
      </c>
      <c r="G18" s="168" t="s">
        <v>687</v>
      </c>
      <c r="H18" s="125">
        <v>15339932.33</v>
      </c>
      <c r="I18" s="125">
        <v>8180049.0300000003</v>
      </c>
      <c r="J18" s="125">
        <v>8180049.0300000003</v>
      </c>
      <c r="K18" s="125">
        <v>7159883.2999999998</v>
      </c>
      <c r="L18" s="125">
        <v>1397860</v>
      </c>
      <c r="M18" s="125">
        <v>626000.6</v>
      </c>
      <c r="N18" s="125">
        <v>1827122.61</v>
      </c>
      <c r="O18" s="131">
        <v>626000.6</v>
      </c>
      <c r="P18" s="125">
        <v>30331.87</v>
      </c>
      <c r="Q18" s="129">
        <v>2483455.08</v>
      </c>
      <c r="R18" s="137"/>
      <c r="S18" s="138"/>
      <c r="T18" s="152" t="s">
        <v>709</v>
      </c>
    </row>
    <row r="19" spans="1:20" s="128" customFormat="1" ht="47.65" customHeight="1">
      <c r="A19" s="172">
        <v>169500</v>
      </c>
      <c r="B19" s="123" t="s">
        <v>228</v>
      </c>
      <c r="C19" s="123"/>
      <c r="D19" s="123" t="s">
        <v>67</v>
      </c>
      <c r="E19" s="123" t="s">
        <v>863</v>
      </c>
      <c r="F19" s="180" t="s">
        <v>888</v>
      </c>
      <c r="G19" s="168" t="s">
        <v>687</v>
      </c>
      <c r="H19" s="125">
        <v>6372063</v>
      </c>
      <c r="I19" s="125">
        <v>2796182</v>
      </c>
      <c r="J19" s="125">
        <v>2796182</v>
      </c>
      <c r="K19" s="125">
        <v>3575881</v>
      </c>
      <c r="L19" s="125">
        <v>634045</v>
      </c>
      <c r="M19" s="125" t="s">
        <v>860</v>
      </c>
      <c r="N19" s="125">
        <v>1489738.96</v>
      </c>
      <c r="O19" s="131" t="s">
        <v>860</v>
      </c>
      <c r="P19" s="125">
        <v>4489905.1500000004</v>
      </c>
      <c r="Q19" s="129">
        <v>5979644.1100000003</v>
      </c>
      <c r="R19" s="137"/>
      <c r="S19" s="138"/>
      <c r="T19" s="152" t="s">
        <v>709</v>
      </c>
    </row>
    <row r="20" spans="1:20" s="128" customFormat="1" ht="47.65" customHeight="1">
      <c r="A20" s="172">
        <v>169896</v>
      </c>
      <c r="B20" s="123" t="s">
        <v>106</v>
      </c>
      <c r="C20" s="123"/>
      <c r="D20" s="123" t="s">
        <v>67</v>
      </c>
      <c r="E20" s="123" t="s">
        <v>863</v>
      </c>
      <c r="F20" s="180" t="s">
        <v>888</v>
      </c>
      <c r="G20" s="168" t="s">
        <v>687</v>
      </c>
      <c r="H20" s="125">
        <v>23251835</v>
      </c>
      <c r="I20" s="125">
        <v>23251835</v>
      </c>
      <c r="J20" s="125">
        <v>23251835</v>
      </c>
      <c r="K20" s="125" t="s">
        <v>860</v>
      </c>
      <c r="L20" s="125">
        <v>4734912</v>
      </c>
      <c r="M20" s="125" t="s">
        <v>860</v>
      </c>
      <c r="N20" s="125">
        <v>3085554.87</v>
      </c>
      <c r="O20" s="131" t="s">
        <v>860</v>
      </c>
      <c r="P20" s="125">
        <v>7654798.75</v>
      </c>
      <c r="Q20" s="129">
        <v>10740353.619999999</v>
      </c>
      <c r="R20" s="137"/>
      <c r="S20" s="138"/>
      <c r="T20" s="152" t="s">
        <v>709</v>
      </c>
    </row>
    <row r="21" spans="1:20" s="128" customFormat="1" ht="47.65" customHeight="1">
      <c r="A21" s="172">
        <v>174422</v>
      </c>
      <c r="B21" s="123" t="s">
        <v>66</v>
      </c>
      <c r="C21" s="123"/>
      <c r="D21" s="123" t="s">
        <v>67</v>
      </c>
      <c r="E21" s="123" t="s">
        <v>67</v>
      </c>
      <c r="F21" s="180" t="s">
        <v>888</v>
      </c>
      <c r="G21" s="168" t="s">
        <v>687</v>
      </c>
      <c r="H21" s="125">
        <v>23255048.940000001</v>
      </c>
      <c r="I21" s="125">
        <v>16359899.17</v>
      </c>
      <c r="J21" s="125">
        <v>16359899.17</v>
      </c>
      <c r="K21" s="125">
        <v>6895149.7699999996</v>
      </c>
      <c r="L21" s="125">
        <v>4104786</v>
      </c>
      <c r="M21" s="125" t="s">
        <v>860</v>
      </c>
      <c r="N21" s="125">
        <v>4709154.28</v>
      </c>
      <c r="O21" s="131">
        <v>1865179.75</v>
      </c>
      <c r="P21" s="125">
        <v>6903541.4400000004</v>
      </c>
      <c r="Q21" s="129">
        <v>13477875.470000001</v>
      </c>
      <c r="R21" s="137"/>
      <c r="S21" s="138"/>
      <c r="T21" s="152" t="s">
        <v>709</v>
      </c>
    </row>
    <row r="22" spans="1:20" s="128" customFormat="1" ht="47.65" customHeight="1">
      <c r="A22" s="173">
        <v>176913</v>
      </c>
      <c r="B22" s="82" t="s">
        <v>455</v>
      </c>
      <c r="C22" s="132" t="s">
        <v>692</v>
      </c>
      <c r="D22" s="82" t="s">
        <v>449</v>
      </c>
      <c r="E22" s="82" t="s">
        <v>92</v>
      </c>
      <c r="F22" s="181" t="s">
        <v>891</v>
      </c>
      <c r="G22" s="123" t="s">
        <v>729</v>
      </c>
      <c r="H22" s="131">
        <f>J22+K22+L22+M22</f>
        <v>46888195.25</v>
      </c>
      <c r="I22" s="131">
        <v>34395876.549999997</v>
      </c>
      <c r="J22" s="131">
        <v>34395876.549999997</v>
      </c>
      <c r="K22" s="131">
        <v>7376901</v>
      </c>
      <c r="L22" s="131">
        <v>4817554.82</v>
      </c>
      <c r="M22" s="131">
        <v>297862.88</v>
      </c>
      <c r="N22" s="125">
        <v>1867030.19</v>
      </c>
      <c r="O22" s="131">
        <v>0</v>
      </c>
      <c r="P22" s="125">
        <v>73599.38</v>
      </c>
      <c r="Q22" s="129">
        <f>SUM(N22+O22+P22)</f>
        <v>1940629.5699999998</v>
      </c>
      <c r="R22" s="137" t="s">
        <v>725</v>
      </c>
      <c r="S22" s="140" t="s">
        <v>730</v>
      </c>
      <c r="T22" s="152"/>
    </row>
    <row r="23" spans="1:20" s="128" customFormat="1" ht="47.65" customHeight="1">
      <c r="A23" s="173">
        <v>176971</v>
      </c>
      <c r="B23" s="82" t="s">
        <v>457</v>
      </c>
      <c r="C23" s="132" t="s">
        <v>692</v>
      </c>
      <c r="D23" s="82" t="s">
        <v>449</v>
      </c>
      <c r="E23" s="82" t="s">
        <v>92</v>
      </c>
      <c r="F23" s="181" t="s">
        <v>891</v>
      </c>
      <c r="G23" s="123" t="s">
        <v>729</v>
      </c>
      <c r="H23" s="131">
        <v>26444537.920000002</v>
      </c>
      <c r="I23" s="131">
        <v>22273190.890000001</v>
      </c>
      <c r="J23" s="131">
        <v>22273190.890000001</v>
      </c>
      <c r="K23" s="131">
        <v>4723291</v>
      </c>
      <c r="L23" s="131">
        <v>3250894.37</v>
      </c>
      <c r="M23" s="131">
        <v>120403.36</v>
      </c>
      <c r="N23" s="125">
        <v>1497895.03</v>
      </c>
      <c r="O23" s="131">
        <v>8101.3782291666666</v>
      </c>
      <c r="P23" s="125">
        <v>62971.09</v>
      </c>
      <c r="Q23" s="129">
        <f>SUM(N23+O23+P23)</f>
        <v>1568967.4982291667</v>
      </c>
      <c r="R23" s="137" t="s">
        <v>725</v>
      </c>
      <c r="S23" s="140" t="s">
        <v>731</v>
      </c>
      <c r="T23" s="152"/>
    </row>
    <row r="24" spans="1:20" s="128" customFormat="1" ht="47.65" customHeight="1">
      <c r="A24" s="175">
        <v>178258</v>
      </c>
      <c r="B24" s="144" t="s">
        <v>383</v>
      </c>
      <c r="C24" s="144"/>
      <c r="D24" s="144" t="s">
        <v>67</v>
      </c>
      <c r="E24" s="144" t="s">
        <v>323</v>
      </c>
      <c r="F24" s="182" t="s">
        <v>888</v>
      </c>
      <c r="G24" s="169" t="s">
        <v>687</v>
      </c>
      <c r="H24" s="145">
        <v>9362729.9299999997</v>
      </c>
      <c r="I24" s="145">
        <v>9362729.9299999997</v>
      </c>
      <c r="J24" s="145">
        <v>9362729.9299999997</v>
      </c>
      <c r="K24" s="145">
        <v>4123842.4</v>
      </c>
      <c r="L24" s="145">
        <v>1302381.3899999999</v>
      </c>
      <c r="M24" s="145" t="s">
        <v>860</v>
      </c>
      <c r="N24" s="145">
        <v>1638735.9</v>
      </c>
      <c r="O24" s="145">
        <v>459233.9</v>
      </c>
      <c r="P24" s="145">
        <v>10064.69</v>
      </c>
      <c r="Q24" s="129">
        <v>2108034.4900000002</v>
      </c>
      <c r="R24" s="144"/>
      <c r="S24" s="144"/>
      <c r="T24" s="152"/>
    </row>
    <row r="25" spans="1:20" s="128" customFormat="1" ht="47.65" customHeight="1">
      <c r="A25" s="172">
        <v>178503</v>
      </c>
      <c r="B25" s="123" t="s">
        <v>156</v>
      </c>
      <c r="C25" s="123"/>
      <c r="D25" s="123" t="s">
        <v>67</v>
      </c>
      <c r="E25" s="123" t="s">
        <v>863</v>
      </c>
      <c r="F25" s="180" t="s">
        <v>888</v>
      </c>
      <c r="G25" s="168" t="s">
        <v>687</v>
      </c>
      <c r="H25" s="125">
        <v>39034592</v>
      </c>
      <c r="I25" s="125">
        <v>39034592</v>
      </c>
      <c r="J25" s="125">
        <v>39034592</v>
      </c>
      <c r="K25" s="125" t="s">
        <v>860</v>
      </c>
      <c r="L25" s="125">
        <v>5171019</v>
      </c>
      <c r="M25" s="125" t="s">
        <v>860</v>
      </c>
      <c r="N25" s="125">
        <v>4481438.5599999996</v>
      </c>
      <c r="O25" s="131" t="s">
        <v>860</v>
      </c>
      <c r="P25" s="125">
        <v>9459011.4000000004</v>
      </c>
      <c r="Q25" s="129">
        <v>13940449.960000001</v>
      </c>
      <c r="R25" s="137"/>
      <c r="S25" s="138"/>
      <c r="T25" s="152"/>
    </row>
    <row r="26" spans="1:20" s="128" customFormat="1" ht="47.65" customHeight="1">
      <c r="A26" s="174">
        <v>178577</v>
      </c>
      <c r="B26" s="82" t="s">
        <v>459</v>
      </c>
      <c r="C26" s="82" t="s">
        <v>736</v>
      </c>
      <c r="D26" s="82" t="s">
        <v>67</v>
      </c>
      <c r="E26" s="82" t="s">
        <v>67</v>
      </c>
      <c r="F26" s="181" t="s">
        <v>891</v>
      </c>
      <c r="G26" s="123" t="s">
        <v>737</v>
      </c>
      <c r="H26" s="133"/>
      <c r="I26" s="133"/>
      <c r="J26" s="133"/>
      <c r="K26" s="133"/>
      <c r="L26" s="133"/>
      <c r="M26" s="131"/>
      <c r="N26" s="125">
        <v>2119451.09</v>
      </c>
      <c r="O26" s="131">
        <v>365667.03</v>
      </c>
      <c r="P26" s="125">
        <v>4322.6499999999996</v>
      </c>
      <c r="Q26" s="129">
        <f>SUM(N26+O26+P26)</f>
        <v>2489440.77</v>
      </c>
      <c r="R26" s="137" t="s">
        <v>748</v>
      </c>
      <c r="S26" s="143" t="s">
        <v>749</v>
      </c>
      <c r="T26" s="152" t="s">
        <v>728</v>
      </c>
    </row>
    <row r="27" spans="1:20" s="128" customFormat="1" ht="47.65" customHeight="1">
      <c r="A27" s="172">
        <v>179558</v>
      </c>
      <c r="B27" s="123" t="s">
        <v>87</v>
      </c>
      <c r="C27" s="123"/>
      <c r="D27" s="123" t="s">
        <v>67</v>
      </c>
      <c r="E27" s="123" t="s">
        <v>863</v>
      </c>
      <c r="F27" s="180" t="s">
        <v>888</v>
      </c>
      <c r="G27" s="168" t="s">
        <v>687</v>
      </c>
      <c r="H27" s="125">
        <v>1593443</v>
      </c>
      <c r="I27" s="125">
        <v>1593443</v>
      </c>
      <c r="J27" s="125">
        <v>1593443</v>
      </c>
      <c r="K27" s="125" t="s">
        <v>860</v>
      </c>
      <c r="L27" s="125">
        <v>688917</v>
      </c>
      <c r="M27" s="125" t="s">
        <v>860</v>
      </c>
      <c r="N27" s="125">
        <v>1006502.47</v>
      </c>
      <c r="O27" s="131" t="s">
        <v>860</v>
      </c>
      <c r="P27" s="125">
        <v>359268.06</v>
      </c>
      <c r="Q27" s="129">
        <v>1365770.53</v>
      </c>
      <c r="R27" s="137"/>
      <c r="S27" s="138"/>
      <c r="T27" s="152" t="s">
        <v>728</v>
      </c>
    </row>
    <row r="28" spans="1:20" s="128" customFormat="1" ht="47.65" customHeight="1">
      <c r="A28" s="173">
        <v>180052</v>
      </c>
      <c r="B28" s="82" t="s">
        <v>461</v>
      </c>
      <c r="C28" s="132" t="s">
        <v>692</v>
      </c>
      <c r="D28" s="82" t="s">
        <v>449</v>
      </c>
      <c r="E28" s="82" t="s">
        <v>92</v>
      </c>
      <c r="F28" s="181" t="s">
        <v>891</v>
      </c>
      <c r="G28" s="123" t="s">
        <v>698</v>
      </c>
      <c r="H28" s="131">
        <f>J28+L28+M28</f>
        <v>104967422.31999999</v>
      </c>
      <c r="I28" s="131">
        <v>85971750.200000003</v>
      </c>
      <c r="J28" s="131">
        <v>85971750.200000003</v>
      </c>
      <c r="K28" s="131">
        <v>0</v>
      </c>
      <c r="L28" s="131">
        <v>9582455.1600000001</v>
      </c>
      <c r="M28" s="131">
        <v>9413216.9600000009</v>
      </c>
      <c r="N28" s="125">
        <v>5302957.8599999892</v>
      </c>
      <c r="O28" s="131">
        <v>178562</v>
      </c>
      <c r="P28" s="125">
        <v>80311.359999999899</v>
      </c>
      <c r="Q28" s="129">
        <f>SUM(N28+O28+P28)</f>
        <v>5561831.2199999895</v>
      </c>
      <c r="R28" s="137" t="s">
        <v>725</v>
      </c>
      <c r="S28" s="140" t="s">
        <v>727</v>
      </c>
      <c r="T28" s="152"/>
    </row>
    <row r="29" spans="1:20" s="128" customFormat="1" ht="47.65" customHeight="1">
      <c r="A29" s="172">
        <v>334323</v>
      </c>
      <c r="B29" s="123" t="s">
        <v>84</v>
      </c>
      <c r="C29" s="123"/>
      <c r="D29" s="123" t="s">
        <v>864</v>
      </c>
      <c r="E29" s="123" t="s">
        <v>865</v>
      </c>
      <c r="F29" s="180" t="s">
        <v>888</v>
      </c>
      <c r="G29" s="168" t="s">
        <v>687</v>
      </c>
      <c r="H29" s="125">
        <v>392822</v>
      </c>
      <c r="I29" s="125">
        <v>323692</v>
      </c>
      <c r="J29" s="125">
        <v>323692</v>
      </c>
      <c r="K29" s="125">
        <v>69130</v>
      </c>
      <c r="L29" s="125">
        <v>26179</v>
      </c>
      <c r="M29" s="125" t="s">
        <v>860</v>
      </c>
      <c r="N29" s="125">
        <v>259140.6</v>
      </c>
      <c r="O29" s="131" t="s">
        <v>860</v>
      </c>
      <c r="P29" s="125">
        <v>184497.29</v>
      </c>
      <c r="Q29" s="129">
        <v>443637.89</v>
      </c>
      <c r="R29" s="137"/>
      <c r="S29" s="138"/>
      <c r="T29" s="152"/>
    </row>
    <row r="30" spans="1:20" s="128" customFormat="1" ht="47.65" customHeight="1">
      <c r="A30" s="172">
        <v>334329</v>
      </c>
      <c r="B30" s="123" t="s">
        <v>84</v>
      </c>
      <c r="C30" s="123"/>
      <c r="D30" s="123" t="s">
        <v>864</v>
      </c>
      <c r="E30" s="123" t="s">
        <v>865</v>
      </c>
      <c r="F30" s="180" t="s">
        <v>888</v>
      </c>
      <c r="G30" s="168" t="s">
        <v>687</v>
      </c>
      <c r="H30" s="125">
        <v>380253</v>
      </c>
      <c r="I30" s="125">
        <v>316119</v>
      </c>
      <c r="J30" s="125">
        <v>316119</v>
      </c>
      <c r="K30" s="125">
        <v>64134</v>
      </c>
      <c r="L30" s="125">
        <v>25530</v>
      </c>
      <c r="M30" s="125" t="s">
        <v>860</v>
      </c>
      <c r="N30" s="125">
        <v>86957.37</v>
      </c>
      <c r="O30" s="131" t="s">
        <v>860</v>
      </c>
      <c r="P30" s="125">
        <v>298078.57</v>
      </c>
      <c r="Q30" s="129">
        <v>385035.94</v>
      </c>
      <c r="R30" s="137"/>
      <c r="S30" s="138"/>
      <c r="T30" s="152" t="s">
        <v>740</v>
      </c>
    </row>
    <row r="31" spans="1:20" s="128" customFormat="1" ht="47.65" customHeight="1">
      <c r="A31" s="172">
        <v>334468</v>
      </c>
      <c r="B31" s="123" t="s">
        <v>91</v>
      </c>
      <c r="C31" s="123"/>
      <c r="D31" s="123" t="s">
        <v>866</v>
      </c>
      <c r="E31" s="123" t="s">
        <v>867</v>
      </c>
      <c r="F31" s="180" t="s">
        <v>888</v>
      </c>
      <c r="G31" s="168" t="s">
        <v>687</v>
      </c>
      <c r="H31" s="125">
        <v>1217429</v>
      </c>
      <c r="I31" s="125">
        <v>1217429</v>
      </c>
      <c r="J31" s="125">
        <v>1217429</v>
      </c>
      <c r="K31" s="125" t="s">
        <v>860</v>
      </c>
      <c r="L31" s="125">
        <v>242850</v>
      </c>
      <c r="M31" s="125" t="s">
        <v>860</v>
      </c>
      <c r="N31" s="125">
        <v>1593530.72</v>
      </c>
      <c r="O31" s="131" t="s">
        <v>860</v>
      </c>
      <c r="P31" s="125">
        <v>1568042.54</v>
      </c>
      <c r="Q31" s="129">
        <v>3161573.26</v>
      </c>
      <c r="R31" s="137"/>
      <c r="S31" s="138"/>
      <c r="T31" s="152"/>
    </row>
    <row r="32" spans="1:20" s="128" customFormat="1" ht="47.65" customHeight="1">
      <c r="A32" s="173">
        <v>334470</v>
      </c>
      <c r="B32" s="82" t="s">
        <v>463</v>
      </c>
      <c r="C32" s="132" t="s">
        <v>692</v>
      </c>
      <c r="D32" s="82" t="s">
        <v>449</v>
      </c>
      <c r="E32" s="82" t="s">
        <v>92</v>
      </c>
      <c r="F32" s="181" t="s">
        <v>891</v>
      </c>
      <c r="G32" s="123" t="s">
        <v>694</v>
      </c>
      <c r="H32" s="131">
        <f>J32+L32+M32</f>
        <v>52098415.549999997</v>
      </c>
      <c r="I32" s="131">
        <v>46064675.979999997</v>
      </c>
      <c r="J32" s="131">
        <v>46064675.979999997</v>
      </c>
      <c r="K32" s="131">
        <v>0</v>
      </c>
      <c r="L32" s="131">
        <v>5039982.6100000003</v>
      </c>
      <c r="M32" s="131">
        <v>993756.96</v>
      </c>
      <c r="N32" s="125">
        <v>4768004.84</v>
      </c>
      <c r="O32" s="131">
        <v>0</v>
      </c>
      <c r="P32" s="125">
        <v>21945.02</v>
      </c>
      <c r="Q32" s="129">
        <f>SUM(N32+O32+P32)</f>
        <v>4789949.8599999994</v>
      </c>
      <c r="R32" s="137" t="s">
        <v>725</v>
      </c>
      <c r="S32" s="140" t="s">
        <v>726</v>
      </c>
      <c r="T32" s="152"/>
    </row>
    <row r="33" spans="1:20" s="128" customFormat="1" ht="47.65" customHeight="1">
      <c r="A33" s="172">
        <v>334488</v>
      </c>
      <c r="B33" s="123" t="s">
        <v>89</v>
      </c>
      <c r="C33" s="123"/>
      <c r="D33" s="123" t="s">
        <v>864</v>
      </c>
      <c r="E33" s="123" t="s">
        <v>865</v>
      </c>
      <c r="F33" s="180" t="s">
        <v>888</v>
      </c>
      <c r="G33" s="168" t="s">
        <v>687</v>
      </c>
      <c r="H33" s="125">
        <v>153743</v>
      </c>
      <c r="I33" s="125">
        <v>142917</v>
      </c>
      <c r="J33" s="125">
        <v>142917</v>
      </c>
      <c r="K33" s="125">
        <v>10826</v>
      </c>
      <c r="L33" s="125">
        <v>19965</v>
      </c>
      <c r="M33" s="125" t="s">
        <v>860</v>
      </c>
      <c r="N33" s="125">
        <v>-78080.37</v>
      </c>
      <c r="O33" s="131">
        <v>4289</v>
      </c>
      <c r="P33" s="125">
        <v>112634.04</v>
      </c>
      <c r="Q33" s="129">
        <v>38842.67</v>
      </c>
      <c r="R33" s="137"/>
      <c r="S33" s="138"/>
      <c r="T33" s="152" t="s">
        <v>747</v>
      </c>
    </row>
    <row r="34" spans="1:20" s="128" customFormat="1" ht="47.65" customHeight="1">
      <c r="A34" s="172">
        <v>334527</v>
      </c>
      <c r="B34" s="123" t="s">
        <v>96</v>
      </c>
      <c r="C34" s="123"/>
      <c r="D34" s="123" t="s">
        <v>864</v>
      </c>
      <c r="E34" s="123" t="s">
        <v>865</v>
      </c>
      <c r="F34" s="180" t="s">
        <v>888</v>
      </c>
      <c r="G34" s="168" t="s">
        <v>687</v>
      </c>
      <c r="H34" s="125">
        <v>123721</v>
      </c>
      <c r="I34" s="125">
        <v>108847</v>
      </c>
      <c r="J34" s="125">
        <v>108847</v>
      </c>
      <c r="K34" s="125">
        <v>14874</v>
      </c>
      <c r="L34" s="125" t="s">
        <v>860</v>
      </c>
      <c r="M34" s="125" t="s">
        <v>860</v>
      </c>
      <c r="N34" s="125">
        <v>39014.160000000003</v>
      </c>
      <c r="O34" s="131" t="s">
        <v>860</v>
      </c>
      <c r="P34" s="125">
        <v>43243.519999999997</v>
      </c>
      <c r="Q34" s="129">
        <v>82257.679999999993</v>
      </c>
      <c r="R34" s="137"/>
      <c r="S34" s="138"/>
      <c r="T34" s="152" t="s">
        <v>750</v>
      </c>
    </row>
    <row r="35" spans="1:20" s="128" customFormat="1" ht="47.65" customHeight="1">
      <c r="A35" s="172">
        <v>542517</v>
      </c>
      <c r="B35" s="123" t="s">
        <v>72</v>
      </c>
      <c r="C35" s="123"/>
      <c r="D35" s="123" t="s">
        <v>861</v>
      </c>
      <c r="E35" s="123" t="s">
        <v>862</v>
      </c>
      <c r="F35" s="180" t="s">
        <v>888</v>
      </c>
      <c r="G35" s="168" t="s">
        <v>687</v>
      </c>
      <c r="H35" s="125">
        <v>8810325.3699999992</v>
      </c>
      <c r="I35" s="125">
        <v>8628667.2899999991</v>
      </c>
      <c r="J35" s="125">
        <v>8628667.2899999991</v>
      </c>
      <c r="K35" s="125">
        <v>181658.08</v>
      </c>
      <c r="L35" s="125">
        <v>2004233</v>
      </c>
      <c r="M35" s="125" t="s">
        <v>860</v>
      </c>
      <c r="N35" s="125">
        <v>877901.9</v>
      </c>
      <c r="O35" s="131" t="s">
        <v>860</v>
      </c>
      <c r="P35" s="125">
        <v>4324148.4400000004</v>
      </c>
      <c r="Q35" s="129">
        <v>5202050.34</v>
      </c>
      <c r="R35" s="137"/>
      <c r="S35" s="138"/>
      <c r="T35" s="152"/>
    </row>
    <row r="36" spans="1:20" s="128" customFormat="1" ht="47.65" customHeight="1">
      <c r="A36" s="172">
        <v>542687</v>
      </c>
      <c r="B36" s="123" t="s">
        <v>74</v>
      </c>
      <c r="C36" s="123"/>
      <c r="D36" s="123" t="s">
        <v>861</v>
      </c>
      <c r="E36" s="123" t="s">
        <v>862</v>
      </c>
      <c r="F36" s="180" t="s">
        <v>888</v>
      </c>
      <c r="G36" s="168" t="s">
        <v>687</v>
      </c>
      <c r="H36" s="125">
        <v>10704668.57</v>
      </c>
      <c r="I36" s="125">
        <v>10278336.09</v>
      </c>
      <c r="J36" s="125">
        <v>10278336.09</v>
      </c>
      <c r="K36" s="125">
        <v>426332.48</v>
      </c>
      <c r="L36" s="125">
        <v>2512854</v>
      </c>
      <c r="M36" s="125" t="s">
        <v>860</v>
      </c>
      <c r="N36" s="125">
        <v>948248.52</v>
      </c>
      <c r="O36" s="131" t="s">
        <v>860</v>
      </c>
      <c r="P36" s="125">
        <v>5908485.7800000003</v>
      </c>
      <c r="Q36" s="129">
        <v>6856734.2999999998</v>
      </c>
      <c r="R36" s="137"/>
      <c r="S36" s="138"/>
      <c r="T36" s="152"/>
    </row>
    <row r="37" spans="1:20" s="128" customFormat="1" ht="47.65" customHeight="1">
      <c r="A37" s="172">
        <v>542688</v>
      </c>
      <c r="B37" s="123" t="s">
        <v>78</v>
      </c>
      <c r="C37" s="123"/>
      <c r="D37" s="123" t="s">
        <v>861</v>
      </c>
      <c r="E37" s="123" t="s">
        <v>862</v>
      </c>
      <c r="F37" s="180" t="s">
        <v>888</v>
      </c>
      <c r="G37" s="168" t="s">
        <v>687</v>
      </c>
      <c r="H37" s="125">
        <v>18571716.379999999</v>
      </c>
      <c r="I37" s="125">
        <v>17764494.34</v>
      </c>
      <c r="J37" s="125">
        <v>17764494.34</v>
      </c>
      <c r="K37" s="125">
        <v>807222.04</v>
      </c>
      <c r="L37" s="125">
        <v>4104786</v>
      </c>
      <c r="M37" s="125" t="s">
        <v>860</v>
      </c>
      <c r="N37" s="125">
        <v>848494.01</v>
      </c>
      <c r="O37" s="131" t="s">
        <v>860</v>
      </c>
      <c r="P37" s="125">
        <v>11069164.76</v>
      </c>
      <c r="Q37" s="129">
        <v>11917658.77</v>
      </c>
      <c r="R37" s="137"/>
      <c r="S37" s="138"/>
      <c r="T37" s="152"/>
    </row>
    <row r="38" spans="1:20" s="128" customFormat="1" ht="47.65" customHeight="1">
      <c r="A38" s="172">
        <v>542690</v>
      </c>
      <c r="B38" s="123" t="s">
        <v>69</v>
      </c>
      <c r="C38" s="123"/>
      <c r="D38" s="123" t="s">
        <v>861</v>
      </c>
      <c r="E38" s="123" t="s">
        <v>862</v>
      </c>
      <c r="F38" s="180" t="s">
        <v>888</v>
      </c>
      <c r="G38" s="168" t="s">
        <v>687</v>
      </c>
      <c r="H38" s="125">
        <v>6443757.4000000004</v>
      </c>
      <c r="I38" s="125">
        <v>6199877.0700000003</v>
      </c>
      <c r="J38" s="125">
        <v>6199877.0700000003</v>
      </c>
      <c r="K38" s="125">
        <v>243880.33</v>
      </c>
      <c r="L38" s="125">
        <v>1530438</v>
      </c>
      <c r="M38" s="125" t="s">
        <v>860</v>
      </c>
      <c r="N38" s="125">
        <v>604704.64</v>
      </c>
      <c r="O38" s="131" t="s">
        <v>860</v>
      </c>
      <c r="P38" s="125">
        <v>4601592.16</v>
      </c>
      <c r="Q38" s="129">
        <v>5206296.8</v>
      </c>
      <c r="R38" s="137"/>
      <c r="S38" s="138"/>
      <c r="T38" s="152"/>
    </row>
    <row r="39" spans="1:20" s="128" customFormat="1" ht="47.65" customHeight="1">
      <c r="A39" s="172">
        <v>542756</v>
      </c>
      <c r="B39" s="123" t="s">
        <v>76</v>
      </c>
      <c r="C39" s="123"/>
      <c r="D39" s="123" t="s">
        <v>861</v>
      </c>
      <c r="E39" s="123" t="s">
        <v>862</v>
      </c>
      <c r="F39" s="180" t="s">
        <v>888</v>
      </c>
      <c r="G39" s="168" t="s">
        <v>687</v>
      </c>
      <c r="H39" s="125">
        <v>10058046</v>
      </c>
      <c r="I39" s="125">
        <v>9687238</v>
      </c>
      <c r="J39" s="125">
        <v>9687238</v>
      </c>
      <c r="K39" s="125">
        <v>370808</v>
      </c>
      <c r="L39" s="125">
        <v>2237386</v>
      </c>
      <c r="M39" s="125" t="s">
        <v>860</v>
      </c>
      <c r="N39" s="125">
        <v>588301.64</v>
      </c>
      <c r="O39" s="131" t="s">
        <v>860</v>
      </c>
      <c r="P39" s="125">
        <v>3650893.96</v>
      </c>
      <c r="Q39" s="129">
        <v>4239195.5999999996</v>
      </c>
      <c r="R39" s="137"/>
      <c r="S39" s="138"/>
      <c r="T39" s="152"/>
    </row>
    <row r="40" spans="1:20" s="128" customFormat="1" ht="47.65" customHeight="1">
      <c r="A40" s="172">
        <v>542758</v>
      </c>
      <c r="B40" s="123" t="s">
        <v>240</v>
      </c>
      <c r="C40" s="123"/>
      <c r="D40" s="123" t="s">
        <v>67</v>
      </c>
      <c r="E40" s="123" t="s">
        <v>863</v>
      </c>
      <c r="F40" s="180" t="s">
        <v>888</v>
      </c>
      <c r="G40" s="168" t="s">
        <v>687</v>
      </c>
      <c r="H40" s="125">
        <v>3412576</v>
      </c>
      <c r="I40" s="125">
        <v>2973035</v>
      </c>
      <c r="J40" s="125">
        <v>2973035</v>
      </c>
      <c r="K40" s="125">
        <v>439541</v>
      </c>
      <c r="L40" s="125">
        <v>723314</v>
      </c>
      <c r="M40" s="125" t="s">
        <v>860</v>
      </c>
      <c r="N40" s="125">
        <v>1020689.56</v>
      </c>
      <c r="O40" s="131" t="s">
        <v>860</v>
      </c>
      <c r="P40" s="125">
        <v>5177717.8099999996</v>
      </c>
      <c r="Q40" s="129">
        <v>6198407.3700000001</v>
      </c>
      <c r="R40" s="137"/>
      <c r="S40" s="138"/>
      <c r="T40" s="152"/>
    </row>
    <row r="41" spans="1:20" s="128" customFormat="1" ht="47.65" customHeight="1">
      <c r="A41" s="172">
        <v>542762</v>
      </c>
      <c r="B41" s="123" t="s">
        <v>94</v>
      </c>
      <c r="C41" s="123"/>
      <c r="D41" s="123" t="s">
        <v>864</v>
      </c>
      <c r="E41" s="123" t="s">
        <v>865</v>
      </c>
      <c r="F41" s="180" t="s">
        <v>888</v>
      </c>
      <c r="G41" s="168" t="s">
        <v>687</v>
      </c>
      <c r="H41" s="125">
        <v>767868</v>
      </c>
      <c r="I41" s="125">
        <v>610448</v>
      </c>
      <c r="J41" s="125">
        <v>610448</v>
      </c>
      <c r="K41" s="125">
        <v>157420</v>
      </c>
      <c r="L41" s="125" t="s">
        <v>860</v>
      </c>
      <c r="M41" s="125" t="s">
        <v>860</v>
      </c>
      <c r="N41" s="125">
        <v>132446.21</v>
      </c>
      <c r="O41" s="131" t="s">
        <v>860</v>
      </c>
      <c r="P41" s="125">
        <v>320331.59999999998</v>
      </c>
      <c r="Q41" s="129">
        <v>452777.81</v>
      </c>
      <c r="R41" s="137"/>
      <c r="S41" s="138"/>
      <c r="T41" s="153"/>
    </row>
    <row r="42" spans="1:20" s="128" customFormat="1" ht="47.65" customHeight="1">
      <c r="A42" s="172">
        <v>546370</v>
      </c>
      <c r="B42" s="123" t="s">
        <v>120</v>
      </c>
      <c r="C42" s="123"/>
      <c r="D42" s="123" t="s">
        <v>67</v>
      </c>
      <c r="E42" s="123" t="s">
        <v>863</v>
      </c>
      <c r="F42" s="180" t="s">
        <v>888</v>
      </c>
      <c r="G42" s="168" t="s">
        <v>687</v>
      </c>
      <c r="H42" s="125">
        <v>4971175.09</v>
      </c>
      <c r="I42" s="125">
        <v>4482972.51</v>
      </c>
      <c r="J42" s="125">
        <v>4482972.51</v>
      </c>
      <c r="K42" s="125">
        <v>488202.58</v>
      </c>
      <c r="L42" s="125">
        <v>996359</v>
      </c>
      <c r="M42" s="125" t="s">
        <v>860</v>
      </c>
      <c r="N42" s="125">
        <v>2532244.0699999998</v>
      </c>
      <c r="O42" s="131" t="s">
        <v>860</v>
      </c>
      <c r="P42" s="125">
        <v>3188758.43</v>
      </c>
      <c r="Q42" s="129">
        <v>5721002.5</v>
      </c>
      <c r="R42" s="137"/>
      <c r="S42" s="138"/>
      <c r="T42" s="153"/>
    </row>
    <row r="43" spans="1:20" s="128" customFormat="1" ht="47.65" customHeight="1">
      <c r="A43" s="172">
        <v>546371</v>
      </c>
      <c r="B43" s="123" t="s">
        <v>248</v>
      </c>
      <c r="C43" s="123"/>
      <c r="D43" s="123" t="s">
        <v>67</v>
      </c>
      <c r="E43" s="123" t="s">
        <v>863</v>
      </c>
      <c r="F43" s="180" t="s">
        <v>888</v>
      </c>
      <c r="G43" s="168" t="s">
        <v>687</v>
      </c>
      <c r="H43" s="125">
        <v>3032891.2</v>
      </c>
      <c r="I43" s="125">
        <v>2648259.06</v>
      </c>
      <c r="J43" s="125">
        <v>2648259.06</v>
      </c>
      <c r="K43" s="125">
        <v>384632.14</v>
      </c>
      <c r="L43" s="125">
        <v>646473</v>
      </c>
      <c r="M43" s="125" t="s">
        <v>860</v>
      </c>
      <c r="N43" s="125">
        <v>2040817.39</v>
      </c>
      <c r="O43" s="131" t="s">
        <v>860</v>
      </c>
      <c r="P43" s="125">
        <v>2224234.06</v>
      </c>
      <c r="Q43" s="129">
        <v>4265051.45</v>
      </c>
      <c r="R43" s="137"/>
      <c r="S43" s="138"/>
      <c r="T43" s="154"/>
    </row>
    <row r="44" spans="1:20" s="128" customFormat="1" ht="47.65" customHeight="1">
      <c r="A44" s="174">
        <v>547187</v>
      </c>
      <c r="B44" s="82" t="s">
        <v>465</v>
      </c>
      <c r="C44" s="82" t="s">
        <v>736</v>
      </c>
      <c r="D44" s="82" t="s">
        <v>67</v>
      </c>
      <c r="E44" s="82" t="s">
        <v>67</v>
      </c>
      <c r="F44" s="181" t="s">
        <v>891</v>
      </c>
      <c r="G44" s="123" t="s">
        <v>737</v>
      </c>
      <c r="H44" s="131">
        <v>8929767</v>
      </c>
      <c r="I44" s="131">
        <v>4790316.92</v>
      </c>
      <c r="J44" s="131">
        <v>4790316.92</v>
      </c>
      <c r="K44" s="131"/>
      <c r="L44" s="131">
        <v>2135844</v>
      </c>
      <c r="M44" s="131">
        <v>2333225.36</v>
      </c>
      <c r="N44" s="125">
        <v>939146.209999996</v>
      </c>
      <c r="O44" s="131">
        <v>229882.64</v>
      </c>
      <c r="P44" s="125">
        <v>11496.2</v>
      </c>
      <c r="Q44" s="129">
        <f>SUM(N44+O44+P44)</f>
        <v>1180525.0499999959</v>
      </c>
      <c r="R44" s="137" t="s">
        <v>741</v>
      </c>
      <c r="S44" s="140" t="s">
        <v>742</v>
      </c>
      <c r="T44" s="152"/>
    </row>
    <row r="45" spans="1:20" s="128" customFormat="1" ht="47.65" customHeight="1">
      <c r="A45" s="172">
        <v>547251</v>
      </c>
      <c r="B45" s="123" t="s">
        <v>599</v>
      </c>
      <c r="C45" s="123" t="s">
        <v>736</v>
      </c>
      <c r="D45" s="123" t="s">
        <v>92</v>
      </c>
      <c r="E45" s="123" t="s">
        <v>92</v>
      </c>
      <c r="F45" s="180" t="s">
        <v>891</v>
      </c>
      <c r="G45" s="123" t="s">
        <v>737</v>
      </c>
      <c r="H45" s="125">
        <f>J45+K45+L45</f>
        <v>54042908.969999999</v>
      </c>
      <c r="I45" s="125">
        <v>50289473.68</v>
      </c>
      <c r="J45" s="125">
        <v>50289473.68</v>
      </c>
      <c r="K45" s="125"/>
      <c r="L45" s="125">
        <v>3753435.29</v>
      </c>
      <c r="M45" s="125">
        <v>975659.88</v>
      </c>
      <c r="N45" s="125">
        <v>2230168.27999999</v>
      </c>
      <c r="O45" s="131">
        <v>0</v>
      </c>
      <c r="P45" s="125">
        <v>35575.369999999901</v>
      </c>
      <c r="Q45" s="129">
        <f>SUM(N45+O45+P45)</f>
        <v>2265743.6499999901</v>
      </c>
      <c r="R45" s="137" t="s">
        <v>822</v>
      </c>
      <c r="S45" s="138" t="s">
        <v>823</v>
      </c>
      <c r="T45" s="152"/>
    </row>
    <row r="46" spans="1:20" s="128" customFormat="1" ht="47.65" customHeight="1">
      <c r="A46" s="175">
        <v>549715</v>
      </c>
      <c r="B46" s="144" t="s">
        <v>318</v>
      </c>
      <c r="C46" s="144"/>
      <c r="D46" s="144" t="s">
        <v>67</v>
      </c>
      <c r="E46" s="144" t="s">
        <v>863</v>
      </c>
      <c r="F46" s="182" t="s">
        <v>888</v>
      </c>
      <c r="G46" s="169" t="s">
        <v>687</v>
      </c>
      <c r="H46" s="145">
        <v>2871257.17</v>
      </c>
      <c r="I46" s="145">
        <v>2583133.54</v>
      </c>
      <c r="J46" s="145">
        <v>2583133.54</v>
      </c>
      <c r="K46" s="145">
        <v>288123.63</v>
      </c>
      <c r="L46" s="145">
        <v>580189</v>
      </c>
      <c r="M46" s="145" t="s">
        <v>860</v>
      </c>
      <c r="N46" s="145">
        <v>388070.19</v>
      </c>
      <c r="O46" s="145" t="s">
        <v>860</v>
      </c>
      <c r="P46" s="145">
        <v>462002.67</v>
      </c>
      <c r="Q46" s="129">
        <v>850072.86</v>
      </c>
      <c r="R46" s="144"/>
      <c r="S46" s="144"/>
      <c r="T46" s="152"/>
    </row>
    <row r="47" spans="1:20" s="128" customFormat="1" ht="47.65" customHeight="1">
      <c r="A47" s="175">
        <v>549725</v>
      </c>
      <c r="B47" s="144" t="s">
        <v>325</v>
      </c>
      <c r="C47" s="144"/>
      <c r="D47" s="144" t="s">
        <v>67</v>
      </c>
      <c r="E47" s="144" t="s">
        <v>864</v>
      </c>
      <c r="F47" s="182" t="s">
        <v>888</v>
      </c>
      <c r="G47" s="169" t="s">
        <v>687</v>
      </c>
      <c r="H47" s="145">
        <v>4503783.21</v>
      </c>
      <c r="I47" s="145">
        <v>3924015.69</v>
      </c>
      <c r="J47" s="145">
        <v>3924015.69</v>
      </c>
      <c r="K47" s="145">
        <v>579767.52</v>
      </c>
      <c r="L47" s="145">
        <v>818227</v>
      </c>
      <c r="M47" s="145" t="s">
        <v>860</v>
      </c>
      <c r="N47" s="145">
        <v>345122.21</v>
      </c>
      <c r="O47" s="145" t="s">
        <v>860</v>
      </c>
      <c r="P47" s="145">
        <v>1224004.58</v>
      </c>
      <c r="Q47" s="129">
        <v>1569126.79</v>
      </c>
      <c r="R47" s="144"/>
      <c r="S47" s="144"/>
      <c r="T47" s="152"/>
    </row>
    <row r="48" spans="1:20" s="128" customFormat="1" ht="47.65" customHeight="1">
      <c r="A48" s="172">
        <v>549764</v>
      </c>
      <c r="B48" s="123" t="s">
        <v>230</v>
      </c>
      <c r="C48" s="123"/>
      <c r="D48" s="123" t="s">
        <v>67</v>
      </c>
      <c r="E48" s="123" t="s">
        <v>869</v>
      </c>
      <c r="F48" s="180" t="s">
        <v>888</v>
      </c>
      <c r="G48" s="168" t="s">
        <v>687</v>
      </c>
      <c r="H48" s="125">
        <v>2383692.9900000002</v>
      </c>
      <c r="I48" s="125">
        <v>2159012.31</v>
      </c>
      <c r="J48" s="125">
        <v>2159012.31</v>
      </c>
      <c r="K48" s="125">
        <v>224680.68</v>
      </c>
      <c r="L48" s="125">
        <v>529771</v>
      </c>
      <c r="M48" s="125" t="s">
        <v>860</v>
      </c>
      <c r="N48" s="125">
        <v>177827.09</v>
      </c>
      <c r="O48" s="131" t="s">
        <v>860</v>
      </c>
      <c r="P48" s="125">
        <v>964332.88</v>
      </c>
      <c r="Q48" s="129">
        <v>1142159.97</v>
      </c>
      <c r="R48" s="137"/>
      <c r="S48" s="138"/>
      <c r="T48" s="152"/>
    </row>
    <row r="49" spans="1:20" s="128" customFormat="1" ht="47.65" customHeight="1">
      <c r="A49" s="174">
        <v>550106</v>
      </c>
      <c r="B49" s="82" t="s">
        <v>467</v>
      </c>
      <c r="C49" s="82" t="s">
        <v>736</v>
      </c>
      <c r="D49" s="82" t="s">
        <v>67</v>
      </c>
      <c r="E49" s="82" t="s">
        <v>67</v>
      </c>
      <c r="F49" s="181" t="s">
        <v>891</v>
      </c>
      <c r="G49" s="123" t="s">
        <v>737</v>
      </c>
      <c r="H49" s="131">
        <v>11639958</v>
      </c>
      <c r="I49" s="131">
        <v>11639958</v>
      </c>
      <c r="J49" s="133"/>
      <c r="K49" s="133"/>
      <c r="L49" s="131"/>
      <c r="M49" s="131"/>
      <c r="N49" s="125">
        <v>2894958.73999999</v>
      </c>
      <c r="O49" s="131">
        <v>0</v>
      </c>
      <c r="P49" s="125">
        <v>772606.85</v>
      </c>
      <c r="Q49" s="129">
        <f>SUM(N49+O49+P49)</f>
        <v>3667565.5899999901</v>
      </c>
      <c r="R49" s="137" t="s">
        <v>743</v>
      </c>
      <c r="S49" s="140" t="s">
        <v>744</v>
      </c>
      <c r="T49" s="152"/>
    </row>
    <row r="50" spans="1:20" s="128" customFormat="1" ht="47.65" customHeight="1">
      <c r="A50" s="172">
        <v>550896</v>
      </c>
      <c r="B50" s="123" t="s">
        <v>114</v>
      </c>
      <c r="C50" s="123"/>
      <c r="D50" s="123" t="s">
        <v>866</v>
      </c>
      <c r="E50" s="123" t="s">
        <v>867</v>
      </c>
      <c r="F50" s="180" t="s">
        <v>888</v>
      </c>
      <c r="G50" s="168" t="s">
        <v>687</v>
      </c>
      <c r="H50" s="125">
        <v>690703</v>
      </c>
      <c r="I50" s="125">
        <v>690703</v>
      </c>
      <c r="J50" s="125">
        <v>690703</v>
      </c>
      <c r="K50" s="125" t="s">
        <v>860</v>
      </c>
      <c r="L50" s="125">
        <v>133416</v>
      </c>
      <c r="M50" s="125" t="s">
        <v>860</v>
      </c>
      <c r="N50" s="125">
        <v>414554.26</v>
      </c>
      <c r="O50" s="131" t="s">
        <v>860</v>
      </c>
      <c r="P50" s="125">
        <v>1155649.72</v>
      </c>
      <c r="Q50" s="129">
        <v>1570203.98</v>
      </c>
      <c r="R50" s="137"/>
      <c r="S50" s="138"/>
      <c r="T50" s="152"/>
    </row>
    <row r="51" spans="1:20" s="128" customFormat="1" ht="47.65" customHeight="1">
      <c r="A51" s="172">
        <v>550910</v>
      </c>
      <c r="B51" s="123" t="s">
        <v>116</v>
      </c>
      <c r="C51" s="123"/>
      <c r="D51" s="123" t="s">
        <v>67</v>
      </c>
      <c r="E51" s="123" t="s">
        <v>869</v>
      </c>
      <c r="F51" s="180" t="s">
        <v>888</v>
      </c>
      <c r="G51" s="168" t="s">
        <v>687</v>
      </c>
      <c r="H51" s="125">
        <v>6691229.1799999997</v>
      </c>
      <c r="I51" s="125">
        <v>6025270.2199999997</v>
      </c>
      <c r="J51" s="125">
        <v>6025270.2199999997</v>
      </c>
      <c r="K51" s="125">
        <v>665958.96</v>
      </c>
      <c r="L51" s="125">
        <v>1278328</v>
      </c>
      <c r="M51" s="125" t="s">
        <v>860</v>
      </c>
      <c r="N51" s="125">
        <v>2301231.0499999998</v>
      </c>
      <c r="O51" s="131" t="s">
        <v>860</v>
      </c>
      <c r="P51" s="125">
        <v>8053644.3700000001</v>
      </c>
      <c r="Q51" s="129">
        <v>10354875.42</v>
      </c>
      <c r="R51" s="137"/>
      <c r="S51" s="138"/>
      <c r="T51" s="152"/>
    </row>
    <row r="52" spans="1:20" s="128" customFormat="1" ht="47.65" customHeight="1">
      <c r="A52" s="173">
        <v>550950</v>
      </c>
      <c r="B52" s="82" t="s">
        <v>278</v>
      </c>
      <c r="C52" s="132" t="s">
        <v>692</v>
      </c>
      <c r="D52" s="82" t="s">
        <v>469</v>
      </c>
      <c r="E52" s="82" t="s">
        <v>67</v>
      </c>
      <c r="F52" s="181" t="s">
        <v>888</v>
      </c>
      <c r="G52" s="123" t="s">
        <v>687</v>
      </c>
      <c r="H52" s="131">
        <f>J52+L52+M52</f>
        <v>103349156.37</v>
      </c>
      <c r="I52" s="131">
        <v>-29901321.559999999</v>
      </c>
      <c r="J52" s="131">
        <v>58195134.170000002</v>
      </c>
      <c r="K52" s="131">
        <v>0</v>
      </c>
      <c r="L52" s="131">
        <v>2179830</v>
      </c>
      <c r="M52" s="131">
        <v>42974192.200000003</v>
      </c>
      <c r="N52" s="125">
        <v>4210529.7599999905</v>
      </c>
      <c r="O52" s="131">
        <v>6199138</v>
      </c>
      <c r="P52" s="125">
        <v>4908549</v>
      </c>
      <c r="Q52" s="129">
        <f>SUM(N52+O52+P52)</f>
        <v>15318216.75999999</v>
      </c>
      <c r="R52" s="137" t="s">
        <v>721</v>
      </c>
      <c r="S52" s="140" t="s">
        <v>722</v>
      </c>
      <c r="T52" s="152"/>
    </row>
    <row r="53" spans="1:20" s="128" customFormat="1" ht="47.65" customHeight="1">
      <c r="A53" s="172">
        <v>551861</v>
      </c>
      <c r="B53" s="123" t="s">
        <v>238</v>
      </c>
      <c r="C53" s="123"/>
      <c r="D53" s="123" t="s">
        <v>67</v>
      </c>
      <c r="E53" s="123" t="s">
        <v>869</v>
      </c>
      <c r="F53" s="180" t="s">
        <v>888</v>
      </c>
      <c r="G53" s="168" t="s">
        <v>687</v>
      </c>
      <c r="H53" s="125">
        <v>4133339.83</v>
      </c>
      <c r="I53" s="125">
        <v>3696956.6</v>
      </c>
      <c r="J53" s="125">
        <v>3696956.6</v>
      </c>
      <c r="K53" s="125">
        <v>436383.23</v>
      </c>
      <c r="L53" s="125">
        <v>844837</v>
      </c>
      <c r="M53" s="125" t="s">
        <v>860</v>
      </c>
      <c r="N53" s="125">
        <v>368850.58</v>
      </c>
      <c r="O53" s="131" t="s">
        <v>860</v>
      </c>
      <c r="P53" s="125">
        <v>2771311.86</v>
      </c>
      <c r="Q53" s="129">
        <v>3140162.44</v>
      </c>
      <c r="R53" s="137"/>
      <c r="S53" s="138"/>
      <c r="T53" s="152"/>
    </row>
    <row r="54" spans="1:20" s="128" customFormat="1" ht="47.65" customHeight="1">
      <c r="A54" s="174">
        <v>551914</v>
      </c>
      <c r="B54" s="82" t="s">
        <v>472</v>
      </c>
      <c r="C54" s="82" t="s">
        <v>736</v>
      </c>
      <c r="D54" s="82" t="s">
        <v>67</v>
      </c>
      <c r="E54" s="82" t="s">
        <v>67</v>
      </c>
      <c r="F54" s="181" t="s">
        <v>891</v>
      </c>
      <c r="G54" s="123" t="s">
        <v>737</v>
      </c>
      <c r="H54" s="131"/>
      <c r="I54" s="131"/>
      <c r="J54" s="131"/>
      <c r="K54" s="131"/>
      <c r="L54" s="131"/>
      <c r="M54" s="131"/>
      <c r="N54" s="125">
        <v>1757341.73</v>
      </c>
      <c r="O54" s="131">
        <v>222662.22</v>
      </c>
      <c r="P54" s="125">
        <v>3303.6699999999901</v>
      </c>
      <c r="Q54" s="129">
        <f>SUM(N54+O54+P54)</f>
        <v>1983307.6199999999</v>
      </c>
      <c r="R54" s="137" t="s">
        <v>738</v>
      </c>
      <c r="S54" s="140" t="s">
        <v>739</v>
      </c>
      <c r="T54" s="152"/>
    </row>
    <row r="55" spans="1:20" s="128" customFormat="1" ht="47.65" customHeight="1">
      <c r="A55" s="172">
        <v>551925</v>
      </c>
      <c r="B55" s="123" t="s">
        <v>270</v>
      </c>
      <c r="C55" s="123"/>
      <c r="D55" s="123" t="s">
        <v>138</v>
      </c>
      <c r="E55" s="123" t="s">
        <v>870</v>
      </c>
      <c r="F55" s="180" t="s">
        <v>888</v>
      </c>
      <c r="G55" s="168" t="s">
        <v>687</v>
      </c>
      <c r="H55" s="125">
        <v>7664336.1399999997</v>
      </c>
      <c r="I55" s="125">
        <v>5962412.5199999996</v>
      </c>
      <c r="J55" s="125">
        <v>5962412.5199999996</v>
      </c>
      <c r="K55" s="125">
        <v>1701923.62</v>
      </c>
      <c r="L55" s="125">
        <v>1248409.29</v>
      </c>
      <c r="M55" s="125" t="s">
        <v>860</v>
      </c>
      <c r="N55" s="125">
        <v>3035781.94</v>
      </c>
      <c r="O55" s="131" t="s">
        <v>860</v>
      </c>
      <c r="P55" s="125">
        <v>3860099.94</v>
      </c>
      <c r="Q55" s="129">
        <v>6895881.8799999999</v>
      </c>
      <c r="R55" s="137"/>
      <c r="S55" s="138"/>
      <c r="T55" s="152"/>
    </row>
    <row r="56" spans="1:20" s="128" customFormat="1" ht="47.65" customHeight="1">
      <c r="A56" s="172">
        <v>551926</v>
      </c>
      <c r="B56" s="123" t="s">
        <v>595</v>
      </c>
      <c r="C56" s="123" t="s">
        <v>736</v>
      </c>
      <c r="D56" s="123" t="s">
        <v>575</v>
      </c>
      <c r="E56" s="123" t="s">
        <v>800</v>
      </c>
      <c r="F56" s="180" t="s">
        <v>891</v>
      </c>
      <c r="G56" s="123" t="s">
        <v>694</v>
      </c>
      <c r="H56" s="125">
        <v>6753699.1600000001</v>
      </c>
      <c r="I56" s="125">
        <v>5267467.99</v>
      </c>
      <c r="J56" s="125">
        <v>5267467.99</v>
      </c>
      <c r="K56" s="125">
        <v>1073462.6100000001</v>
      </c>
      <c r="L56" s="125"/>
      <c r="M56" s="125"/>
      <c r="N56" s="125">
        <v>1021302.12999999</v>
      </c>
      <c r="O56" s="131">
        <v>0</v>
      </c>
      <c r="P56" s="125">
        <v>186846.06999999899</v>
      </c>
      <c r="Q56" s="129">
        <f>SUM(N56+O56+P56)</f>
        <v>1208148.199999989</v>
      </c>
      <c r="R56" s="123" t="s">
        <v>818</v>
      </c>
      <c r="S56" s="138" t="s">
        <v>819</v>
      </c>
      <c r="T56" s="152"/>
    </row>
    <row r="57" spans="1:20" s="128" customFormat="1" ht="47.65" customHeight="1">
      <c r="A57" s="172">
        <v>551963</v>
      </c>
      <c r="B57" s="123" t="s">
        <v>574</v>
      </c>
      <c r="C57" s="123" t="s">
        <v>705</v>
      </c>
      <c r="D57" s="123" t="s">
        <v>575</v>
      </c>
      <c r="E57" s="123" t="s">
        <v>800</v>
      </c>
      <c r="F57" s="180" t="s">
        <v>888</v>
      </c>
      <c r="G57" s="123" t="s">
        <v>687</v>
      </c>
      <c r="H57" s="136">
        <f>J57+L57+M57</f>
        <v>7469879.1300000008</v>
      </c>
      <c r="I57" s="125">
        <v>5490296.8799999999</v>
      </c>
      <c r="J57" s="136">
        <v>5490296.8799999999</v>
      </c>
      <c r="K57" s="136">
        <v>0</v>
      </c>
      <c r="L57" s="136">
        <v>836416.02</v>
      </c>
      <c r="M57" s="136">
        <v>1143166.23</v>
      </c>
      <c r="N57" s="125">
        <v>11643381.74</v>
      </c>
      <c r="O57" s="125">
        <v>0</v>
      </c>
      <c r="P57" s="125">
        <v>251121.15</v>
      </c>
      <c r="Q57" s="129">
        <f>SUM(N57+O57+P57)</f>
        <v>11894502.890000001</v>
      </c>
      <c r="R57" s="123" t="s">
        <v>801</v>
      </c>
      <c r="S57" s="123" t="s">
        <v>802</v>
      </c>
      <c r="T57" s="152"/>
    </row>
    <row r="58" spans="1:20" s="128" customFormat="1" ht="47.65" customHeight="1">
      <c r="A58" s="172">
        <v>657300</v>
      </c>
      <c r="B58" s="123" t="s">
        <v>137</v>
      </c>
      <c r="C58" s="123"/>
      <c r="D58" s="123" t="s">
        <v>138</v>
      </c>
      <c r="E58" s="123" t="s">
        <v>870</v>
      </c>
      <c r="F58" s="180" t="s">
        <v>888</v>
      </c>
      <c r="G58" s="168" t="s">
        <v>687</v>
      </c>
      <c r="H58" s="125">
        <v>48941484</v>
      </c>
      <c r="I58" s="125">
        <v>48941484</v>
      </c>
      <c r="J58" s="125">
        <v>48941484</v>
      </c>
      <c r="K58" s="125" t="s">
        <v>860</v>
      </c>
      <c r="L58" s="125">
        <v>2041312</v>
      </c>
      <c r="M58" s="125" t="s">
        <v>860</v>
      </c>
      <c r="N58" s="125">
        <v>12760203.26</v>
      </c>
      <c r="O58" s="131" t="s">
        <v>860</v>
      </c>
      <c r="P58" s="125">
        <v>7242840.54</v>
      </c>
      <c r="Q58" s="129">
        <v>20003043.800000001</v>
      </c>
      <c r="R58" s="137"/>
      <c r="S58" s="138"/>
      <c r="T58" s="152"/>
    </row>
    <row r="59" spans="1:20" s="128" customFormat="1" ht="47.65" customHeight="1">
      <c r="A59" s="172">
        <v>659623</v>
      </c>
      <c r="B59" s="123" t="s">
        <v>125</v>
      </c>
      <c r="C59" s="123"/>
      <c r="D59" s="123" t="s">
        <v>861</v>
      </c>
      <c r="E59" s="123" t="s">
        <v>862</v>
      </c>
      <c r="F59" s="180" t="s">
        <v>888</v>
      </c>
      <c r="G59" s="168" t="s">
        <v>687</v>
      </c>
      <c r="H59" s="125">
        <v>17562047</v>
      </c>
      <c r="I59" s="125">
        <v>16996758</v>
      </c>
      <c r="J59" s="125">
        <v>16996758</v>
      </c>
      <c r="K59" s="125">
        <v>565289</v>
      </c>
      <c r="L59" s="125">
        <v>3574763</v>
      </c>
      <c r="M59" s="125" t="s">
        <v>860</v>
      </c>
      <c r="N59" s="125">
        <v>1051504.25</v>
      </c>
      <c r="O59" s="131" t="s">
        <v>860</v>
      </c>
      <c r="P59" s="125">
        <v>2703638.95</v>
      </c>
      <c r="Q59" s="129">
        <v>3755143.2</v>
      </c>
      <c r="R59" s="137"/>
      <c r="S59" s="138"/>
      <c r="T59" s="152"/>
    </row>
    <row r="60" spans="1:20" s="128" customFormat="1" ht="47.65" customHeight="1">
      <c r="A60" s="172">
        <v>659625</v>
      </c>
      <c r="B60" s="123" t="s">
        <v>154</v>
      </c>
      <c r="C60" s="123"/>
      <c r="D60" s="123" t="s">
        <v>861</v>
      </c>
      <c r="E60" s="123" t="s">
        <v>862</v>
      </c>
      <c r="F60" s="180" t="s">
        <v>888</v>
      </c>
      <c r="G60" s="168" t="s">
        <v>687</v>
      </c>
      <c r="H60" s="125">
        <v>24370617</v>
      </c>
      <c r="I60" s="125">
        <v>22864972</v>
      </c>
      <c r="J60" s="125">
        <v>22864972</v>
      </c>
      <c r="K60" s="125">
        <v>1505645</v>
      </c>
      <c r="L60" s="125">
        <v>4716594</v>
      </c>
      <c r="M60" s="125" t="s">
        <v>860</v>
      </c>
      <c r="N60" s="125">
        <v>1323359.29</v>
      </c>
      <c r="O60" s="131" t="s">
        <v>860</v>
      </c>
      <c r="P60" s="125">
        <v>4703608.17</v>
      </c>
      <c r="Q60" s="129">
        <v>6026967.46</v>
      </c>
      <c r="R60" s="137"/>
      <c r="S60" s="138"/>
      <c r="T60" s="152"/>
    </row>
    <row r="61" spans="1:20" s="128" customFormat="1" ht="47.65" customHeight="1">
      <c r="A61" s="172">
        <v>659715</v>
      </c>
      <c r="B61" s="123" t="s">
        <v>123</v>
      </c>
      <c r="C61" s="123"/>
      <c r="D61" s="123" t="s">
        <v>861</v>
      </c>
      <c r="E61" s="123" t="s">
        <v>862</v>
      </c>
      <c r="F61" s="180" t="s">
        <v>888</v>
      </c>
      <c r="G61" s="168" t="s">
        <v>687</v>
      </c>
      <c r="H61" s="125">
        <v>7253285</v>
      </c>
      <c r="I61" s="125">
        <v>7074498</v>
      </c>
      <c r="J61" s="125">
        <v>7074498</v>
      </c>
      <c r="K61" s="125">
        <v>178787</v>
      </c>
      <c r="L61" s="125">
        <v>1880873</v>
      </c>
      <c r="M61" s="125" t="s">
        <v>860</v>
      </c>
      <c r="N61" s="125">
        <v>666646.39</v>
      </c>
      <c r="O61" s="131" t="s">
        <v>860</v>
      </c>
      <c r="P61" s="125">
        <v>5340687.3899999997</v>
      </c>
      <c r="Q61" s="129">
        <v>6007333.7800000003</v>
      </c>
      <c r="R61" s="137"/>
      <c r="S61" s="138"/>
      <c r="T61" s="152"/>
    </row>
    <row r="62" spans="1:20" s="128" customFormat="1" ht="47.65" customHeight="1">
      <c r="A62" s="172">
        <v>659968</v>
      </c>
      <c r="B62" s="123" t="s">
        <v>218</v>
      </c>
      <c r="C62" s="123"/>
      <c r="D62" s="123" t="s">
        <v>861</v>
      </c>
      <c r="E62" s="123" t="s">
        <v>862</v>
      </c>
      <c r="F62" s="180" t="s">
        <v>888</v>
      </c>
      <c r="G62" s="168" t="s">
        <v>687</v>
      </c>
      <c r="H62" s="125">
        <v>34882926</v>
      </c>
      <c r="I62" s="125">
        <v>30849348</v>
      </c>
      <c r="J62" s="125">
        <v>30849348</v>
      </c>
      <c r="K62" s="125">
        <v>4033578</v>
      </c>
      <c r="L62" s="125">
        <v>4619207</v>
      </c>
      <c r="M62" s="125" t="s">
        <v>860</v>
      </c>
      <c r="N62" s="125">
        <v>2805481.84</v>
      </c>
      <c r="O62" s="131" t="s">
        <v>860</v>
      </c>
      <c r="P62" s="125">
        <v>16140318.720000001</v>
      </c>
      <c r="Q62" s="129">
        <v>18945800.559999999</v>
      </c>
      <c r="R62" s="137"/>
      <c r="S62" s="138"/>
      <c r="T62" s="152"/>
    </row>
    <row r="63" spans="1:20" s="128" customFormat="1" ht="47.65" customHeight="1">
      <c r="A63" s="172">
        <v>660227</v>
      </c>
      <c r="B63" s="123" t="s">
        <v>148</v>
      </c>
      <c r="C63" s="123"/>
      <c r="D63" s="123" t="s">
        <v>861</v>
      </c>
      <c r="E63" s="123" t="s">
        <v>862</v>
      </c>
      <c r="F63" s="180" t="s">
        <v>888</v>
      </c>
      <c r="G63" s="168" t="s">
        <v>687</v>
      </c>
      <c r="H63" s="125">
        <v>20334482.949999999</v>
      </c>
      <c r="I63" s="125">
        <v>18570095.25</v>
      </c>
      <c r="J63" s="125">
        <v>18570095.25</v>
      </c>
      <c r="K63" s="125">
        <v>1764387.7</v>
      </c>
      <c r="L63" s="125">
        <v>4317860</v>
      </c>
      <c r="M63" s="125" t="s">
        <v>860</v>
      </c>
      <c r="N63" s="125">
        <v>1528483.37</v>
      </c>
      <c r="O63" s="131" t="s">
        <v>860</v>
      </c>
      <c r="P63" s="125">
        <v>8201377.2800000003</v>
      </c>
      <c r="Q63" s="129">
        <v>9729860.6500000004</v>
      </c>
      <c r="R63" s="137"/>
      <c r="S63" s="138"/>
      <c r="T63" s="152"/>
    </row>
    <row r="64" spans="1:20" s="128" customFormat="1" ht="47.65" customHeight="1">
      <c r="A64" s="172">
        <v>660239</v>
      </c>
      <c r="B64" s="123" t="s">
        <v>118</v>
      </c>
      <c r="C64" s="123"/>
      <c r="D64" s="123" t="s">
        <v>861</v>
      </c>
      <c r="E64" s="123" t="s">
        <v>862</v>
      </c>
      <c r="F64" s="180" t="s">
        <v>888</v>
      </c>
      <c r="G64" s="168" t="s">
        <v>687</v>
      </c>
      <c r="H64" s="125">
        <v>10872401.710000001</v>
      </c>
      <c r="I64" s="125">
        <v>10190536.050000001</v>
      </c>
      <c r="J64" s="125">
        <v>10190536.050000001</v>
      </c>
      <c r="K64" s="125">
        <v>681865.66</v>
      </c>
      <c r="L64" s="125">
        <v>2630719</v>
      </c>
      <c r="M64" s="125" t="s">
        <v>860</v>
      </c>
      <c r="N64" s="125">
        <v>1161252.98</v>
      </c>
      <c r="O64" s="131" t="s">
        <v>860</v>
      </c>
      <c r="P64" s="125">
        <v>13498499.82</v>
      </c>
      <c r="Q64" s="129">
        <v>14659752.800000001</v>
      </c>
      <c r="R64" s="137"/>
      <c r="S64" s="138"/>
      <c r="T64" s="152"/>
    </row>
    <row r="65" spans="1:20" s="128" customFormat="1" ht="47.65" customHeight="1">
      <c r="A65" s="173">
        <v>660422</v>
      </c>
      <c r="B65" s="125" t="s">
        <v>282</v>
      </c>
      <c r="C65" s="82"/>
      <c r="D65" s="82" t="s">
        <v>67</v>
      </c>
      <c r="E65" s="82" t="s">
        <v>869</v>
      </c>
      <c r="F65" s="181" t="s">
        <v>888</v>
      </c>
      <c r="G65" s="170" t="s">
        <v>687</v>
      </c>
      <c r="H65" s="133">
        <v>3816798</v>
      </c>
      <c r="I65" s="133">
        <v>3478518</v>
      </c>
      <c r="J65" s="133">
        <v>3478518</v>
      </c>
      <c r="K65" s="133">
        <v>338280</v>
      </c>
      <c r="L65" s="133">
        <v>766618</v>
      </c>
      <c r="M65" s="133" t="s">
        <v>860</v>
      </c>
      <c r="N65" s="133">
        <v>207995.2</v>
      </c>
      <c r="O65" s="133" t="s">
        <v>860</v>
      </c>
      <c r="P65" s="133">
        <v>276033.93</v>
      </c>
      <c r="Q65" s="129">
        <v>484029.13</v>
      </c>
      <c r="R65" s="82"/>
      <c r="S65" s="82"/>
      <c r="T65" s="152"/>
    </row>
    <row r="66" spans="1:20" s="128" customFormat="1" ht="47.65" customHeight="1">
      <c r="A66" s="172">
        <v>660437</v>
      </c>
      <c r="B66" s="123" t="s">
        <v>151</v>
      </c>
      <c r="C66" s="123"/>
      <c r="D66" s="123" t="s">
        <v>861</v>
      </c>
      <c r="E66" s="123" t="s">
        <v>862</v>
      </c>
      <c r="F66" s="180" t="s">
        <v>888</v>
      </c>
      <c r="G66" s="168" t="s">
        <v>687</v>
      </c>
      <c r="H66" s="125">
        <v>28636829</v>
      </c>
      <c r="I66" s="125">
        <v>27067865</v>
      </c>
      <c r="J66" s="125">
        <v>27067865</v>
      </c>
      <c r="K66" s="125">
        <v>1568964</v>
      </c>
      <c r="L66" s="125">
        <v>5821636</v>
      </c>
      <c r="M66" s="125" t="s">
        <v>860</v>
      </c>
      <c r="N66" s="125">
        <v>991106.29</v>
      </c>
      <c r="O66" s="131" t="s">
        <v>860</v>
      </c>
      <c r="P66" s="125">
        <v>8006269.21</v>
      </c>
      <c r="Q66" s="129">
        <v>8997375.5</v>
      </c>
      <c r="R66" s="137"/>
      <c r="S66" s="138"/>
      <c r="T66" s="152"/>
    </row>
    <row r="67" spans="1:20" s="128" customFormat="1" ht="47.65" customHeight="1">
      <c r="A67" s="172">
        <v>662238</v>
      </c>
      <c r="B67" s="123" t="s">
        <v>637</v>
      </c>
      <c r="C67" s="123" t="s">
        <v>736</v>
      </c>
      <c r="D67" s="123" t="s">
        <v>575</v>
      </c>
      <c r="E67" s="123"/>
      <c r="F67" s="180" t="s">
        <v>891</v>
      </c>
      <c r="G67" s="123" t="s">
        <v>733</v>
      </c>
      <c r="H67" s="125">
        <f>I67+J67+K67+L67</f>
        <v>34875800.659999996</v>
      </c>
      <c r="I67" s="125">
        <v>14142413.060000001</v>
      </c>
      <c r="J67" s="125">
        <v>14142413.060000001</v>
      </c>
      <c r="K67" s="125">
        <v>3014559.92</v>
      </c>
      <c r="L67" s="125">
        <v>3576414.62</v>
      </c>
      <c r="M67" s="125"/>
      <c r="N67" s="125">
        <v>967053.02</v>
      </c>
      <c r="O67" s="131">
        <v>0</v>
      </c>
      <c r="P67" s="125">
        <v>1656.83</v>
      </c>
      <c r="Q67" s="129">
        <f>SUM(N67+O67+P67)</f>
        <v>968709.85</v>
      </c>
      <c r="R67" s="141" t="s">
        <v>851</v>
      </c>
      <c r="S67" s="146"/>
      <c r="T67" s="152"/>
    </row>
    <row r="68" spans="1:20" s="128" customFormat="1" ht="47.65" customHeight="1">
      <c r="A68" s="172">
        <v>668583</v>
      </c>
      <c r="B68" s="123" t="s">
        <v>108</v>
      </c>
      <c r="C68" s="123"/>
      <c r="D68" s="123" t="s">
        <v>866</v>
      </c>
      <c r="E68" s="123" t="s">
        <v>868</v>
      </c>
      <c r="F68" s="180" t="s">
        <v>888</v>
      </c>
      <c r="G68" s="168" t="s">
        <v>687</v>
      </c>
      <c r="H68" s="125">
        <v>453597</v>
      </c>
      <c r="I68" s="125">
        <v>453597</v>
      </c>
      <c r="J68" s="125">
        <v>453597</v>
      </c>
      <c r="K68" s="125" t="s">
        <v>860</v>
      </c>
      <c r="L68" s="125">
        <v>81996</v>
      </c>
      <c r="M68" s="125" t="s">
        <v>860</v>
      </c>
      <c r="N68" s="125">
        <v>258618.76</v>
      </c>
      <c r="O68" s="131" t="s">
        <v>860</v>
      </c>
      <c r="P68" s="125">
        <v>806252.74</v>
      </c>
      <c r="Q68" s="129">
        <v>1064871.5</v>
      </c>
      <c r="R68" s="137"/>
      <c r="S68" s="138"/>
      <c r="T68" s="152"/>
    </row>
    <row r="69" spans="1:20" s="128" customFormat="1" ht="47.65" customHeight="1">
      <c r="A69" s="172">
        <v>668592</v>
      </c>
      <c r="B69" s="123" t="s">
        <v>127</v>
      </c>
      <c r="C69" s="123"/>
      <c r="D69" s="123" t="s">
        <v>866</v>
      </c>
      <c r="E69" s="123" t="s">
        <v>868</v>
      </c>
      <c r="F69" s="180" t="s">
        <v>888</v>
      </c>
      <c r="G69" s="168" t="s">
        <v>687</v>
      </c>
      <c r="H69" s="125">
        <v>420866</v>
      </c>
      <c r="I69" s="125">
        <v>420866</v>
      </c>
      <c r="J69" s="125">
        <v>420866</v>
      </c>
      <c r="K69" s="125" t="s">
        <v>860</v>
      </c>
      <c r="L69" s="125">
        <v>43984</v>
      </c>
      <c r="M69" s="125" t="s">
        <v>860</v>
      </c>
      <c r="N69" s="125">
        <v>165754.37</v>
      </c>
      <c r="O69" s="131" t="s">
        <v>860</v>
      </c>
      <c r="P69" s="125">
        <v>389292.9</v>
      </c>
      <c r="Q69" s="129">
        <v>555047.27</v>
      </c>
      <c r="R69" s="137"/>
      <c r="S69" s="138"/>
      <c r="T69" s="152"/>
    </row>
    <row r="70" spans="1:20" s="128" customFormat="1" ht="47.65" customHeight="1">
      <c r="A70" s="172">
        <v>671502</v>
      </c>
      <c r="B70" s="123" t="s">
        <v>258</v>
      </c>
      <c r="C70" s="123"/>
      <c r="D70" s="123" t="s">
        <v>861</v>
      </c>
      <c r="E70" s="123" t="s">
        <v>862</v>
      </c>
      <c r="F70" s="180" t="s">
        <v>888</v>
      </c>
      <c r="G70" s="168" t="s">
        <v>687</v>
      </c>
      <c r="H70" s="125">
        <v>16883989.329999998</v>
      </c>
      <c r="I70" s="125">
        <v>14918381.07</v>
      </c>
      <c r="J70" s="125">
        <v>14918381.07</v>
      </c>
      <c r="K70" s="125">
        <v>1965608.26</v>
      </c>
      <c r="L70" s="125">
        <v>2741367</v>
      </c>
      <c r="M70" s="125" t="s">
        <v>860</v>
      </c>
      <c r="N70" s="125">
        <v>2241258.77</v>
      </c>
      <c r="O70" s="131" t="s">
        <v>860</v>
      </c>
      <c r="P70" s="125">
        <v>8654781.0399999991</v>
      </c>
      <c r="Q70" s="129">
        <v>10896039.810000001</v>
      </c>
      <c r="R70" s="137"/>
      <c r="S70" s="138"/>
      <c r="T70" s="152"/>
    </row>
    <row r="71" spans="1:20" s="128" customFormat="1" ht="47.65" customHeight="1">
      <c r="A71" s="172">
        <v>673292</v>
      </c>
      <c r="B71" s="123" t="s">
        <v>597</v>
      </c>
      <c r="C71" s="123" t="s">
        <v>705</v>
      </c>
      <c r="D71" s="123" t="s">
        <v>575</v>
      </c>
      <c r="E71" s="123" t="s">
        <v>800</v>
      </c>
      <c r="F71" s="180" t="s">
        <v>891</v>
      </c>
      <c r="G71" s="123" t="s">
        <v>751</v>
      </c>
      <c r="H71" s="125">
        <f>J71+K71+L71</f>
        <v>9249004.2000000011</v>
      </c>
      <c r="I71" s="125">
        <v>8124106.79</v>
      </c>
      <c r="J71" s="125">
        <v>8124106.79</v>
      </c>
      <c r="K71" s="125">
        <v>49577.82</v>
      </c>
      <c r="L71" s="125">
        <v>1075319.5900000001</v>
      </c>
      <c r="M71" s="125"/>
      <c r="N71" s="125">
        <v>562200.85999999905</v>
      </c>
      <c r="O71" s="131">
        <v>0</v>
      </c>
      <c r="P71" s="125">
        <v>56242.57</v>
      </c>
      <c r="Q71" s="129">
        <f>SUM(N71+O71+P71)</f>
        <v>618443.429999999</v>
      </c>
      <c r="R71" s="137" t="s">
        <v>820</v>
      </c>
      <c r="S71" s="138" t="s">
        <v>821</v>
      </c>
      <c r="T71" s="152"/>
    </row>
    <row r="72" spans="1:20" s="128" customFormat="1" ht="47.65" customHeight="1">
      <c r="A72" s="172">
        <v>673504</v>
      </c>
      <c r="B72" s="123" t="s">
        <v>216</v>
      </c>
      <c r="C72" s="123"/>
      <c r="D72" s="123" t="s">
        <v>861</v>
      </c>
      <c r="E72" s="123" t="s">
        <v>862</v>
      </c>
      <c r="F72" s="180" t="s">
        <v>888</v>
      </c>
      <c r="G72" s="168" t="s">
        <v>687</v>
      </c>
      <c r="H72" s="125">
        <v>20742294</v>
      </c>
      <c r="I72" s="125">
        <v>19208994</v>
      </c>
      <c r="J72" s="125">
        <v>19208994</v>
      </c>
      <c r="K72" s="125">
        <v>1533300</v>
      </c>
      <c r="L72" s="125">
        <v>3043675</v>
      </c>
      <c r="M72" s="125" t="s">
        <v>860</v>
      </c>
      <c r="N72" s="125">
        <v>993893.82</v>
      </c>
      <c r="O72" s="131" t="s">
        <v>860</v>
      </c>
      <c r="P72" s="125">
        <v>6708919.7999999998</v>
      </c>
      <c r="Q72" s="129">
        <v>7702813.6200000001</v>
      </c>
      <c r="R72" s="137"/>
      <c r="S72" s="138"/>
      <c r="T72" s="152"/>
    </row>
    <row r="73" spans="1:20" s="128" customFormat="1" ht="47.65" customHeight="1">
      <c r="A73" s="172">
        <v>673771</v>
      </c>
      <c r="B73" s="123" t="s">
        <v>131</v>
      </c>
      <c r="C73" s="123"/>
      <c r="D73" s="123" t="s">
        <v>864</v>
      </c>
      <c r="E73" s="123" t="s">
        <v>865</v>
      </c>
      <c r="F73" s="180" t="s">
        <v>888</v>
      </c>
      <c r="G73" s="168" t="s">
        <v>687</v>
      </c>
      <c r="H73" s="125">
        <v>2366560.5299999998</v>
      </c>
      <c r="I73" s="125">
        <v>1894033.53</v>
      </c>
      <c r="J73" s="125">
        <v>1894033.53</v>
      </c>
      <c r="K73" s="125">
        <v>472527</v>
      </c>
      <c r="L73" s="125">
        <v>370850</v>
      </c>
      <c r="M73" s="125" t="s">
        <v>860</v>
      </c>
      <c r="N73" s="125">
        <v>622290.85</v>
      </c>
      <c r="O73" s="131" t="s">
        <v>860</v>
      </c>
      <c r="P73" s="125">
        <v>1010361.13</v>
      </c>
      <c r="Q73" s="129">
        <v>1632651.98</v>
      </c>
      <c r="R73" s="137"/>
      <c r="S73" s="138"/>
      <c r="T73" s="152"/>
    </row>
    <row r="74" spans="1:20" s="128" customFormat="1" ht="47.65" customHeight="1">
      <c r="A74" s="172">
        <v>673772</v>
      </c>
      <c r="B74" s="123" t="s">
        <v>101</v>
      </c>
      <c r="C74" s="123"/>
      <c r="D74" s="123" t="s">
        <v>864</v>
      </c>
      <c r="E74" s="123" t="s">
        <v>865</v>
      </c>
      <c r="F74" s="180" t="s">
        <v>888</v>
      </c>
      <c r="G74" s="168" t="s">
        <v>687</v>
      </c>
      <c r="H74" s="125">
        <v>4122520</v>
      </c>
      <c r="I74" s="125">
        <v>3286536</v>
      </c>
      <c r="J74" s="125">
        <v>3286536</v>
      </c>
      <c r="K74" s="125">
        <v>835984</v>
      </c>
      <c r="L74" s="125">
        <v>636837</v>
      </c>
      <c r="M74" s="125" t="s">
        <v>860</v>
      </c>
      <c r="N74" s="125">
        <v>528906.42000000004</v>
      </c>
      <c r="O74" s="131">
        <v>21445</v>
      </c>
      <c r="P74" s="125">
        <v>3092140.64</v>
      </c>
      <c r="Q74" s="129">
        <v>3642492.06</v>
      </c>
      <c r="R74" s="137"/>
      <c r="S74" s="138"/>
      <c r="T74" s="152"/>
    </row>
    <row r="75" spans="1:20" s="128" customFormat="1" ht="47.65" customHeight="1">
      <c r="A75" s="172">
        <v>673774</v>
      </c>
      <c r="B75" s="123" t="s">
        <v>101</v>
      </c>
      <c r="C75" s="123"/>
      <c r="D75" s="123" t="s">
        <v>864</v>
      </c>
      <c r="E75" s="123" t="s">
        <v>865</v>
      </c>
      <c r="F75" s="180" t="s">
        <v>888</v>
      </c>
      <c r="G75" s="168" t="s">
        <v>687</v>
      </c>
      <c r="H75" s="125">
        <v>1766951</v>
      </c>
      <c r="I75" s="125">
        <v>1408531</v>
      </c>
      <c r="J75" s="125">
        <v>1408531</v>
      </c>
      <c r="K75" s="125">
        <v>358420</v>
      </c>
      <c r="L75" s="125">
        <v>273831</v>
      </c>
      <c r="M75" s="125" t="s">
        <v>860</v>
      </c>
      <c r="N75" s="125">
        <v>621752.39</v>
      </c>
      <c r="O75" s="131" t="s">
        <v>860</v>
      </c>
      <c r="P75" s="125">
        <v>2673667.9900000002</v>
      </c>
      <c r="Q75" s="129">
        <v>3295420.38</v>
      </c>
      <c r="R75" s="137"/>
      <c r="S75" s="138"/>
      <c r="T75" s="152"/>
    </row>
    <row r="76" spans="1:20" s="128" customFormat="1" ht="47.65" customHeight="1">
      <c r="A76" s="172">
        <v>673775</v>
      </c>
      <c r="B76" s="123" t="s">
        <v>101</v>
      </c>
      <c r="C76" s="123"/>
      <c r="D76" s="123" t="s">
        <v>864</v>
      </c>
      <c r="E76" s="123" t="s">
        <v>865</v>
      </c>
      <c r="F76" s="180" t="s">
        <v>888</v>
      </c>
      <c r="G76" s="168" t="s">
        <v>687</v>
      </c>
      <c r="H76" s="125">
        <v>4432647.91</v>
      </c>
      <c r="I76" s="125">
        <v>3575454.81</v>
      </c>
      <c r="J76" s="125">
        <v>3575454.81</v>
      </c>
      <c r="K76" s="125">
        <v>857193.1</v>
      </c>
      <c r="L76" s="125">
        <v>689888</v>
      </c>
      <c r="M76" s="125" t="s">
        <v>860</v>
      </c>
      <c r="N76" s="125">
        <v>963321.48</v>
      </c>
      <c r="O76" s="131">
        <v>8578</v>
      </c>
      <c r="P76" s="125">
        <v>5444606.3600000003</v>
      </c>
      <c r="Q76" s="129">
        <v>6416505.8399999999</v>
      </c>
      <c r="R76" s="137"/>
      <c r="S76" s="138"/>
      <c r="T76" s="152"/>
    </row>
    <row r="77" spans="1:20" s="128" customFormat="1" ht="47.65" customHeight="1">
      <c r="A77" s="172">
        <v>673795</v>
      </c>
      <c r="B77" s="123" t="s">
        <v>104</v>
      </c>
      <c r="C77" s="123"/>
      <c r="D77" s="123" t="s">
        <v>864</v>
      </c>
      <c r="E77" s="123" t="s">
        <v>865</v>
      </c>
      <c r="F77" s="180" t="s">
        <v>888</v>
      </c>
      <c r="G77" s="168" t="s">
        <v>687</v>
      </c>
      <c r="H77" s="125">
        <v>1794117</v>
      </c>
      <c r="I77" s="125">
        <v>1425163</v>
      </c>
      <c r="J77" s="125">
        <v>1425163</v>
      </c>
      <c r="K77" s="125">
        <v>368954</v>
      </c>
      <c r="L77" s="125">
        <v>278117</v>
      </c>
      <c r="M77" s="125" t="s">
        <v>860</v>
      </c>
      <c r="N77" s="125">
        <v>430267.01</v>
      </c>
      <c r="O77" s="131" t="s">
        <v>860</v>
      </c>
      <c r="P77" s="125">
        <v>1531177.29</v>
      </c>
      <c r="Q77" s="129">
        <v>1961444.3</v>
      </c>
      <c r="R77" s="137"/>
      <c r="S77" s="138"/>
      <c r="T77" s="152"/>
    </row>
    <row r="78" spans="1:20" s="128" customFormat="1" ht="47.65" customHeight="1">
      <c r="A78" s="172">
        <v>673818</v>
      </c>
      <c r="B78" s="123" t="s">
        <v>101</v>
      </c>
      <c r="C78" s="123"/>
      <c r="D78" s="123" t="s">
        <v>864</v>
      </c>
      <c r="E78" s="123" t="s">
        <v>865</v>
      </c>
      <c r="F78" s="180" t="s">
        <v>888</v>
      </c>
      <c r="G78" s="168" t="s">
        <v>687</v>
      </c>
      <c r="H78" s="125">
        <v>793418</v>
      </c>
      <c r="I78" s="125">
        <v>621804</v>
      </c>
      <c r="J78" s="125">
        <v>621804</v>
      </c>
      <c r="K78" s="125">
        <v>171614</v>
      </c>
      <c r="L78" s="125">
        <v>121044</v>
      </c>
      <c r="M78" s="125" t="s">
        <v>860</v>
      </c>
      <c r="N78" s="125">
        <v>154573.07</v>
      </c>
      <c r="O78" s="131" t="s">
        <v>860</v>
      </c>
      <c r="P78" s="125">
        <v>755326.78</v>
      </c>
      <c r="Q78" s="129">
        <v>909899.85</v>
      </c>
      <c r="R78" s="137"/>
      <c r="S78" s="138"/>
      <c r="T78" s="152"/>
    </row>
    <row r="79" spans="1:20" s="128" customFormat="1" ht="47.65" customHeight="1">
      <c r="A79" s="172">
        <v>673836</v>
      </c>
      <c r="B79" s="123" t="s">
        <v>98</v>
      </c>
      <c r="C79" s="123"/>
      <c r="D79" s="123" t="s">
        <v>864</v>
      </c>
      <c r="E79" s="123" t="s">
        <v>865</v>
      </c>
      <c r="F79" s="180" t="s">
        <v>888</v>
      </c>
      <c r="G79" s="168" t="s">
        <v>687</v>
      </c>
      <c r="H79" s="125">
        <v>5751036.4800000004</v>
      </c>
      <c r="I79" s="125">
        <v>4686914.68</v>
      </c>
      <c r="J79" s="125">
        <v>4686914.68</v>
      </c>
      <c r="K79" s="125">
        <v>1064121.8</v>
      </c>
      <c r="L79" s="125">
        <v>900015</v>
      </c>
      <c r="M79" s="125" t="s">
        <v>860</v>
      </c>
      <c r="N79" s="125">
        <v>498382.68</v>
      </c>
      <c r="O79" s="131">
        <v>25734</v>
      </c>
      <c r="P79" s="125">
        <v>4899899.59</v>
      </c>
      <c r="Q79" s="129">
        <v>5424016.2699999996</v>
      </c>
      <c r="R79" s="137"/>
      <c r="S79" s="138"/>
      <c r="T79" s="152"/>
    </row>
    <row r="80" spans="1:20" s="128" customFormat="1" ht="47.65" customHeight="1">
      <c r="A80" s="172">
        <v>673838</v>
      </c>
      <c r="B80" s="123" t="s">
        <v>101</v>
      </c>
      <c r="C80" s="123"/>
      <c r="D80" s="123" t="s">
        <v>864</v>
      </c>
      <c r="E80" s="123" t="s">
        <v>865</v>
      </c>
      <c r="F80" s="180" t="s">
        <v>888</v>
      </c>
      <c r="G80" s="168" t="s">
        <v>687</v>
      </c>
      <c r="H80" s="125">
        <v>357614</v>
      </c>
      <c r="I80" s="125">
        <v>284349</v>
      </c>
      <c r="J80" s="125">
        <v>284349</v>
      </c>
      <c r="K80" s="125">
        <v>73265</v>
      </c>
      <c r="L80" s="125">
        <v>55024</v>
      </c>
      <c r="M80" s="125" t="s">
        <v>860</v>
      </c>
      <c r="N80" s="125">
        <v>125745.69</v>
      </c>
      <c r="O80" s="131" t="s">
        <v>860</v>
      </c>
      <c r="P80" s="125">
        <v>313557.05</v>
      </c>
      <c r="Q80" s="129">
        <v>439302.74</v>
      </c>
      <c r="R80" s="137"/>
      <c r="S80" s="138"/>
      <c r="T80" s="152"/>
    </row>
    <row r="81" spans="1:20" s="128" customFormat="1" ht="47.65" customHeight="1">
      <c r="A81" s="172">
        <v>673839</v>
      </c>
      <c r="B81" s="123" t="s">
        <v>98</v>
      </c>
      <c r="C81" s="123"/>
      <c r="D81" s="123" t="s">
        <v>864</v>
      </c>
      <c r="E81" s="123" t="s">
        <v>865</v>
      </c>
      <c r="F81" s="180" t="s">
        <v>888</v>
      </c>
      <c r="G81" s="168" t="s">
        <v>687</v>
      </c>
      <c r="H81" s="125">
        <v>26298</v>
      </c>
      <c r="I81" s="125">
        <v>20468</v>
      </c>
      <c r="J81" s="125">
        <v>20468</v>
      </c>
      <c r="K81" s="125">
        <v>5830</v>
      </c>
      <c r="L81" s="125">
        <v>10153</v>
      </c>
      <c r="M81" s="125" t="s">
        <v>860</v>
      </c>
      <c r="N81" s="125">
        <v>47480.18</v>
      </c>
      <c r="O81" s="131" t="s">
        <v>860</v>
      </c>
      <c r="P81" s="125">
        <v>38208.480000000003</v>
      </c>
      <c r="Q81" s="129">
        <v>85688.66</v>
      </c>
      <c r="R81" s="137"/>
      <c r="S81" s="138"/>
      <c r="T81" s="152"/>
    </row>
    <row r="82" spans="1:20" s="128" customFormat="1" ht="47.65" customHeight="1">
      <c r="A82" s="172">
        <v>673843</v>
      </c>
      <c r="B82" s="123" t="s">
        <v>98</v>
      </c>
      <c r="C82" s="123"/>
      <c r="D82" s="123" t="s">
        <v>864</v>
      </c>
      <c r="E82" s="123" t="s">
        <v>865</v>
      </c>
      <c r="F82" s="180" t="s">
        <v>888</v>
      </c>
      <c r="G82" s="168" t="s">
        <v>687</v>
      </c>
      <c r="H82" s="125">
        <v>1131855</v>
      </c>
      <c r="I82" s="125">
        <v>904194</v>
      </c>
      <c r="J82" s="125">
        <v>904194</v>
      </c>
      <c r="K82" s="125">
        <v>227661</v>
      </c>
      <c r="L82" s="125">
        <v>175796</v>
      </c>
      <c r="M82" s="125" t="s">
        <v>860</v>
      </c>
      <c r="N82" s="125">
        <v>337772.79</v>
      </c>
      <c r="O82" s="131" t="s">
        <v>860</v>
      </c>
      <c r="P82" s="125">
        <v>2092281.74</v>
      </c>
      <c r="Q82" s="129">
        <v>2430054.5299999998</v>
      </c>
      <c r="R82" s="137"/>
      <c r="S82" s="138"/>
      <c r="T82" s="152"/>
    </row>
    <row r="83" spans="1:20" s="128" customFormat="1" ht="47.65" customHeight="1">
      <c r="A83" s="172">
        <v>673844</v>
      </c>
      <c r="B83" s="123" t="s">
        <v>101</v>
      </c>
      <c r="C83" s="123"/>
      <c r="D83" s="123" t="s">
        <v>864</v>
      </c>
      <c r="E83" s="123" t="s">
        <v>865</v>
      </c>
      <c r="F83" s="180" t="s">
        <v>888</v>
      </c>
      <c r="G83" s="168" t="s">
        <v>687</v>
      </c>
      <c r="H83" s="125">
        <v>1392064.88</v>
      </c>
      <c r="I83" s="125">
        <v>1072850.98</v>
      </c>
      <c r="J83" s="125">
        <v>1072850.98</v>
      </c>
      <c r="K83" s="125">
        <v>319213.90000000002</v>
      </c>
      <c r="L83" s="125">
        <v>208800.6</v>
      </c>
      <c r="M83" s="125" t="s">
        <v>860</v>
      </c>
      <c r="N83" s="125">
        <v>299669.11</v>
      </c>
      <c r="O83" s="131" t="s">
        <v>860</v>
      </c>
      <c r="P83" s="125">
        <v>1296761.8899999999</v>
      </c>
      <c r="Q83" s="129">
        <v>1596431</v>
      </c>
      <c r="R83" s="137"/>
      <c r="S83" s="138"/>
      <c r="T83" s="152"/>
    </row>
    <row r="84" spans="1:20" s="128" customFormat="1" ht="47.65" customHeight="1">
      <c r="A84" s="172">
        <v>673847</v>
      </c>
      <c r="B84" s="123" t="s">
        <v>98</v>
      </c>
      <c r="C84" s="123"/>
      <c r="D84" s="123" t="s">
        <v>864</v>
      </c>
      <c r="E84" s="123" t="s">
        <v>865</v>
      </c>
      <c r="F84" s="180" t="s">
        <v>888</v>
      </c>
      <c r="G84" s="168" t="s">
        <v>687</v>
      </c>
      <c r="H84" s="125">
        <v>240513</v>
      </c>
      <c r="I84" s="125">
        <v>190570</v>
      </c>
      <c r="J84" s="125">
        <v>190570</v>
      </c>
      <c r="K84" s="125">
        <v>49943</v>
      </c>
      <c r="L84" s="125">
        <v>37242</v>
      </c>
      <c r="M84" s="125" t="s">
        <v>860</v>
      </c>
      <c r="N84" s="125">
        <v>168168.04</v>
      </c>
      <c r="O84" s="131" t="s">
        <v>860</v>
      </c>
      <c r="P84" s="125">
        <v>752209.49</v>
      </c>
      <c r="Q84" s="129">
        <v>920377.53</v>
      </c>
      <c r="R84" s="137"/>
      <c r="S84" s="138"/>
      <c r="T84" s="152"/>
    </row>
    <row r="85" spans="1:20" s="128" customFormat="1" ht="47.65" customHeight="1">
      <c r="A85" s="172">
        <v>673848</v>
      </c>
      <c r="B85" s="123" t="s">
        <v>98</v>
      </c>
      <c r="C85" s="123"/>
      <c r="D85" s="123" t="s">
        <v>864</v>
      </c>
      <c r="E85" s="123" t="s">
        <v>865</v>
      </c>
      <c r="F85" s="180" t="s">
        <v>888</v>
      </c>
      <c r="G85" s="168" t="s">
        <v>687</v>
      </c>
      <c r="H85" s="125">
        <v>49345</v>
      </c>
      <c r="I85" s="125">
        <v>43725</v>
      </c>
      <c r="J85" s="125">
        <v>43725</v>
      </c>
      <c r="K85" s="125">
        <v>5620</v>
      </c>
      <c r="L85" s="125">
        <v>13281</v>
      </c>
      <c r="M85" s="125" t="s">
        <v>860</v>
      </c>
      <c r="N85" s="125">
        <v>33613.29</v>
      </c>
      <c r="O85" s="131" t="s">
        <v>860</v>
      </c>
      <c r="P85" s="125">
        <v>88774.55</v>
      </c>
      <c r="Q85" s="129">
        <v>122387.84</v>
      </c>
      <c r="R85" s="137"/>
      <c r="S85" s="138"/>
      <c r="T85" s="152"/>
    </row>
    <row r="86" spans="1:20" s="128" customFormat="1" ht="47.65" customHeight="1">
      <c r="A86" s="172">
        <v>674072</v>
      </c>
      <c r="B86" s="123" t="s">
        <v>101</v>
      </c>
      <c r="C86" s="123"/>
      <c r="D86" s="123" t="s">
        <v>864</v>
      </c>
      <c r="E86" s="123" t="s">
        <v>865</v>
      </c>
      <c r="F86" s="180" t="s">
        <v>888</v>
      </c>
      <c r="G86" s="168" t="s">
        <v>687</v>
      </c>
      <c r="H86" s="125">
        <v>1111094</v>
      </c>
      <c r="I86" s="125">
        <v>872891</v>
      </c>
      <c r="J86" s="125">
        <v>872891</v>
      </c>
      <c r="K86" s="125">
        <v>238203</v>
      </c>
      <c r="L86" s="125">
        <v>171585</v>
      </c>
      <c r="M86" s="125" t="s">
        <v>860</v>
      </c>
      <c r="N86" s="125">
        <v>206088.67</v>
      </c>
      <c r="O86" s="131" t="s">
        <v>860</v>
      </c>
      <c r="P86" s="125">
        <v>943635.31</v>
      </c>
      <c r="Q86" s="129">
        <v>1149723.98</v>
      </c>
      <c r="R86" s="137"/>
      <c r="S86" s="138"/>
      <c r="T86" s="152"/>
    </row>
    <row r="87" spans="1:20" s="128" customFormat="1" ht="47.65" customHeight="1">
      <c r="A87" s="172">
        <v>674083</v>
      </c>
      <c r="B87" s="123" t="s">
        <v>101</v>
      </c>
      <c r="C87" s="123"/>
      <c r="D87" s="123" t="s">
        <v>864</v>
      </c>
      <c r="E87" s="123" t="s">
        <v>865</v>
      </c>
      <c r="F87" s="180" t="s">
        <v>888</v>
      </c>
      <c r="G87" s="168" t="s">
        <v>687</v>
      </c>
      <c r="H87" s="125">
        <v>2110462</v>
      </c>
      <c r="I87" s="125">
        <v>1747929</v>
      </c>
      <c r="J87" s="125">
        <v>1747929</v>
      </c>
      <c r="K87" s="125">
        <v>362533</v>
      </c>
      <c r="L87" s="125">
        <v>335721.9</v>
      </c>
      <c r="M87" s="125" t="s">
        <v>860</v>
      </c>
      <c r="N87" s="125">
        <v>264695.57</v>
      </c>
      <c r="O87" s="131">
        <v>4289</v>
      </c>
      <c r="P87" s="125">
        <v>1389339.82</v>
      </c>
      <c r="Q87" s="129">
        <v>1658324.39</v>
      </c>
      <c r="R87" s="137"/>
      <c r="S87" s="138"/>
      <c r="T87" s="152"/>
    </row>
    <row r="88" spans="1:20" s="128" customFormat="1" ht="47.65" customHeight="1">
      <c r="A88" s="172">
        <v>674088</v>
      </c>
      <c r="B88" s="123" t="s">
        <v>101</v>
      </c>
      <c r="C88" s="123"/>
      <c r="D88" s="123" t="s">
        <v>864</v>
      </c>
      <c r="E88" s="123" t="s">
        <v>865</v>
      </c>
      <c r="F88" s="180" t="s">
        <v>888</v>
      </c>
      <c r="G88" s="168" t="s">
        <v>687</v>
      </c>
      <c r="H88" s="125">
        <v>1702021</v>
      </c>
      <c r="I88" s="125">
        <v>1412368</v>
      </c>
      <c r="J88" s="125">
        <v>1412368</v>
      </c>
      <c r="K88" s="125">
        <v>289653</v>
      </c>
      <c r="L88" s="125">
        <v>267370</v>
      </c>
      <c r="M88" s="125" t="s">
        <v>860</v>
      </c>
      <c r="N88" s="125">
        <v>283895.59000000003</v>
      </c>
      <c r="O88" s="131" t="s">
        <v>860</v>
      </c>
      <c r="P88" s="125">
        <v>1690126.27</v>
      </c>
      <c r="Q88" s="129">
        <v>1974021.86</v>
      </c>
      <c r="R88" s="137"/>
      <c r="S88" s="138"/>
      <c r="T88" s="152"/>
    </row>
    <row r="89" spans="1:20" s="128" customFormat="1" ht="47.65" customHeight="1">
      <c r="A89" s="172">
        <v>674092</v>
      </c>
      <c r="B89" s="123" t="s">
        <v>101</v>
      </c>
      <c r="C89" s="123"/>
      <c r="D89" s="123" t="s">
        <v>864</v>
      </c>
      <c r="E89" s="123" t="s">
        <v>865</v>
      </c>
      <c r="F89" s="180" t="s">
        <v>888</v>
      </c>
      <c r="G89" s="168" t="s">
        <v>687</v>
      </c>
      <c r="H89" s="125">
        <v>531730</v>
      </c>
      <c r="I89" s="125">
        <v>441308</v>
      </c>
      <c r="J89" s="125">
        <v>441308</v>
      </c>
      <c r="K89" s="125">
        <v>90422</v>
      </c>
      <c r="L89" s="125">
        <v>82578</v>
      </c>
      <c r="M89" s="125" t="s">
        <v>860</v>
      </c>
      <c r="N89" s="125">
        <v>151322.56</v>
      </c>
      <c r="O89" s="131" t="s">
        <v>860</v>
      </c>
      <c r="P89" s="125">
        <v>758832.47</v>
      </c>
      <c r="Q89" s="129">
        <v>910155.03</v>
      </c>
      <c r="R89" s="137"/>
      <c r="S89" s="138"/>
      <c r="T89" s="152"/>
    </row>
    <row r="90" spans="1:20" s="128" customFormat="1" ht="47.65" customHeight="1">
      <c r="A90" s="172">
        <v>674096</v>
      </c>
      <c r="B90" s="123" t="s">
        <v>101</v>
      </c>
      <c r="C90" s="123"/>
      <c r="D90" s="123" t="s">
        <v>864</v>
      </c>
      <c r="E90" s="123" t="s">
        <v>865</v>
      </c>
      <c r="F90" s="180" t="s">
        <v>888</v>
      </c>
      <c r="G90" s="168" t="s">
        <v>687</v>
      </c>
      <c r="H90" s="125">
        <v>2092280</v>
      </c>
      <c r="I90" s="125">
        <v>1773428</v>
      </c>
      <c r="J90" s="125">
        <v>1773428</v>
      </c>
      <c r="K90" s="125">
        <v>318852</v>
      </c>
      <c r="L90" s="125">
        <v>332705</v>
      </c>
      <c r="M90" s="125" t="s">
        <v>860</v>
      </c>
      <c r="N90" s="125">
        <v>314835.57</v>
      </c>
      <c r="O90" s="131" t="s">
        <v>860</v>
      </c>
      <c r="P90" s="125">
        <v>1848760.41</v>
      </c>
      <c r="Q90" s="129">
        <v>2163595.98</v>
      </c>
      <c r="R90" s="137"/>
      <c r="S90" s="138"/>
      <c r="T90" s="152"/>
    </row>
    <row r="91" spans="1:20" s="128" customFormat="1" ht="47.65" customHeight="1">
      <c r="A91" s="172">
        <v>674098</v>
      </c>
      <c r="B91" s="123" t="s">
        <v>101</v>
      </c>
      <c r="C91" s="123"/>
      <c r="D91" s="123" t="s">
        <v>864</v>
      </c>
      <c r="E91" s="123" t="s">
        <v>865</v>
      </c>
      <c r="F91" s="180" t="s">
        <v>888</v>
      </c>
      <c r="G91" s="168" t="s">
        <v>687</v>
      </c>
      <c r="H91" s="125">
        <v>107755</v>
      </c>
      <c r="I91" s="125">
        <v>84433</v>
      </c>
      <c r="J91" s="125">
        <v>84433</v>
      </c>
      <c r="K91" s="125">
        <v>23322</v>
      </c>
      <c r="L91" s="125">
        <v>16516</v>
      </c>
      <c r="M91" s="125" t="s">
        <v>860</v>
      </c>
      <c r="N91" s="125">
        <v>20781.84</v>
      </c>
      <c r="O91" s="131" t="s">
        <v>860</v>
      </c>
      <c r="P91" s="125">
        <v>98678.17</v>
      </c>
      <c r="Q91" s="129">
        <v>119460.01</v>
      </c>
      <c r="R91" s="137"/>
      <c r="S91" s="138"/>
      <c r="T91" s="152"/>
    </row>
    <row r="92" spans="1:20" s="128" customFormat="1" ht="47.65" customHeight="1">
      <c r="A92" s="172">
        <v>678789</v>
      </c>
      <c r="B92" s="123" t="s">
        <v>266</v>
      </c>
      <c r="C92" s="123"/>
      <c r="D92" s="123" t="s">
        <v>861</v>
      </c>
      <c r="E92" s="123" t="s">
        <v>862</v>
      </c>
      <c r="F92" s="180" t="s">
        <v>888</v>
      </c>
      <c r="G92" s="168" t="s">
        <v>687</v>
      </c>
      <c r="H92" s="125">
        <v>16024559.58</v>
      </c>
      <c r="I92" s="125">
        <v>14865613.02</v>
      </c>
      <c r="J92" s="125">
        <v>14865613.02</v>
      </c>
      <c r="K92" s="125">
        <v>1158946.56</v>
      </c>
      <c r="L92" s="125">
        <v>2559493</v>
      </c>
      <c r="M92" s="125" t="s">
        <v>860</v>
      </c>
      <c r="N92" s="125">
        <v>1014187.47</v>
      </c>
      <c r="O92" s="131" t="s">
        <v>860</v>
      </c>
      <c r="P92" s="125">
        <v>4869954.57</v>
      </c>
      <c r="Q92" s="129">
        <v>5884142.04</v>
      </c>
      <c r="R92" s="137"/>
      <c r="S92" s="138"/>
      <c r="T92" s="152"/>
    </row>
    <row r="93" spans="1:20" s="128" customFormat="1" ht="47.65" customHeight="1">
      <c r="A93" s="172">
        <v>678793</v>
      </c>
      <c r="B93" s="123" t="s">
        <v>264</v>
      </c>
      <c r="C93" s="123"/>
      <c r="D93" s="123" t="s">
        <v>861</v>
      </c>
      <c r="E93" s="123" t="s">
        <v>862</v>
      </c>
      <c r="F93" s="180" t="s">
        <v>888</v>
      </c>
      <c r="G93" s="168" t="s">
        <v>687</v>
      </c>
      <c r="H93" s="125">
        <v>12371384.460000001</v>
      </c>
      <c r="I93" s="125">
        <v>11019180.1</v>
      </c>
      <c r="J93" s="125">
        <v>11019180.1</v>
      </c>
      <c r="K93" s="125">
        <v>1352204.36</v>
      </c>
      <c r="L93" s="125">
        <v>2291581</v>
      </c>
      <c r="M93" s="125" t="s">
        <v>860</v>
      </c>
      <c r="N93" s="125">
        <v>1227102.5900000001</v>
      </c>
      <c r="O93" s="131" t="s">
        <v>860</v>
      </c>
      <c r="P93" s="125">
        <v>3337857.63</v>
      </c>
      <c r="Q93" s="129">
        <v>4564960.22</v>
      </c>
      <c r="R93" s="137"/>
      <c r="S93" s="138"/>
      <c r="T93" s="152"/>
    </row>
    <row r="94" spans="1:20" s="128" customFormat="1" ht="47.65" customHeight="1">
      <c r="A94" s="172">
        <v>678800</v>
      </c>
      <c r="B94" s="123" t="s">
        <v>635</v>
      </c>
      <c r="C94" s="123" t="s">
        <v>736</v>
      </c>
      <c r="D94" s="123" t="s">
        <v>575</v>
      </c>
      <c r="E94" s="123" t="s">
        <v>800</v>
      </c>
      <c r="F94" s="180" t="s">
        <v>891</v>
      </c>
      <c r="G94" s="123" t="s">
        <v>694</v>
      </c>
      <c r="H94" s="125">
        <f>J94+K94+L94</f>
        <v>16033618.379999999</v>
      </c>
      <c r="I94" s="125">
        <v>13148929.439999999</v>
      </c>
      <c r="J94" s="125">
        <v>13148929.439999999</v>
      </c>
      <c r="K94" s="125">
        <v>55895.839999999997</v>
      </c>
      <c r="L94" s="125">
        <v>2828793.1</v>
      </c>
      <c r="M94" s="125"/>
      <c r="N94" s="125">
        <v>1217780.549999998</v>
      </c>
      <c r="O94" s="131">
        <v>0</v>
      </c>
      <c r="P94" s="125">
        <v>244332.30999999971</v>
      </c>
      <c r="Q94" s="129">
        <f>SUM(N94+O94+P94)</f>
        <v>1462112.8599999975</v>
      </c>
      <c r="R94" s="137" t="s">
        <v>849</v>
      </c>
      <c r="S94" s="138" t="s">
        <v>850</v>
      </c>
      <c r="T94" s="152"/>
    </row>
    <row r="95" spans="1:20" s="128" customFormat="1" ht="47.65" customHeight="1">
      <c r="A95" s="172">
        <v>678985</v>
      </c>
      <c r="B95" s="123" t="s">
        <v>98</v>
      </c>
      <c r="C95" s="123"/>
      <c r="D95" s="123" t="s">
        <v>864</v>
      </c>
      <c r="E95" s="123" t="s">
        <v>865</v>
      </c>
      <c r="F95" s="180" t="s">
        <v>888</v>
      </c>
      <c r="G95" s="168" t="s">
        <v>687</v>
      </c>
      <c r="H95" s="125">
        <v>407945.84</v>
      </c>
      <c r="I95" s="125">
        <v>353628</v>
      </c>
      <c r="J95" s="125">
        <v>353628</v>
      </c>
      <c r="K95" s="125">
        <v>54317.84</v>
      </c>
      <c r="L95" s="125">
        <v>66915</v>
      </c>
      <c r="M95" s="125" t="s">
        <v>860</v>
      </c>
      <c r="N95" s="125">
        <v>224811</v>
      </c>
      <c r="O95" s="131" t="s">
        <v>860</v>
      </c>
      <c r="P95" s="125">
        <v>540687.43999999994</v>
      </c>
      <c r="Q95" s="129">
        <v>765498.44</v>
      </c>
      <c r="R95" s="137"/>
      <c r="S95" s="138"/>
      <c r="T95" s="152" t="s">
        <v>847</v>
      </c>
    </row>
    <row r="96" spans="1:20" s="128" customFormat="1" ht="47.65" customHeight="1">
      <c r="A96" s="172">
        <v>678988</v>
      </c>
      <c r="B96" s="123" t="s">
        <v>98</v>
      </c>
      <c r="C96" s="123"/>
      <c r="D96" s="123" t="s">
        <v>864</v>
      </c>
      <c r="E96" s="123" t="s">
        <v>865</v>
      </c>
      <c r="F96" s="180" t="s">
        <v>888</v>
      </c>
      <c r="G96" s="168" t="s">
        <v>687</v>
      </c>
      <c r="H96" s="125">
        <v>1117787.1599999999</v>
      </c>
      <c r="I96" s="125">
        <v>911136.76</v>
      </c>
      <c r="J96" s="125">
        <v>911136.76</v>
      </c>
      <c r="K96" s="125">
        <v>206650.4</v>
      </c>
      <c r="L96" s="125">
        <v>175441</v>
      </c>
      <c r="M96" s="125" t="s">
        <v>860</v>
      </c>
      <c r="N96" s="125">
        <v>89681.86</v>
      </c>
      <c r="O96" s="131">
        <v>4289</v>
      </c>
      <c r="P96" s="125">
        <v>920648.32</v>
      </c>
      <c r="Q96" s="129">
        <v>1014619.18</v>
      </c>
      <c r="R96" s="137"/>
      <c r="S96" s="138"/>
      <c r="T96" s="152" t="s">
        <v>847</v>
      </c>
    </row>
    <row r="97" spans="1:24" s="128" customFormat="1" ht="47.65" customHeight="1">
      <c r="A97" s="172">
        <v>679025</v>
      </c>
      <c r="B97" s="123" t="s">
        <v>101</v>
      </c>
      <c r="C97" s="123"/>
      <c r="D97" s="123" t="s">
        <v>864</v>
      </c>
      <c r="E97" s="123" t="s">
        <v>865</v>
      </c>
      <c r="F97" s="180" t="s">
        <v>888</v>
      </c>
      <c r="G97" s="168" t="s">
        <v>687</v>
      </c>
      <c r="H97" s="125">
        <v>298631</v>
      </c>
      <c r="I97" s="125">
        <v>243073</v>
      </c>
      <c r="J97" s="125">
        <v>243073</v>
      </c>
      <c r="K97" s="125">
        <v>55558</v>
      </c>
      <c r="L97" s="125">
        <v>46884</v>
      </c>
      <c r="M97" s="125" t="s">
        <v>860</v>
      </c>
      <c r="N97" s="125">
        <v>55818.83</v>
      </c>
      <c r="O97" s="131" t="s">
        <v>860</v>
      </c>
      <c r="P97" s="125">
        <v>387677.87</v>
      </c>
      <c r="Q97" s="129">
        <v>443496.7</v>
      </c>
      <c r="R97" s="137"/>
      <c r="S97" s="138"/>
      <c r="T97" s="152"/>
    </row>
    <row r="98" spans="1:24" s="128" customFormat="1" ht="47.65" customHeight="1">
      <c r="A98" s="172">
        <v>679026</v>
      </c>
      <c r="B98" s="123" t="s">
        <v>162</v>
      </c>
      <c r="C98" s="123"/>
      <c r="D98" s="123" t="s">
        <v>864</v>
      </c>
      <c r="E98" s="123" t="s">
        <v>865</v>
      </c>
      <c r="F98" s="180" t="s">
        <v>888</v>
      </c>
      <c r="G98" s="168" t="s">
        <v>687</v>
      </c>
      <c r="H98" s="125">
        <v>590296</v>
      </c>
      <c r="I98" s="125">
        <v>483786</v>
      </c>
      <c r="J98" s="125">
        <v>483786</v>
      </c>
      <c r="K98" s="125">
        <v>106510</v>
      </c>
      <c r="L98" s="125">
        <v>93451</v>
      </c>
      <c r="M98" s="125" t="s">
        <v>860</v>
      </c>
      <c r="N98" s="125">
        <v>114366.01</v>
      </c>
      <c r="O98" s="131" t="s">
        <v>860</v>
      </c>
      <c r="P98" s="125">
        <v>828324.66</v>
      </c>
      <c r="Q98" s="129">
        <v>942690.67</v>
      </c>
      <c r="R98" s="137"/>
      <c r="S98" s="138"/>
      <c r="T98" s="152"/>
    </row>
    <row r="99" spans="1:24" s="128" customFormat="1" ht="47.65" customHeight="1">
      <c r="A99" s="172">
        <v>679033</v>
      </c>
      <c r="B99" s="123" t="s">
        <v>101</v>
      </c>
      <c r="C99" s="123"/>
      <c r="D99" s="123" t="s">
        <v>864</v>
      </c>
      <c r="E99" s="123" t="s">
        <v>865</v>
      </c>
      <c r="F99" s="180" t="s">
        <v>888</v>
      </c>
      <c r="G99" s="168" t="s">
        <v>687</v>
      </c>
      <c r="H99" s="125">
        <v>908942</v>
      </c>
      <c r="I99" s="125">
        <v>729040</v>
      </c>
      <c r="J99" s="125">
        <v>729040</v>
      </c>
      <c r="K99" s="125">
        <v>179902</v>
      </c>
      <c r="L99" s="125">
        <v>140628</v>
      </c>
      <c r="M99" s="125" t="s">
        <v>860</v>
      </c>
      <c r="N99" s="125">
        <v>69214.89</v>
      </c>
      <c r="O99" s="131" t="s">
        <v>860</v>
      </c>
      <c r="P99" s="125">
        <v>774072.08</v>
      </c>
      <c r="Q99" s="129">
        <v>843286.97</v>
      </c>
      <c r="R99" s="137"/>
      <c r="S99" s="138"/>
      <c r="T99" s="155" t="s">
        <v>855</v>
      </c>
      <c r="U99" s="126"/>
      <c r="V99" s="126"/>
      <c r="W99" s="126"/>
      <c r="X99" s="127"/>
    </row>
    <row r="100" spans="1:24" s="128" customFormat="1" ht="47.65" customHeight="1">
      <c r="A100" s="172">
        <v>679039</v>
      </c>
      <c r="B100" s="123" t="s">
        <v>232</v>
      </c>
      <c r="C100" s="123"/>
      <c r="D100" s="123" t="s">
        <v>861</v>
      </c>
      <c r="E100" s="123" t="s">
        <v>862</v>
      </c>
      <c r="F100" s="180" t="s">
        <v>888</v>
      </c>
      <c r="G100" s="168" t="s">
        <v>687</v>
      </c>
      <c r="H100" s="125">
        <v>75586568.640000001</v>
      </c>
      <c r="I100" s="125">
        <v>73737224.579999998</v>
      </c>
      <c r="J100" s="125">
        <v>73737224.579999998</v>
      </c>
      <c r="K100" s="125">
        <v>1849344.06</v>
      </c>
      <c r="L100" s="125">
        <v>8534897</v>
      </c>
      <c r="M100" s="125" t="s">
        <v>860</v>
      </c>
      <c r="N100" s="125">
        <v>1280396.6000000001</v>
      </c>
      <c r="O100" s="131" t="s">
        <v>860</v>
      </c>
      <c r="P100" s="125">
        <v>3415757.42</v>
      </c>
      <c r="Q100" s="129">
        <v>4696154.0199999996</v>
      </c>
      <c r="R100" s="137"/>
      <c r="S100" s="138"/>
      <c r="T100" s="152" t="s">
        <v>856</v>
      </c>
    </row>
    <row r="101" spans="1:24" s="128" customFormat="1" ht="47.65" customHeight="1">
      <c r="A101" s="172">
        <v>679127</v>
      </c>
      <c r="B101" s="123" t="s">
        <v>101</v>
      </c>
      <c r="C101" s="123"/>
      <c r="D101" s="123" t="s">
        <v>864</v>
      </c>
      <c r="E101" s="123" t="s">
        <v>865</v>
      </c>
      <c r="F101" s="180" t="s">
        <v>888</v>
      </c>
      <c r="G101" s="168" t="s">
        <v>687</v>
      </c>
      <c r="H101" s="125">
        <v>217162.81</v>
      </c>
      <c r="I101" s="125">
        <v>171152.23</v>
      </c>
      <c r="J101" s="125">
        <v>171152.23</v>
      </c>
      <c r="K101" s="125">
        <v>46010.58</v>
      </c>
      <c r="L101" s="125">
        <v>33340</v>
      </c>
      <c r="M101" s="125" t="s">
        <v>860</v>
      </c>
      <c r="N101" s="125">
        <v>39197.46</v>
      </c>
      <c r="O101" s="131" t="s">
        <v>860</v>
      </c>
      <c r="P101" s="125">
        <v>125266.97</v>
      </c>
      <c r="Q101" s="129">
        <v>164464.43</v>
      </c>
      <c r="R101" s="137"/>
      <c r="S101" s="138"/>
      <c r="T101" s="152" t="s">
        <v>859</v>
      </c>
    </row>
    <row r="102" spans="1:24" s="128" customFormat="1" ht="47.65" customHeight="1">
      <c r="A102" s="172">
        <v>679134</v>
      </c>
      <c r="B102" s="123" t="s">
        <v>131</v>
      </c>
      <c r="C102" s="123"/>
      <c r="D102" s="123" t="s">
        <v>864</v>
      </c>
      <c r="E102" s="123" t="s">
        <v>865</v>
      </c>
      <c r="F102" s="180" t="s">
        <v>888</v>
      </c>
      <c r="G102" s="168" t="s">
        <v>687</v>
      </c>
      <c r="H102" s="125">
        <v>563557.15</v>
      </c>
      <c r="I102" s="125">
        <v>452956.93</v>
      </c>
      <c r="J102" s="125">
        <v>452956.93</v>
      </c>
      <c r="K102" s="125">
        <v>110600.22</v>
      </c>
      <c r="L102" s="125">
        <v>86724</v>
      </c>
      <c r="M102" s="125" t="s">
        <v>860</v>
      </c>
      <c r="N102" s="125">
        <v>65918.070000000007</v>
      </c>
      <c r="O102" s="131" t="s">
        <v>860</v>
      </c>
      <c r="P102" s="125">
        <v>461596.63</v>
      </c>
      <c r="Q102" s="129">
        <v>527514.69999999995</v>
      </c>
      <c r="R102" s="137"/>
      <c r="S102" s="138"/>
      <c r="T102" s="152"/>
    </row>
    <row r="103" spans="1:24" s="128" customFormat="1" ht="47.65" customHeight="1">
      <c r="A103" s="172">
        <v>679149</v>
      </c>
      <c r="B103" s="123" t="s">
        <v>104</v>
      </c>
      <c r="C103" s="123"/>
      <c r="D103" s="123" t="s">
        <v>864</v>
      </c>
      <c r="E103" s="123" t="s">
        <v>865</v>
      </c>
      <c r="F103" s="180" t="s">
        <v>888</v>
      </c>
      <c r="G103" s="168" t="s">
        <v>687</v>
      </c>
      <c r="H103" s="125">
        <v>157187</v>
      </c>
      <c r="I103" s="125">
        <v>129744</v>
      </c>
      <c r="J103" s="125">
        <v>129744</v>
      </c>
      <c r="K103" s="125">
        <v>27443</v>
      </c>
      <c r="L103" s="125">
        <v>25191</v>
      </c>
      <c r="M103" s="125" t="s">
        <v>860</v>
      </c>
      <c r="N103" s="125">
        <v>29161.03</v>
      </c>
      <c r="O103" s="131" t="s">
        <v>860</v>
      </c>
      <c r="P103" s="125">
        <v>64621.5</v>
      </c>
      <c r="Q103" s="129">
        <v>93782.53</v>
      </c>
      <c r="R103" s="137"/>
      <c r="S103" s="138"/>
      <c r="T103" s="152"/>
    </row>
    <row r="104" spans="1:24" s="128" customFormat="1" ht="47.65" customHeight="1">
      <c r="A104" s="172">
        <v>679153</v>
      </c>
      <c r="B104" s="123" t="s">
        <v>131</v>
      </c>
      <c r="C104" s="123"/>
      <c r="D104" s="123" t="s">
        <v>864</v>
      </c>
      <c r="E104" s="123" t="s">
        <v>865</v>
      </c>
      <c r="F104" s="180" t="s">
        <v>888</v>
      </c>
      <c r="G104" s="168" t="s">
        <v>687</v>
      </c>
      <c r="H104" s="125">
        <v>215184.01</v>
      </c>
      <c r="I104" s="125">
        <v>589335</v>
      </c>
      <c r="J104" s="125">
        <v>163846.51</v>
      </c>
      <c r="K104" s="125">
        <v>157153</v>
      </c>
      <c r="L104" s="125">
        <v>31068</v>
      </c>
      <c r="M104" s="125" t="s">
        <v>860</v>
      </c>
      <c r="N104" s="125">
        <v>28410.65</v>
      </c>
      <c r="O104" s="131" t="s">
        <v>860</v>
      </c>
      <c r="P104" s="125">
        <v>92105.95</v>
      </c>
      <c r="Q104" s="129">
        <v>120516.6</v>
      </c>
      <c r="R104" s="137"/>
      <c r="S104" s="138"/>
      <c r="T104" s="152"/>
    </row>
    <row r="105" spans="1:24" s="128" customFormat="1" ht="47.65" customHeight="1">
      <c r="A105" s="172">
        <v>679457</v>
      </c>
      <c r="B105" s="123" t="s">
        <v>131</v>
      </c>
      <c r="C105" s="123"/>
      <c r="D105" s="123" t="s">
        <v>864</v>
      </c>
      <c r="E105" s="123" t="s">
        <v>865</v>
      </c>
      <c r="F105" s="180" t="s">
        <v>888</v>
      </c>
      <c r="G105" s="168" t="s">
        <v>687</v>
      </c>
      <c r="H105" s="125">
        <v>746488</v>
      </c>
      <c r="I105" s="125">
        <v>589335</v>
      </c>
      <c r="J105" s="125">
        <v>589335</v>
      </c>
      <c r="K105" s="125">
        <v>157153</v>
      </c>
      <c r="L105" s="125">
        <v>115386</v>
      </c>
      <c r="M105" s="125" t="s">
        <v>860</v>
      </c>
      <c r="N105" s="125">
        <v>97175.13</v>
      </c>
      <c r="O105" s="131" t="s">
        <v>860</v>
      </c>
      <c r="P105" s="125">
        <v>522647.6</v>
      </c>
      <c r="Q105" s="129">
        <v>619822.73</v>
      </c>
      <c r="R105" s="137"/>
      <c r="S105" s="138"/>
      <c r="T105" s="152"/>
    </row>
    <row r="106" spans="1:24" s="128" customFormat="1" ht="47.65" customHeight="1">
      <c r="A106" s="172">
        <v>679458</v>
      </c>
      <c r="B106" s="123" t="s">
        <v>101</v>
      </c>
      <c r="C106" s="123"/>
      <c r="D106" s="123" t="s">
        <v>864</v>
      </c>
      <c r="E106" s="123" t="s">
        <v>865</v>
      </c>
      <c r="F106" s="180" t="s">
        <v>888</v>
      </c>
      <c r="G106" s="168" t="s">
        <v>687</v>
      </c>
      <c r="H106" s="125">
        <v>593918</v>
      </c>
      <c r="I106" s="125">
        <v>498436</v>
      </c>
      <c r="J106" s="125">
        <v>498436</v>
      </c>
      <c r="K106" s="125">
        <v>95482</v>
      </c>
      <c r="L106" s="125">
        <v>95421</v>
      </c>
      <c r="M106" s="125" t="s">
        <v>860</v>
      </c>
      <c r="N106" s="125">
        <v>51373.3</v>
      </c>
      <c r="O106" s="131" t="s">
        <v>860</v>
      </c>
      <c r="P106" s="125">
        <v>433201.44</v>
      </c>
      <c r="Q106" s="129">
        <v>484574.74</v>
      </c>
      <c r="R106" s="137"/>
      <c r="S106" s="138"/>
      <c r="T106" s="152"/>
    </row>
    <row r="107" spans="1:24" s="128" customFormat="1" ht="47.65" customHeight="1">
      <c r="A107" s="172">
        <v>679780</v>
      </c>
      <c r="B107" s="123" t="s">
        <v>272</v>
      </c>
      <c r="C107" s="123"/>
      <c r="D107" s="123" t="s">
        <v>861</v>
      </c>
      <c r="E107" s="123" t="s">
        <v>862</v>
      </c>
      <c r="F107" s="180" t="s">
        <v>888</v>
      </c>
      <c r="G107" s="168" t="s">
        <v>687</v>
      </c>
      <c r="H107" s="125">
        <v>21886903</v>
      </c>
      <c r="I107" s="125">
        <v>20710527</v>
      </c>
      <c r="J107" s="125">
        <v>20710527</v>
      </c>
      <c r="K107" s="125">
        <v>1176376</v>
      </c>
      <c r="L107" s="125">
        <v>3212958</v>
      </c>
      <c r="M107" s="125" t="s">
        <v>860</v>
      </c>
      <c r="N107" s="125">
        <v>1018351.15</v>
      </c>
      <c r="O107" s="131" t="s">
        <v>860</v>
      </c>
      <c r="P107" s="125">
        <v>7358956.9199999999</v>
      </c>
      <c r="Q107" s="129">
        <v>8377308.0700000003</v>
      </c>
      <c r="R107" s="137"/>
      <c r="S107" s="138"/>
      <c r="T107" s="152"/>
    </row>
    <row r="108" spans="1:24" s="128" customFormat="1" ht="47.65" customHeight="1">
      <c r="A108" s="172">
        <v>681672</v>
      </c>
      <c r="B108" s="123" t="s">
        <v>187</v>
      </c>
      <c r="C108" s="123"/>
      <c r="D108" s="123" t="s">
        <v>866</v>
      </c>
      <c r="E108" s="123" t="s">
        <v>868</v>
      </c>
      <c r="F108" s="180" t="s">
        <v>888</v>
      </c>
      <c r="G108" s="168" t="s">
        <v>687</v>
      </c>
      <c r="H108" s="125">
        <v>216367</v>
      </c>
      <c r="I108" s="125">
        <v>214124</v>
      </c>
      <c r="J108" s="125">
        <v>214124</v>
      </c>
      <c r="K108" s="125">
        <v>2243</v>
      </c>
      <c r="L108" s="125">
        <v>26175</v>
      </c>
      <c r="M108" s="125" t="s">
        <v>860</v>
      </c>
      <c r="N108" s="125">
        <v>382983.33</v>
      </c>
      <c r="O108" s="131" t="s">
        <v>860</v>
      </c>
      <c r="P108" s="125">
        <v>485271.97</v>
      </c>
      <c r="Q108" s="129">
        <v>868255.3</v>
      </c>
      <c r="R108" s="137"/>
      <c r="S108" s="138"/>
      <c r="T108" s="152"/>
    </row>
    <row r="109" spans="1:24" s="128" customFormat="1" ht="47.65" customHeight="1">
      <c r="A109" s="172">
        <v>682028</v>
      </c>
      <c r="B109" s="123" t="s">
        <v>101</v>
      </c>
      <c r="C109" s="123"/>
      <c r="D109" s="123" t="s">
        <v>864</v>
      </c>
      <c r="E109" s="123" t="s">
        <v>865</v>
      </c>
      <c r="F109" s="180" t="s">
        <v>888</v>
      </c>
      <c r="G109" s="168" t="s">
        <v>687</v>
      </c>
      <c r="H109" s="125">
        <v>537125.30000000005</v>
      </c>
      <c r="I109" s="125">
        <v>65944</v>
      </c>
      <c r="J109" s="125">
        <v>431381.68</v>
      </c>
      <c r="K109" s="125">
        <v>11661</v>
      </c>
      <c r="L109" s="125">
        <v>83822</v>
      </c>
      <c r="M109" s="125" t="s">
        <v>860</v>
      </c>
      <c r="N109" s="125">
        <v>99485.03</v>
      </c>
      <c r="O109" s="131" t="s">
        <v>860</v>
      </c>
      <c r="P109" s="125">
        <v>377347.34</v>
      </c>
      <c r="Q109" s="129">
        <v>476832.37</v>
      </c>
      <c r="R109" s="137"/>
      <c r="S109" s="138"/>
      <c r="T109" s="152"/>
    </row>
    <row r="110" spans="1:24" s="128" customFormat="1" ht="47.65" customHeight="1">
      <c r="A110" s="172">
        <v>682031</v>
      </c>
      <c r="B110" s="123" t="s">
        <v>101</v>
      </c>
      <c r="C110" s="123"/>
      <c r="D110" s="123" t="s">
        <v>864</v>
      </c>
      <c r="E110" s="123" t="s">
        <v>865</v>
      </c>
      <c r="F110" s="180" t="s">
        <v>888</v>
      </c>
      <c r="G110" s="168" t="s">
        <v>687</v>
      </c>
      <c r="H110" s="125">
        <v>625198</v>
      </c>
      <c r="I110" s="125">
        <v>516951</v>
      </c>
      <c r="J110" s="125">
        <v>516951</v>
      </c>
      <c r="K110" s="125">
        <v>108247</v>
      </c>
      <c r="L110" s="125">
        <v>94044</v>
      </c>
      <c r="M110" s="125" t="s">
        <v>860</v>
      </c>
      <c r="N110" s="125">
        <v>140556.79</v>
      </c>
      <c r="O110" s="131" t="s">
        <v>860</v>
      </c>
      <c r="P110" s="125">
        <v>147624.06</v>
      </c>
      <c r="Q110" s="129">
        <v>288180.84999999998</v>
      </c>
      <c r="R110" s="137"/>
      <c r="S110" s="138"/>
      <c r="T110" s="152"/>
    </row>
    <row r="111" spans="1:24" s="128" customFormat="1" ht="47.65" customHeight="1">
      <c r="A111" s="173">
        <v>682121</v>
      </c>
      <c r="B111" s="82" t="s">
        <v>302</v>
      </c>
      <c r="C111" s="82"/>
      <c r="D111" s="82" t="s">
        <v>67</v>
      </c>
      <c r="E111" s="82" t="s">
        <v>863</v>
      </c>
      <c r="F111" s="181" t="s">
        <v>888</v>
      </c>
      <c r="G111" s="170" t="s">
        <v>687</v>
      </c>
      <c r="H111" s="133">
        <v>82726096.379999995</v>
      </c>
      <c r="I111" s="133">
        <v>82726096.379999995</v>
      </c>
      <c r="J111" s="133">
        <v>82726096.379999995</v>
      </c>
      <c r="K111" s="133" t="s">
        <v>860</v>
      </c>
      <c r="L111" s="133">
        <v>11520000</v>
      </c>
      <c r="M111" s="133" t="s">
        <v>860</v>
      </c>
      <c r="N111" s="133">
        <v>4521650.9000000004</v>
      </c>
      <c r="O111" s="133" t="s">
        <v>860</v>
      </c>
      <c r="P111" s="133">
        <v>4685732.2300000004</v>
      </c>
      <c r="Q111" s="129">
        <v>9207383.1300000008</v>
      </c>
      <c r="R111" s="82"/>
      <c r="S111" s="82"/>
      <c r="T111" s="152"/>
    </row>
    <row r="112" spans="1:24" s="128" customFormat="1" ht="47.65" customHeight="1">
      <c r="A112" s="172">
        <v>682135</v>
      </c>
      <c r="B112" s="123" t="s">
        <v>101</v>
      </c>
      <c r="C112" s="123"/>
      <c r="D112" s="123" t="s">
        <v>864</v>
      </c>
      <c r="E112" s="123" t="s">
        <v>865</v>
      </c>
      <c r="F112" s="180" t="s">
        <v>888</v>
      </c>
      <c r="G112" s="168" t="s">
        <v>687</v>
      </c>
      <c r="H112" s="125">
        <v>693780.53</v>
      </c>
      <c r="I112" s="125">
        <v>573047.24</v>
      </c>
      <c r="J112" s="125">
        <v>577000.79</v>
      </c>
      <c r="K112" s="125">
        <v>136182.31</v>
      </c>
      <c r="L112" s="125">
        <v>109859</v>
      </c>
      <c r="M112" s="125" t="s">
        <v>860</v>
      </c>
      <c r="N112" s="125">
        <v>80174.100000000006</v>
      </c>
      <c r="O112" s="131" t="s">
        <v>860</v>
      </c>
      <c r="P112" s="125">
        <v>512202.6</v>
      </c>
      <c r="Q112" s="129">
        <v>592376.69999999995</v>
      </c>
      <c r="R112" s="137"/>
      <c r="S112" s="138"/>
      <c r="T112" s="152"/>
    </row>
    <row r="113" spans="1:20" s="128" customFormat="1" ht="47.65" customHeight="1">
      <c r="A113" s="172">
        <v>682136</v>
      </c>
      <c r="B113" s="123" t="s">
        <v>98</v>
      </c>
      <c r="C113" s="123"/>
      <c r="D113" s="123" t="s">
        <v>864</v>
      </c>
      <c r="E113" s="123" t="s">
        <v>865</v>
      </c>
      <c r="F113" s="180" t="s">
        <v>888</v>
      </c>
      <c r="G113" s="168" t="s">
        <v>687</v>
      </c>
      <c r="H113" s="125">
        <v>565605</v>
      </c>
      <c r="I113" s="125">
        <v>469650.95</v>
      </c>
      <c r="J113" s="125">
        <v>469650.95</v>
      </c>
      <c r="K113" s="125">
        <v>95954.05</v>
      </c>
      <c r="L113" s="125">
        <v>90260</v>
      </c>
      <c r="M113" s="125" t="s">
        <v>860</v>
      </c>
      <c r="N113" s="125">
        <v>142509.24</v>
      </c>
      <c r="O113" s="131" t="s">
        <v>860</v>
      </c>
      <c r="P113" s="125">
        <v>488551.24</v>
      </c>
      <c r="Q113" s="129">
        <v>631060.47999999998</v>
      </c>
      <c r="R113" s="137"/>
      <c r="S113" s="138"/>
      <c r="T113" s="152"/>
    </row>
    <row r="114" spans="1:20" s="128" customFormat="1" ht="47.65" customHeight="1">
      <c r="A114" s="172">
        <v>682172</v>
      </c>
      <c r="B114" s="123" t="s">
        <v>101</v>
      </c>
      <c r="C114" s="123"/>
      <c r="D114" s="123" t="s">
        <v>864</v>
      </c>
      <c r="E114" s="123" t="s">
        <v>865</v>
      </c>
      <c r="F114" s="180" t="s">
        <v>888</v>
      </c>
      <c r="G114" s="168" t="s">
        <v>687</v>
      </c>
      <c r="H114" s="125">
        <v>266071.34999999998</v>
      </c>
      <c r="I114" s="125">
        <v>516951</v>
      </c>
      <c r="J114" s="125">
        <v>208400</v>
      </c>
      <c r="K114" s="125">
        <v>108247</v>
      </c>
      <c r="L114" s="125">
        <v>40930</v>
      </c>
      <c r="M114" s="125" t="s">
        <v>860</v>
      </c>
      <c r="N114" s="125">
        <v>116501.33</v>
      </c>
      <c r="O114" s="131" t="s">
        <v>860</v>
      </c>
      <c r="P114" s="125">
        <v>297317.73</v>
      </c>
      <c r="Q114" s="129">
        <v>413819.06</v>
      </c>
      <c r="R114" s="137"/>
      <c r="S114" s="138"/>
      <c r="T114" s="152"/>
    </row>
    <row r="115" spans="1:20" s="128" customFormat="1" ht="47.65" customHeight="1">
      <c r="A115" s="172">
        <v>682178</v>
      </c>
      <c r="B115" s="123" t="s">
        <v>131</v>
      </c>
      <c r="C115" s="123"/>
      <c r="D115" s="123" t="s">
        <v>864</v>
      </c>
      <c r="E115" s="123" t="s">
        <v>865</v>
      </c>
      <c r="F115" s="180" t="s">
        <v>888</v>
      </c>
      <c r="G115" s="168" t="s">
        <v>687</v>
      </c>
      <c r="H115" s="125">
        <v>262290.31</v>
      </c>
      <c r="I115" s="125">
        <v>208544.25</v>
      </c>
      <c r="J115" s="125">
        <v>208544.25</v>
      </c>
      <c r="K115" s="125">
        <v>53746.06</v>
      </c>
      <c r="L115" s="125">
        <v>40949</v>
      </c>
      <c r="M115" s="125" t="s">
        <v>860</v>
      </c>
      <c r="N115" s="125">
        <v>86535.03</v>
      </c>
      <c r="O115" s="131" t="s">
        <v>860</v>
      </c>
      <c r="P115" s="125">
        <v>142850.31</v>
      </c>
      <c r="Q115" s="129">
        <v>229385.34</v>
      </c>
      <c r="R115" s="137"/>
      <c r="S115" s="138"/>
      <c r="T115" s="152"/>
    </row>
    <row r="116" spans="1:20" s="128" customFormat="1" ht="47.65" customHeight="1">
      <c r="A116" s="172">
        <v>682180</v>
      </c>
      <c r="B116" s="123" t="s">
        <v>101</v>
      </c>
      <c r="C116" s="123"/>
      <c r="D116" s="123" t="s">
        <v>864</v>
      </c>
      <c r="E116" s="123" t="s">
        <v>865</v>
      </c>
      <c r="F116" s="180" t="s">
        <v>888</v>
      </c>
      <c r="G116" s="168" t="s">
        <v>687</v>
      </c>
      <c r="H116" s="125">
        <v>54402</v>
      </c>
      <c r="I116" s="125">
        <v>431381.68</v>
      </c>
      <c r="J116" s="125">
        <v>43374</v>
      </c>
      <c r="K116" s="125">
        <v>105743.62</v>
      </c>
      <c r="L116" s="125">
        <v>8414</v>
      </c>
      <c r="M116" s="125" t="s">
        <v>860</v>
      </c>
      <c r="N116" s="125">
        <v>38779.949999999997</v>
      </c>
      <c r="O116" s="131" t="s">
        <v>860</v>
      </c>
      <c r="P116" s="125">
        <v>89758.29</v>
      </c>
      <c r="Q116" s="129">
        <v>128538.24000000001</v>
      </c>
      <c r="R116" s="137"/>
      <c r="S116" s="138"/>
      <c r="T116" s="152"/>
    </row>
    <row r="117" spans="1:20" s="128" customFormat="1" ht="47.65" customHeight="1">
      <c r="A117" s="172">
        <v>682210</v>
      </c>
      <c r="B117" s="123" t="s">
        <v>104</v>
      </c>
      <c r="C117" s="123"/>
      <c r="D117" s="123" t="s">
        <v>864</v>
      </c>
      <c r="E117" s="123" t="s">
        <v>865</v>
      </c>
      <c r="F117" s="180" t="s">
        <v>888</v>
      </c>
      <c r="G117" s="168" t="s">
        <v>687</v>
      </c>
      <c r="H117" s="125">
        <v>239847.61</v>
      </c>
      <c r="I117" s="125">
        <v>198050.74</v>
      </c>
      <c r="J117" s="125">
        <v>198050.74</v>
      </c>
      <c r="K117" s="125">
        <v>41796.870000000003</v>
      </c>
      <c r="L117" s="125">
        <v>38248</v>
      </c>
      <c r="M117" s="125" t="s">
        <v>860</v>
      </c>
      <c r="N117" s="125">
        <v>43558.98</v>
      </c>
      <c r="O117" s="131" t="s">
        <v>860</v>
      </c>
      <c r="P117" s="125">
        <v>172098.59</v>
      </c>
      <c r="Q117" s="129">
        <v>215657.57</v>
      </c>
      <c r="R117" s="137"/>
      <c r="S117" s="138"/>
      <c r="T117" s="152"/>
    </row>
    <row r="118" spans="1:20" s="128" customFormat="1" ht="47.65" customHeight="1">
      <c r="A118" s="172">
        <v>682228</v>
      </c>
      <c r="B118" s="123" t="s">
        <v>104</v>
      </c>
      <c r="C118" s="123"/>
      <c r="D118" s="123" t="s">
        <v>864</v>
      </c>
      <c r="E118" s="123" t="s">
        <v>865</v>
      </c>
      <c r="F118" s="180" t="s">
        <v>888</v>
      </c>
      <c r="G118" s="168" t="s">
        <v>687</v>
      </c>
      <c r="H118" s="125">
        <v>952661.42</v>
      </c>
      <c r="I118" s="125">
        <v>775779</v>
      </c>
      <c r="J118" s="125">
        <v>775779</v>
      </c>
      <c r="K118" s="125">
        <v>176882.42</v>
      </c>
      <c r="L118" s="125">
        <v>150784</v>
      </c>
      <c r="M118" s="125" t="s">
        <v>860</v>
      </c>
      <c r="N118" s="125">
        <v>218822.5</v>
      </c>
      <c r="O118" s="131" t="s">
        <v>860</v>
      </c>
      <c r="P118" s="125">
        <v>475456.94</v>
      </c>
      <c r="Q118" s="129">
        <v>694279.44</v>
      </c>
      <c r="R118" s="137"/>
      <c r="S118" s="138"/>
      <c r="T118" s="152"/>
    </row>
    <row r="119" spans="1:20" s="128" customFormat="1" ht="47.65" customHeight="1">
      <c r="A119" s="172">
        <v>682324</v>
      </c>
      <c r="B119" s="123" t="s">
        <v>101</v>
      </c>
      <c r="C119" s="123"/>
      <c r="D119" s="123" t="s">
        <v>864</v>
      </c>
      <c r="E119" s="123" t="s">
        <v>865</v>
      </c>
      <c r="F119" s="180" t="s">
        <v>888</v>
      </c>
      <c r="G119" s="168" t="s">
        <v>687</v>
      </c>
      <c r="H119" s="125">
        <v>709229.55</v>
      </c>
      <c r="I119" s="125">
        <v>573047.24</v>
      </c>
      <c r="J119" s="125">
        <v>573047.24</v>
      </c>
      <c r="K119" s="125">
        <v>136182.31</v>
      </c>
      <c r="L119" s="125">
        <v>110616</v>
      </c>
      <c r="M119" s="125" t="s">
        <v>860</v>
      </c>
      <c r="N119" s="125">
        <v>80482.12</v>
      </c>
      <c r="O119" s="131" t="s">
        <v>860</v>
      </c>
      <c r="P119" s="125">
        <v>664335.19999999995</v>
      </c>
      <c r="Q119" s="129">
        <v>744817.32</v>
      </c>
      <c r="R119" s="137"/>
      <c r="S119" s="138"/>
      <c r="T119" s="152"/>
    </row>
    <row r="120" spans="1:20" s="128" customFormat="1" ht="47.65" customHeight="1">
      <c r="A120" s="174">
        <v>682328</v>
      </c>
      <c r="B120" s="82" t="s">
        <v>474</v>
      </c>
      <c r="C120" s="82" t="s">
        <v>736</v>
      </c>
      <c r="D120" s="82" t="s">
        <v>67</v>
      </c>
      <c r="E120" s="82" t="s">
        <v>67</v>
      </c>
      <c r="F120" s="181" t="s">
        <v>891</v>
      </c>
      <c r="G120" s="123" t="s">
        <v>737</v>
      </c>
      <c r="H120" s="131">
        <f>J120+L120</f>
        <v>2905296.08</v>
      </c>
      <c r="I120" s="131">
        <v>2637502.7400000002</v>
      </c>
      <c r="J120" s="131">
        <v>2637502.7400000002</v>
      </c>
      <c r="K120" s="131">
        <v>0</v>
      </c>
      <c r="L120" s="131">
        <v>267793.34000000003</v>
      </c>
      <c r="M120" s="131">
        <v>0</v>
      </c>
      <c r="N120" s="125">
        <v>2712040.26</v>
      </c>
      <c r="O120" s="131">
        <v>15305049.390000001</v>
      </c>
      <c r="P120" s="125">
        <v>14826874.560000001</v>
      </c>
      <c r="Q120" s="129">
        <f>SUM(N120+O120+P120)</f>
        <v>32843964.210000001</v>
      </c>
      <c r="R120" s="137" t="s">
        <v>764</v>
      </c>
      <c r="S120" s="140" t="s">
        <v>765</v>
      </c>
      <c r="T120" s="152"/>
    </row>
    <row r="121" spans="1:20" s="128" customFormat="1" ht="47.65" customHeight="1">
      <c r="A121" s="172">
        <v>682373</v>
      </c>
      <c r="B121" s="123" t="s">
        <v>101</v>
      </c>
      <c r="C121" s="123"/>
      <c r="D121" s="123" t="s">
        <v>864</v>
      </c>
      <c r="E121" s="123" t="s">
        <v>865</v>
      </c>
      <c r="F121" s="180" t="s">
        <v>888</v>
      </c>
      <c r="G121" s="168" t="s">
        <v>687</v>
      </c>
      <c r="H121" s="125">
        <v>77605</v>
      </c>
      <c r="I121" s="125">
        <v>20584</v>
      </c>
      <c r="J121" s="125">
        <v>65944</v>
      </c>
      <c r="K121" s="125">
        <v>4995</v>
      </c>
      <c r="L121" s="125">
        <v>12740</v>
      </c>
      <c r="M121" s="125" t="s">
        <v>860</v>
      </c>
      <c r="N121" s="125">
        <v>22732.55</v>
      </c>
      <c r="O121" s="131" t="s">
        <v>860</v>
      </c>
      <c r="P121" s="125">
        <v>56953.82</v>
      </c>
      <c r="Q121" s="129">
        <v>79686.37</v>
      </c>
      <c r="R121" s="137"/>
      <c r="S121" s="138"/>
      <c r="T121" s="152"/>
    </row>
    <row r="122" spans="1:20" s="128" customFormat="1" ht="47.65" customHeight="1">
      <c r="A122" s="175">
        <v>682645</v>
      </c>
      <c r="B122" s="144" t="s">
        <v>476</v>
      </c>
      <c r="C122" s="144"/>
      <c r="D122" s="144" t="s">
        <v>67</v>
      </c>
      <c r="E122" s="123" t="s">
        <v>67</v>
      </c>
      <c r="F122" s="180" t="s">
        <v>888</v>
      </c>
      <c r="G122" s="169" t="s">
        <v>687</v>
      </c>
      <c r="H122" s="145">
        <v>8292124.9500000002</v>
      </c>
      <c r="I122" s="145">
        <v>8292124.9500000002</v>
      </c>
      <c r="J122" s="145">
        <v>8292124.9500000002</v>
      </c>
      <c r="K122" s="145" t="s">
        <v>860</v>
      </c>
      <c r="L122" s="145">
        <v>1605121.68</v>
      </c>
      <c r="M122" s="145">
        <v>90637.5</v>
      </c>
      <c r="N122" s="145">
        <v>2435755.36</v>
      </c>
      <c r="O122" s="145">
        <v>1551782.29</v>
      </c>
      <c r="P122" s="145">
        <v>113432.08</v>
      </c>
      <c r="Q122" s="129">
        <f>SUM(N122+O122+P122)</f>
        <v>4100969.73</v>
      </c>
      <c r="R122" s="144"/>
      <c r="S122" s="144"/>
      <c r="T122" s="152"/>
    </row>
    <row r="123" spans="1:20" s="128" customFormat="1" ht="47.65" customHeight="1">
      <c r="A123" s="172">
        <v>682834</v>
      </c>
      <c r="B123" s="123" t="s">
        <v>478</v>
      </c>
      <c r="C123" s="124" t="s">
        <v>685</v>
      </c>
      <c r="D123" s="123" t="s">
        <v>469</v>
      </c>
      <c r="E123" s="123" t="s">
        <v>67</v>
      </c>
      <c r="F123" s="180" t="s">
        <v>888</v>
      </c>
      <c r="G123" s="123" t="s">
        <v>687</v>
      </c>
      <c r="H123" s="125">
        <f>J123+L123+M123</f>
        <v>78862691.849999994</v>
      </c>
      <c r="I123" s="125">
        <v>-24526745.940000001</v>
      </c>
      <c r="J123" s="125">
        <v>36917509.579999998</v>
      </c>
      <c r="K123" s="125">
        <v>0</v>
      </c>
      <c r="L123" s="125">
        <v>6435349.9100000001</v>
      </c>
      <c r="M123" s="125">
        <v>35509832.359999999</v>
      </c>
      <c r="N123" s="125">
        <v>3810069.75999999</v>
      </c>
      <c r="O123" s="125">
        <v>2229261.0999999996</v>
      </c>
      <c r="P123" s="125">
        <v>271586.28999999899</v>
      </c>
      <c r="Q123" s="129">
        <f>SUM(N123+O123+P123)</f>
        <v>6310917.1499999892</v>
      </c>
      <c r="R123" s="137" t="s">
        <v>701</v>
      </c>
      <c r="S123" s="147" t="s">
        <v>702</v>
      </c>
      <c r="T123" s="152"/>
    </row>
    <row r="124" spans="1:20" s="128" customFormat="1" ht="47.65" customHeight="1">
      <c r="A124" s="172">
        <v>682865</v>
      </c>
      <c r="B124" s="123" t="s">
        <v>101</v>
      </c>
      <c r="C124" s="123"/>
      <c r="D124" s="123" t="s">
        <v>864</v>
      </c>
      <c r="E124" s="123" t="s">
        <v>865</v>
      </c>
      <c r="F124" s="180" t="s">
        <v>888</v>
      </c>
      <c r="G124" s="168" t="s">
        <v>687</v>
      </c>
      <c r="H124" s="125">
        <v>91831</v>
      </c>
      <c r="I124" s="125">
        <v>250906</v>
      </c>
      <c r="J124" s="125">
        <v>70683</v>
      </c>
      <c r="K124" s="125">
        <v>68700</v>
      </c>
      <c r="L124" s="125">
        <v>13377</v>
      </c>
      <c r="M124" s="125" t="s">
        <v>860</v>
      </c>
      <c r="N124" s="125">
        <v>48493.26</v>
      </c>
      <c r="O124" s="131" t="s">
        <v>860</v>
      </c>
      <c r="P124" s="125">
        <v>94910.87</v>
      </c>
      <c r="Q124" s="129">
        <v>143404.13</v>
      </c>
      <c r="R124" s="137"/>
      <c r="S124" s="138"/>
      <c r="T124" s="152"/>
    </row>
    <row r="125" spans="1:20" s="128" customFormat="1" ht="47.65" customHeight="1">
      <c r="A125" s="172">
        <v>682870</v>
      </c>
      <c r="B125" s="123" t="s">
        <v>101</v>
      </c>
      <c r="C125" s="123"/>
      <c r="D125" s="123" t="s">
        <v>864</v>
      </c>
      <c r="E125" s="123" t="s">
        <v>865</v>
      </c>
      <c r="F125" s="180" t="s">
        <v>888</v>
      </c>
      <c r="G125" s="168" t="s">
        <v>687</v>
      </c>
      <c r="H125" s="125">
        <v>103412.77</v>
      </c>
      <c r="I125" s="125">
        <v>85921.77</v>
      </c>
      <c r="J125" s="125">
        <v>85921.77</v>
      </c>
      <c r="K125" s="125">
        <v>17491</v>
      </c>
      <c r="L125" s="125">
        <v>16717</v>
      </c>
      <c r="M125" s="125" t="s">
        <v>860</v>
      </c>
      <c r="N125" s="125">
        <v>35944.33</v>
      </c>
      <c r="O125" s="131" t="s">
        <v>860</v>
      </c>
      <c r="P125" s="125">
        <v>109637.54</v>
      </c>
      <c r="Q125" s="129">
        <v>145581.87</v>
      </c>
      <c r="R125" s="137"/>
      <c r="S125" s="138"/>
      <c r="T125" s="152"/>
    </row>
    <row r="126" spans="1:20" s="128" customFormat="1" ht="47.65" customHeight="1">
      <c r="A126" s="172">
        <v>682882</v>
      </c>
      <c r="B126" s="123" t="s">
        <v>101</v>
      </c>
      <c r="C126" s="123"/>
      <c r="D126" s="123" t="s">
        <v>864</v>
      </c>
      <c r="E126" s="123" t="s">
        <v>865</v>
      </c>
      <c r="F126" s="180" t="s">
        <v>888</v>
      </c>
      <c r="G126" s="168" t="s">
        <v>687</v>
      </c>
      <c r="H126" s="125">
        <v>659039.4</v>
      </c>
      <c r="I126" s="125">
        <v>70683</v>
      </c>
      <c r="J126" s="125">
        <v>545661.24</v>
      </c>
      <c r="K126" s="125">
        <v>21148</v>
      </c>
      <c r="L126" s="125">
        <v>104353</v>
      </c>
      <c r="M126" s="125" t="s">
        <v>860</v>
      </c>
      <c r="N126" s="125">
        <v>65730.97</v>
      </c>
      <c r="O126" s="131" t="s">
        <v>860</v>
      </c>
      <c r="P126" s="125">
        <v>500085.92</v>
      </c>
      <c r="Q126" s="129">
        <v>565816.89</v>
      </c>
      <c r="R126" s="137"/>
      <c r="S126" s="138"/>
      <c r="T126" s="152"/>
    </row>
    <row r="127" spans="1:20" s="128" customFormat="1" ht="47.65" customHeight="1">
      <c r="A127" s="172">
        <v>682890</v>
      </c>
      <c r="B127" s="123" t="s">
        <v>131</v>
      </c>
      <c r="C127" s="123"/>
      <c r="D127" s="123" t="s">
        <v>864</v>
      </c>
      <c r="E127" s="123" t="s">
        <v>865</v>
      </c>
      <c r="F127" s="180" t="s">
        <v>888</v>
      </c>
      <c r="G127" s="168" t="s">
        <v>687</v>
      </c>
      <c r="H127" s="125">
        <v>612378.63</v>
      </c>
      <c r="I127" s="125">
        <v>510067.96</v>
      </c>
      <c r="J127" s="125">
        <v>510067.96</v>
      </c>
      <c r="K127" s="125">
        <v>102310.67</v>
      </c>
      <c r="L127" s="125">
        <v>98276</v>
      </c>
      <c r="M127" s="125" t="s">
        <v>860</v>
      </c>
      <c r="N127" s="125">
        <v>76914.95</v>
      </c>
      <c r="O127" s="131" t="s">
        <v>860</v>
      </c>
      <c r="P127" s="125">
        <v>584279.64</v>
      </c>
      <c r="Q127" s="129">
        <v>661194.59</v>
      </c>
      <c r="R127" s="137"/>
      <c r="S127" s="138"/>
      <c r="T127" s="152"/>
    </row>
    <row r="128" spans="1:20" s="128" customFormat="1" ht="47.65" customHeight="1">
      <c r="A128" s="172">
        <v>682898</v>
      </c>
      <c r="B128" s="123" t="s">
        <v>101</v>
      </c>
      <c r="C128" s="123"/>
      <c r="D128" s="123" t="s">
        <v>864</v>
      </c>
      <c r="E128" s="123" t="s">
        <v>865</v>
      </c>
      <c r="F128" s="180" t="s">
        <v>888</v>
      </c>
      <c r="G128" s="168" t="s">
        <v>687</v>
      </c>
      <c r="H128" s="125">
        <v>744027.12</v>
      </c>
      <c r="I128" s="125">
        <v>208400</v>
      </c>
      <c r="J128" s="125">
        <v>635326.93000000005</v>
      </c>
      <c r="K128" s="125">
        <v>57671.35</v>
      </c>
      <c r="L128" s="125">
        <v>120284</v>
      </c>
      <c r="M128" s="125" t="s">
        <v>860</v>
      </c>
      <c r="N128" s="125">
        <v>118177.78</v>
      </c>
      <c r="O128" s="131">
        <v>4289</v>
      </c>
      <c r="P128" s="125">
        <v>816959.08</v>
      </c>
      <c r="Q128" s="129">
        <v>939425.86</v>
      </c>
      <c r="R128" s="137"/>
      <c r="S128" s="138"/>
      <c r="T128" s="152"/>
    </row>
    <row r="129" spans="1:20" s="128" customFormat="1" ht="47.65" customHeight="1">
      <c r="A129" s="172">
        <v>682910</v>
      </c>
      <c r="B129" s="123" t="s">
        <v>101</v>
      </c>
      <c r="C129" s="123"/>
      <c r="D129" s="123" t="s">
        <v>864</v>
      </c>
      <c r="E129" s="123" t="s">
        <v>865</v>
      </c>
      <c r="F129" s="180" t="s">
        <v>888</v>
      </c>
      <c r="G129" s="168" t="s">
        <v>687</v>
      </c>
      <c r="H129" s="125">
        <v>622823</v>
      </c>
      <c r="I129" s="125">
        <v>443331</v>
      </c>
      <c r="J129" s="125">
        <v>517156</v>
      </c>
      <c r="K129" s="125">
        <v>98484</v>
      </c>
      <c r="L129" s="125">
        <v>99229</v>
      </c>
      <c r="M129" s="125" t="s">
        <v>860</v>
      </c>
      <c r="N129" s="125">
        <v>56103.43</v>
      </c>
      <c r="O129" s="131">
        <v>4289</v>
      </c>
      <c r="P129" s="125">
        <v>568820.71</v>
      </c>
      <c r="Q129" s="129">
        <v>629213.14</v>
      </c>
      <c r="R129" s="137"/>
      <c r="S129" s="138"/>
      <c r="T129" s="152"/>
    </row>
    <row r="130" spans="1:20" s="128" customFormat="1" ht="47.65" customHeight="1">
      <c r="A130" s="173">
        <v>684920</v>
      </c>
      <c r="B130" s="82" t="s">
        <v>284</v>
      </c>
      <c r="C130" s="82"/>
      <c r="D130" s="82" t="s">
        <v>67</v>
      </c>
      <c r="E130" s="82" t="s">
        <v>863</v>
      </c>
      <c r="F130" s="181" t="s">
        <v>888</v>
      </c>
      <c r="G130" s="170" t="s">
        <v>687</v>
      </c>
      <c r="H130" s="133">
        <v>6929384</v>
      </c>
      <c r="I130" s="133">
        <v>6929384</v>
      </c>
      <c r="J130" s="133">
        <v>6929384</v>
      </c>
      <c r="K130" s="133" t="s">
        <v>860</v>
      </c>
      <c r="L130" s="133">
        <v>958084</v>
      </c>
      <c r="M130" s="133" t="s">
        <v>860</v>
      </c>
      <c r="N130" s="133">
        <v>6846779.79</v>
      </c>
      <c r="O130" s="133" t="s">
        <v>860</v>
      </c>
      <c r="P130" s="133">
        <v>7312139.79</v>
      </c>
      <c r="Q130" s="129">
        <v>14158919.58</v>
      </c>
      <c r="R130" s="82"/>
      <c r="S130" s="82"/>
      <c r="T130" s="152"/>
    </row>
    <row r="131" spans="1:20" s="128" customFormat="1" ht="47.65" customHeight="1">
      <c r="A131" s="172">
        <v>685263</v>
      </c>
      <c r="B131" s="123" t="s">
        <v>104</v>
      </c>
      <c r="C131" s="123"/>
      <c r="D131" s="123" t="s">
        <v>864</v>
      </c>
      <c r="E131" s="123" t="s">
        <v>865</v>
      </c>
      <c r="F131" s="180" t="s">
        <v>888</v>
      </c>
      <c r="G131" s="168" t="s">
        <v>687</v>
      </c>
      <c r="H131" s="125">
        <v>672383</v>
      </c>
      <c r="I131" s="125">
        <v>537688</v>
      </c>
      <c r="J131" s="125">
        <v>537688</v>
      </c>
      <c r="K131" s="125">
        <v>134695</v>
      </c>
      <c r="L131" s="125">
        <v>103281</v>
      </c>
      <c r="M131" s="125" t="s">
        <v>860</v>
      </c>
      <c r="N131" s="125">
        <v>60918.66</v>
      </c>
      <c r="O131" s="131" t="s">
        <v>860</v>
      </c>
      <c r="P131" s="125">
        <v>455288.46</v>
      </c>
      <c r="Q131" s="129">
        <v>516207.12</v>
      </c>
      <c r="R131" s="137"/>
      <c r="S131" s="138"/>
      <c r="T131" s="152"/>
    </row>
    <row r="132" spans="1:20" s="128" customFormat="1" ht="47.65" customHeight="1">
      <c r="A132" s="172">
        <v>685370</v>
      </c>
      <c r="B132" s="123" t="s">
        <v>101</v>
      </c>
      <c r="C132" s="123"/>
      <c r="D132" s="123" t="s">
        <v>864</v>
      </c>
      <c r="E132" s="123" t="s">
        <v>865</v>
      </c>
      <c r="F132" s="180" t="s">
        <v>888</v>
      </c>
      <c r="G132" s="168" t="s">
        <v>687</v>
      </c>
      <c r="H132" s="125">
        <v>83809</v>
      </c>
      <c r="I132" s="125">
        <v>577000.79</v>
      </c>
      <c r="J132" s="125">
        <v>68823</v>
      </c>
      <c r="K132" s="125">
        <v>116779.74</v>
      </c>
      <c r="L132" s="125">
        <v>13127</v>
      </c>
      <c r="M132" s="125" t="s">
        <v>860</v>
      </c>
      <c r="N132" s="125">
        <v>27864.95</v>
      </c>
      <c r="O132" s="131" t="s">
        <v>860</v>
      </c>
      <c r="P132" s="125">
        <v>50766.55</v>
      </c>
      <c r="Q132" s="129">
        <v>78631.5</v>
      </c>
      <c r="R132" s="137"/>
      <c r="S132" s="138"/>
      <c r="T132" s="152"/>
    </row>
    <row r="133" spans="1:20" s="128" customFormat="1" ht="47.65" customHeight="1">
      <c r="A133" s="172">
        <v>685477</v>
      </c>
      <c r="B133" s="123" t="s">
        <v>104</v>
      </c>
      <c r="C133" s="123"/>
      <c r="D133" s="123" t="s">
        <v>864</v>
      </c>
      <c r="E133" s="123" t="s">
        <v>865</v>
      </c>
      <c r="F133" s="180" t="s">
        <v>888</v>
      </c>
      <c r="G133" s="168" t="s">
        <v>687</v>
      </c>
      <c r="H133" s="125">
        <v>413482</v>
      </c>
      <c r="I133" s="125">
        <v>198050.74</v>
      </c>
      <c r="J133" s="125">
        <v>355178</v>
      </c>
      <c r="K133" s="125">
        <v>41796.870000000003</v>
      </c>
      <c r="L133" s="125">
        <v>67123</v>
      </c>
      <c r="M133" s="125" t="s">
        <v>860</v>
      </c>
      <c r="N133" s="125">
        <v>105817.1</v>
      </c>
      <c r="O133" s="131" t="s">
        <v>860</v>
      </c>
      <c r="P133" s="125">
        <v>319862.76</v>
      </c>
      <c r="Q133" s="129">
        <v>425679.86</v>
      </c>
      <c r="R133" s="137"/>
      <c r="S133" s="138"/>
      <c r="T133" s="152"/>
    </row>
    <row r="134" spans="1:20" s="128" customFormat="1" ht="47.65" customHeight="1">
      <c r="A134" s="172">
        <v>685943</v>
      </c>
      <c r="B134" s="123" t="s">
        <v>172</v>
      </c>
      <c r="C134" s="123"/>
      <c r="D134" s="123" t="s">
        <v>864</v>
      </c>
      <c r="E134" s="123" t="s">
        <v>865</v>
      </c>
      <c r="F134" s="180" t="s">
        <v>888</v>
      </c>
      <c r="G134" s="168" t="s">
        <v>687</v>
      </c>
      <c r="H134" s="125">
        <v>318232.21999999997</v>
      </c>
      <c r="I134" s="125">
        <v>254972.22</v>
      </c>
      <c r="J134" s="125">
        <v>254972.22</v>
      </c>
      <c r="K134" s="125">
        <v>63260</v>
      </c>
      <c r="L134" s="125">
        <v>49774</v>
      </c>
      <c r="M134" s="125" t="s">
        <v>860</v>
      </c>
      <c r="N134" s="125">
        <v>61593.62</v>
      </c>
      <c r="O134" s="131" t="s">
        <v>860</v>
      </c>
      <c r="P134" s="125">
        <v>259777.72</v>
      </c>
      <c r="Q134" s="129">
        <v>321371.34000000003</v>
      </c>
      <c r="R134" s="137"/>
      <c r="S134" s="138"/>
      <c r="T134" s="152"/>
    </row>
    <row r="135" spans="1:20" s="128" customFormat="1" ht="47.65" customHeight="1">
      <c r="A135" s="172">
        <v>686453</v>
      </c>
      <c r="B135" s="123" t="s">
        <v>101</v>
      </c>
      <c r="C135" s="123"/>
      <c r="D135" s="123" t="s">
        <v>864</v>
      </c>
      <c r="E135" s="123" t="s">
        <v>865</v>
      </c>
      <c r="F135" s="180" t="s">
        <v>888</v>
      </c>
      <c r="G135" s="168" t="s">
        <v>687</v>
      </c>
      <c r="H135" s="125">
        <v>25579</v>
      </c>
      <c r="I135" s="125">
        <v>68823</v>
      </c>
      <c r="J135" s="125">
        <v>20584</v>
      </c>
      <c r="K135" s="125">
        <v>14986</v>
      </c>
      <c r="L135" s="125">
        <v>4059</v>
      </c>
      <c r="M135" s="125" t="s">
        <v>860</v>
      </c>
      <c r="N135" s="125">
        <v>17941.39</v>
      </c>
      <c r="O135" s="131" t="s">
        <v>860</v>
      </c>
      <c r="P135" s="125">
        <v>30346.2</v>
      </c>
      <c r="Q135" s="129">
        <v>48287.59</v>
      </c>
      <c r="R135" s="137"/>
      <c r="S135" s="138"/>
      <c r="T135" s="152"/>
    </row>
    <row r="136" spans="1:20" s="128" customFormat="1" ht="47.65" customHeight="1">
      <c r="A136" s="172">
        <v>686471</v>
      </c>
      <c r="B136" s="123" t="s">
        <v>101</v>
      </c>
      <c r="C136" s="123"/>
      <c r="D136" s="123" t="s">
        <v>864</v>
      </c>
      <c r="E136" s="123" t="s">
        <v>865</v>
      </c>
      <c r="F136" s="180" t="s">
        <v>888</v>
      </c>
      <c r="G136" s="168" t="s">
        <v>687</v>
      </c>
      <c r="H136" s="125">
        <v>319606</v>
      </c>
      <c r="I136" s="125">
        <v>498436</v>
      </c>
      <c r="J136" s="125">
        <v>250906</v>
      </c>
      <c r="K136" s="125">
        <v>95482</v>
      </c>
      <c r="L136" s="125">
        <v>49227</v>
      </c>
      <c r="M136" s="125" t="s">
        <v>860</v>
      </c>
      <c r="N136" s="125">
        <v>59559.91</v>
      </c>
      <c r="O136" s="131" t="s">
        <v>860</v>
      </c>
      <c r="P136" s="125">
        <v>335642.27</v>
      </c>
      <c r="Q136" s="129">
        <v>395202.18</v>
      </c>
      <c r="R136" s="137"/>
      <c r="S136" s="138"/>
      <c r="T136" s="152"/>
    </row>
    <row r="137" spans="1:20" s="128" customFormat="1" ht="47.65" customHeight="1">
      <c r="A137" s="172">
        <v>686480</v>
      </c>
      <c r="B137" s="123" t="s">
        <v>104</v>
      </c>
      <c r="C137" s="123"/>
      <c r="D137" s="123" t="s">
        <v>864</v>
      </c>
      <c r="E137" s="123" t="s">
        <v>865</v>
      </c>
      <c r="F137" s="180" t="s">
        <v>888</v>
      </c>
      <c r="G137" s="168" t="s">
        <v>687</v>
      </c>
      <c r="H137" s="125">
        <v>632056</v>
      </c>
      <c r="I137" s="125">
        <v>164908.85999999999</v>
      </c>
      <c r="J137" s="125">
        <v>523404</v>
      </c>
      <c r="K137" s="125">
        <v>14986</v>
      </c>
      <c r="L137" s="125">
        <v>101359</v>
      </c>
      <c r="M137" s="125" t="s">
        <v>860</v>
      </c>
      <c r="N137" s="125">
        <v>86732.42</v>
      </c>
      <c r="O137" s="131" t="s">
        <v>860</v>
      </c>
      <c r="P137" s="125">
        <v>446374.77</v>
      </c>
      <c r="Q137" s="129">
        <v>533107.18999999994</v>
      </c>
      <c r="R137" s="137"/>
      <c r="S137" s="138"/>
      <c r="T137" s="152"/>
    </row>
    <row r="138" spans="1:20" s="128" customFormat="1" ht="47.65" customHeight="1">
      <c r="A138" s="172">
        <v>688096</v>
      </c>
      <c r="B138" s="123" t="s">
        <v>101</v>
      </c>
      <c r="C138" s="123"/>
      <c r="D138" s="123" t="s">
        <v>864</v>
      </c>
      <c r="E138" s="123" t="s">
        <v>865</v>
      </c>
      <c r="F138" s="180" t="s">
        <v>888</v>
      </c>
      <c r="G138" s="168" t="s">
        <v>687</v>
      </c>
      <c r="H138" s="125">
        <v>27238.639999999999</v>
      </c>
      <c r="I138" s="125">
        <v>517156</v>
      </c>
      <c r="J138" s="125">
        <v>21408.25</v>
      </c>
      <c r="K138" s="125">
        <v>105667</v>
      </c>
      <c r="L138" s="125">
        <v>4169</v>
      </c>
      <c r="M138" s="125" t="s">
        <v>860</v>
      </c>
      <c r="N138" s="125">
        <v>9130.83</v>
      </c>
      <c r="O138" s="131" t="s">
        <v>860</v>
      </c>
      <c r="P138" s="125">
        <v>33824.25</v>
      </c>
      <c r="Q138" s="129">
        <v>42955.08</v>
      </c>
      <c r="R138" s="137"/>
      <c r="S138" s="138"/>
      <c r="T138" s="152"/>
    </row>
    <row r="139" spans="1:20" s="128" customFormat="1" ht="47.65" customHeight="1">
      <c r="A139" s="172">
        <v>688109</v>
      </c>
      <c r="B139" s="123" t="s">
        <v>101</v>
      </c>
      <c r="C139" s="123"/>
      <c r="D139" s="123" t="s">
        <v>864</v>
      </c>
      <c r="E139" s="123" t="s">
        <v>865</v>
      </c>
      <c r="F139" s="180" t="s">
        <v>888</v>
      </c>
      <c r="G139" s="168" t="s">
        <v>687</v>
      </c>
      <c r="H139" s="125">
        <v>563429.26</v>
      </c>
      <c r="I139" s="125">
        <v>19848.36</v>
      </c>
      <c r="J139" s="125">
        <v>448719.06</v>
      </c>
      <c r="K139" s="125">
        <v>5830.39</v>
      </c>
      <c r="L139" s="125">
        <v>87444</v>
      </c>
      <c r="M139" s="125" t="s">
        <v>860</v>
      </c>
      <c r="N139" s="125">
        <v>131732.42000000001</v>
      </c>
      <c r="O139" s="131" t="s">
        <v>860</v>
      </c>
      <c r="P139" s="125">
        <v>374639.31</v>
      </c>
      <c r="Q139" s="129">
        <v>506371.73</v>
      </c>
      <c r="R139" s="137"/>
      <c r="S139" s="138"/>
      <c r="T139" s="152"/>
    </row>
    <row r="140" spans="1:20" s="128" customFormat="1" ht="47.65" customHeight="1">
      <c r="A140" s="172">
        <v>688198</v>
      </c>
      <c r="B140" s="123" t="s">
        <v>104</v>
      </c>
      <c r="C140" s="123"/>
      <c r="D140" s="123" t="s">
        <v>864</v>
      </c>
      <c r="E140" s="123" t="s">
        <v>865</v>
      </c>
      <c r="F140" s="180" t="s">
        <v>888</v>
      </c>
      <c r="G140" s="168" t="s">
        <v>687</v>
      </c>
      <c r="H140" s="125">
        <v>76862.240000000005</v>
      </c>
      <c r="I140" s="125">
        <v>60838.48</v>
      </c>
      <c r="J140" s="125">
        <v>60838.48</v>
      </c>
      <c r="K140" s="125">
        <v>16023.76</v>
      </c>
      <c r="L140" s="125">
        <v>12053</v>
      </c>
      <c r="M140" s="125" t="s">
        <v>860</v>
      </c>
      <c r="N140" s="125">
        <v>30569.119999999999</v>
      </c>
      <c r="O140" s="131" t="s">
        <v>860</v>
      </c>
      <c r="P140" s="125">
        <v>52234.74</v>
      </c>
      <c r="Q140" s="129">
        <v>82803.86</v>
      </c>
      <c r="R140" s="137"/>
      <c r="S140" s="138"/>
      <c r="T140" s="152"/>
    </row>
    <row r="141" spans="1:20" s="128" customFormat="1" ht="47.65" customHeight="1">
      <c r="A141" s="172">
        <v>688472</v>
      </c>
      <c r="B141" s="123" t="s">
        <v>104</v>
      </c>
      <c r="C141" s="123"/>
      <c r="D141" s="123" t="s">
        <v>864</v>
      </c>
      <c r="E141" s="123" t="s">
        <v>865</v>
      </c>
      <c r="F141" s="180" t="s">
        <v>888</v>
      </c>
      <c r="G141" s="168" t="s">
        <v>687</v>
      </c>
      <c r="H141" s="125">
        <v>179894.86</v>
      </c>
      <c r="I141" s="125">
        <v>164908.85999999999</v>
      </c>
      <c r="J141" s="125">
        <v>164908.85999999999</v>
      </c>
      <c r="K141" s="125">
        <v>14986</v>
      </c>
      <c r="L141" s="125">
        <v>29922</v>
      </c>
      <c r="M141" s="125" t="s">
        <v>860</v>
      </c>
      <c r="N141" s="125">
        <v>33371.4</v>
      </c>
      <c r="O141" s="131" t="s">
        <v>860</v>
      </c>
      <c r="P141" s="125">
        <v>89606.42</v>
      </c>
      <c r="Q141" s="129">
        <v>122977.82</v>
      </c>
      <c r="R141" s="137"/>
      <c r="S141" s="138"/>
      <c r="T141" s="152"/>
    </row>
    <row r="142" spans="1:20" s="128" customFormat="1" ht="47.65" customHeight="1">
      <c r="A142" s="172">
        <v>688625</v>
      </c>
      <c r="B142" s="123" t="s">
        <v>101</v>
      </c>
      <c r="C142" s="123"/>
      <c r="D142" s="123" t="s">
        <v>864</v>
      </c>
      <c r="E142" s="123" t="s">
        <v>865</v>
      </c>
      <c r="F142" s="180" t="s">
        <v>888</v>
      </c>
      <c r="G142" s="168" t="s">
        <v>687</v>
      </c>
      <c r="H142" s="125">
        <v>901290.28</v>
      </c>
      <c r="I142" s="125">
        <v>710014.69</v>
      </c>
      <c r="J142" s="125">
        <v>710014.69</v>
      </c>
      <c r="K142" s="125">
        <v>191275.59</v>
      </c>
      <c r="L142" s="125">
        <v>139358</v>
      </c>
      <c r="M142" s="125" t="s">
        <v>860</v>
      </c>
      <c r="N142" s="125">
        <v>116897.52</v>
      </c>
      <c r="O142" s="131" t="s">
        <v>860</v>
      </c>
      <c r="P142" s="125">
        <v>416779.53</v>
      </c>
      <c r="Q142" s="129">
        <v>533677.05000000005</v>
      </c>
      <c r="R142" s="137"/>
      <c r="S142" s="138"/>
      <c r="T142" s="152"/>
    </row>
    <row r="143" spans="1:20" s="128" customFormat="1" ht="47.65" customHeight="1">
      <c r="A143" s="172">
        <v>688627</v>
      </c>
      <c r="B143" s="123" t="s">
        <v>101</v>
      </c>
      <c r="C143" s="123"/>
      <c r="D143" s="123" t="s">
        <v>864</v>
      </c>
      <c r="E143" s="123" t="s">
        <v>865</v>
      </c>
      <c r="F143" s="180" t="s">
        <v>888</v>
      </c>
      <c r="G143" s="168" t="s">
        <v>687</v>
      </c>
      <c r="H143" s="125">
        <v>375962.49</v>
      </c>
      <c r="I143" s="125">
        <v>303774</v>
      </c>
      <c r="J143" s="125">
        <v>303774</v>
      </c>
      <c r="K143" s="125">
        <v>72188.490000000005</v>
      </c>
      <c r="L143" s="125">
        <v>58918</v>
      </c>
      <c r="M143" s="125" t="s">
        <v>860</v>
      </c>
      <c r="N143" s="125">
        <v>35419.14</v>
      </c>
      <c r="O143" s="131" t="s">
        <v>860</v>
      </c>
      <c r="P143" s="125">
        <v>148707.88</v>
      </c>
      <c r="Q143" s="129">
        <v>184127.02</v>
      </c>
      <c r="R143" s="137"/>
      <c r="S143" s="138"/>
      <c r="T143" s="152"/>
    </row>
    <row r="144" spans="1:20" s="128" customFormat="1" ht="47.65" customHeight="1">
      <c r="A144" s="172">
        <v>688629</v>
      </c>
      <c r="B144" s="123" t="s">
        <v>871</v>
      </c>
      <c r="C144" s="123"/>
      <c r="D144" s="123" t="s">
        <v>864</v>
      </c>
      <c r="E144" s="123" t="s">
        <v>865</v>
      </c>
      <c r="F144" s="180" t="s">
        <v>888</v>
      </c>
      <c r="G144" s="168" t="s">
        <v>687</v>
      </c>
      <c r="H144" s="125">
        <v>134828.92000000001</v>
      </c>
      <c r="I144" s="125">
        <v>106941.99</v>
      </c>
      <c r="J144" s="125">
        <v>106941.99</v>
      </c>
      <c r="K144" s="125">
        <v>27886.93</v>
      </c>
      <c r="L144" s="125">
        <v>20834</v>
      </c>
      <c r="M144" s="125" t="s">
        <v>860</v>
      </c>
      <c r="N144" s="125">
        <v>39625.81</v>
      </c>
      <c r="O144" s="131" t="s">
        <v>860</v>
      </c>
      <c r="P144" s="125">
        <v>53225.75</v>
      </c>
      <c r="Q144" s="129">
        <v>92851.56</v>
      </c>
      <c r="R144" s="137"/>
      <c r="S144" s="138"/>
      <c r="T144" s="152"/>
    </row>
    <row r="145" spans="1:20" s="128" customFormat="1" ht="47.65" customHeight="1">
      <c r="A145" s="172">
        <v>688630</v>
      </c>
      <c r="B145" s="123" t="s">
        <v>206</v>
      </c>
      <c r="C145" s="123"/>
      <c r="D145" s="123" t="s">
        <v>864</v>
      </c>
      <c r="E145" s="123" t="s">
        <v>865</v>
      </c>
      <c r="F145" s="180" t="s">
        <v>888</v>
      </c>
      <c r="G145" s="168" t="s">
        <v>687</v>
      </c>
      <c r="H145" s="125">
        <v>52719.38</v>
      </c>
      <c r="I145" s="125">
        <v>42728.41</v>
      </c>
      <c r="J145" s="125">
        <v>42728.41</v>
      </c>
      <c r="K145" s="125">
        <v>9990.9699999999993</v>
      </c>
      <c r="L145" s="125">
        <v>8327</v>
      </c>
      <c r="M145" s="125" t="s">
        <v>860</v>
      </c>
      <c r="N145" s="125">
        <v>43140.83</v>
      </c>
      <c r="O145" s="131" t="s">
        <v>860</v>
      </c>
      <c r="P145" s="125">
        <v>29090.400000000001</v>
      </c>
      <c r="Q145" s="129">
        <v>72231.23</v>
      </c>
      <c r="R145" s="137"/>
      <c r="S145" s="138"/>
      <c r="T145" s="152"/>
    </row>
    <row r="146" spans="1:20" s="128" customFormat="1" ht="47.65" customHeight="1">
      <c r="A146" s="172">
        <v>688774</v>
      </c>
      <c r="B146" s="123" t="s">
        <v>101</v>
      </c>
      <c r="C146" s="123"/>
      <c r="D146" s="123" t="s">
        <v>864</v>
      </c>
      <c r="E146" s="123" t="s">
        <v>865</v>
      </c>
      <c r="F146" s="180" t="s">
        <v>888</v>
      </c>
      <c r="G146" s="168" t="s">
        <v>687</v>
      </c>
      <c r="H146" s="125">
        <v>541815</v>
      </c>
      <c r="I146" s="125">
        <v>443331</v>
      </c>
      <c r="J146" s="125">
        <v>443331</v>
      </c>
      <c r="K146" s="125">
        <v>98484</v>
      </c>
      <c r="L146" s="125">
        <v>86719</v>
      </c>
      <c r="M146" s="125" t="s">
        <v>860</v>
      </c>
      <c r="N146" s="125">
        <v>71676.649999999994</v>
      </c>
      <c r="O146" s="131" t="s">
        <v>860</v>
      </c>
      <c r="P146" s="125">
        <v>236156.1</v>
      </c>
      <c r="Q146" s="129">
        <v>307832.75</v>
      </c>
      <c r="R146" s="137"/>
      <c r="S146" s="138"/>
      <c r="T146" s="152"/>
    </row>
    <row r="147" spans="1:20" s="128" customFormat="1" ht="47.65" customHeight="1">
      <c r="A147" s="172">
        <v>689071</v>
      </c>
      <c r="B147" s="123" t="s">
        <v>101</v>
      </c>
      <c r="C147" s="123"/>
      <c r="D147" s="123" t="s">
        <v>864</v>
      </c>
      <c r="E147" s="123" t="s">
        <v>865</v>
      </c>
      <c r="F147" s="180" t="s">
        <v>888</v>
      </c>
      <c r="G147" s="168" t="s">
        <v>687</v>
      </c>
      <c r="H147" s="125">
        <v>77036.240000000005</v>
      </c>
      <c r="I147" s="125">
        <v>211622.76</v>
      </c>
      <c r="J147" s="125">
        <v>59545.08</v>
      </c>
      <c r="K147" s="125">
        <v>33717.31</v>
      </c>
      <c r="L147" s="125">
        <v>11879</v>
      </c>
      <c r="M147" s="125" t="s">
        <v>860</v>
      </c>
      <c r="N147" s="125">
        <v>46699.71</v>
      </c>
      <c r="O147" s="131" t="s">
        <v>860</v>
      </c>
      <c r="P147" s="125">
        <v>90234.59</v>
      </c>
      <c r="Q147" s="129">
        <v>136934.29999999999</v>
      </c>
      <c r="R147" s="137"/>
      <c r="S147" s="138"/>
      <c r="T147" s="152"/>
    </row>
    <row r="148" spans="1:20" s="128" customFormat="1" ht="47.65" customHeight="1">
      <c r="A148" s="172">
        <v>690545</v>
      </c>
      <c r="B148" s="123" t="s">
        <v>220</v>
      </c>
      <c r="C148" s="123"/>
      <c r="D148" s="123" t="s">
        <v>861</v>
      </c>
      <c r="E148" s="123" t="s">
        <v>862</v>
      </c>
      <c r="F148" s="180" t="s">
        <v>888</v>
      </c>
      <c r="G148" s="168" t="s">
        <v>687</v>
      </c>
      <c r="H148" s="125">
        <v>21092584</v>
      </c>
      <c r="I148" s="125">
        <v>19796809</v>
      </c>
      <c r="J148" s="125">
        <v>19796809</v>
      </c>
      <c r="K148" s="125">
        <v>1295775</v>
      </c>
      <c r="L148" s="125">
        <v>3021242</v>
      </c>
      <c r="M148" s="125" t="s">
        <v>860</v>
      </c>
      <c r="N148" s="125">
        <v>1059765.51</v>
      </c>
      <c r="O148" s="131" t="s">
        <v>860</v>
      </c>
      <c r="P148" s="125">
        <v>3734213.74</v>
      </c>
      <c r="Q148" s="129">
        <v>4793979.25</v>
      </c>
      <c r="R148" s="137"/>
      <c r="S148" s="138"/>
      <c r="T148" s="152"/>
    </row>
    <row r="149" spans="1:20" s="128" customFormat="1" ht="47.65" customHeight="1">
      <c r="A149" s="172">
        <v>691246</v>
      </c>
      <c r="B149" s="123" t="s">
        <v>101</v>
      </c>
      <c r="C149" s="123"/>
      <c r="D149" s="123" t="s">
        <v>864</v>
      </c>
      <c r="E149" s="123" t="s">
        <v>865</v>
      </c>
      <c r="F149" s="180" t="s">
        <v>888</v>
      </c>
      <c r="G149" s="168" t="s">
        <v>687</v>
      </c>
      <c r="H149" s="125">
        <v>245340.07</v>
      </c>
      <c r="I149" s="125">
        <v>211622.76</v>
      </c>
      <c r="J149" s="125">
        <v>211622.76</v>
      </c>
      <c r="K149" s="125">
        <v>33717.31</v>
      </c>
      <c r="L149" s="125">
        <v>41364</v>
      </c>
      <c r="M149" s="125" t="s">
        <v>860</v>
      </c>
      <c r="N149" s="125">
        <v>83544.289999999994</v>
      </c>
      <c r="O149" s="131" t="s">
        <v>860</v>
      </c>
      <c r="P149" s="125">
        <v>275625.55</v>
      </c>
      <c r="Q149" s="129">
        <v>359169.84</v>
      </c>
      <c r="R149" s="137"/>
      <c r="S149" s="138"/>
      <c r="T149" s="152"/>
    </row>
    <row r="150" spans="1:20" s="128" customFormat="1" ht="47.65" customHeight="1">
      <c r="A150" s="172">
        <v>691702</v>
      </c>
      <c r="B150" s="123" t="s">
        <v>222</v>
      </c>
      <c r="C150" s="123"/>
      <c r="D150" s="123" t="s">
        <v>861</v>
      </c>
      <c r="E150" s="123" t="s">
        <v>862</v>
      </c>
      <c r="F150" s="180" t="s">
        <v>888</v>
      </c>
      <c r="G150" s="168" t="s">
        <v>687</v>
      </c>
      <c r="H150" s="125">
        <v>26286925</v>
      </c>
      <c r="I150" s="125">
        <v>25277347</v>
      </c>
      <c r="J150" s="125">
        <v>25277347</v>
      </c>
      <c r="K150" s="125">
        <v>1009578</v>
      </c>
      <c r="L150" s="125">
        <v>3389490</v>
      </c>
      <c r="M150" s="125" t="s">
        <v>860</v>
      </c>
      <c r="N150" s="125">
        <v>383816.18</v>
      </c>
      <c r="O150" s="131" t="s">
        <v>860</v>
      </c>
      <c r="P150" s="125">
        <v>1441312.25</v>
      </c>
      <c r="Q150" s="129">
        <v>1825128.43</v>
      </c>
      <c r="R150" s="137"/>
      <c r="S150" s="138"/>
      <c r="T150" s="152"/>
    </row>
    <row r="151" spans="1:20" s="128" customFormat="1" ht="47.65" customHeight="1">
      <c r="A151" s="172">
        <v>698424</v>
      </c>
      <c r="B151" s="123" t="s">
        <v>226</v>
      </c>
      <c r="C151" s="123"/>
      <c r="D151" s="123" t="s">
        <v>861</v>
      </c>
      <c r="E151" s="123" t="s">
        <v>862</v>
      </c>
      <c r="F151" s="180" t="s">
        <v>888</v>
      </c>
      <c r="G151" s="168" t="s">
        <v>687</v>
      </c>
      <c r="H151" s="125">
        <v>10309031.529999999</v>
      </c>
      <c r="I151" s="125">
        <v>9311841.5299999993</v>
      </c>
      <c r="J151" s="125">
        <v>9311841.5299999993</v>
      </c>
      <c r="K151" s="125">
        <v>997190</v>
      </c>
      <c r="L151" s="125">
        <v>1705096</v>
      </c>
      <c r="M151" s="125" t="s">
        <v>860</v>
      </c>
      <c r="N151" s="125">
        <v>563905.12</v>
      </c>
      <c r="O151" s="131" t="s">
        <v>860</v>
      </c>
      <c r="P151" s="125">
        <v>2899921.72</v>
      </c>
      <c r="Q151" s="129">
        <v>3463826.84</v>
      </c>
      <c r="R151" s="137"/>
      <c r="S151" s="138"/>
      <c r="T151" s="152"/>
    </row>
    <row r="152" spans="1:20" s="128" customFormat="1" ht="47.65" customHeight="1">
      <c r="A152" s="172">
        <v>698439</v>
      </c>
      <c r="B152" s="123" t="s">
        <v>262</v>
      </c>
      <c r="C152" s="123"/>
      <c r="D152" s="123" t="s">
        <v>861</v>
      </c>
      <c r="E152" s="123" t="s">
        <v>862</v>
      </c>
      <c r="F152" s="180" t="s">
        <v>888</v>
      </c>
      <c r="G152" s="168" t="s">
        <v>687</v>
      </c>
      <c r="H152" s="125">
        <v>8360922</v>
      </c>
      <c r="I152" s="125">
        <v>7073217</v>
      </c>
      <c r="J152" s="125">
        <v>7073217</v>
      </c>
      <c r="K152" s="125">
        <v>1287705</v>
      </c>
      <c r="L152" s="125">
        <v>1653390</v>
      </c>
      <c r="M152" s="125" t="s">
        <v>860</v>
      </c>
      <c r="N152" s="125">
        <v>1319107.47</v>
      </c>
      <c r="O152" s="131" t="s">
        <v>860</v>
      </c>
      <c r="P152" s="125">
        <v>1875384.74</v>
      </c>
      <c r="Q152" s="129">
        <v>3194492.21</v>
      </c>
      <c r="R152" s="137"/>
      <c r="S152" s="138"/>
      <c r="T152" s="152"/>
    </row>
    <row r="153" spans="1:20" s="128" customFormat="1" ht="47.65" customHeight="1">
      <c r="A153" s="172">
        <v>698458</v>
      </c>
      <c r="B153" s="123" t="s">
        <v>256</v>
      </c>
      <c r="C153" s="123"/>
      <c r="D153" s="123" t="s">
        <v>861</v>
      </c>
      <c r="E153" s="123" t="s">
        <v>862</v>
      </c>
      <c r="F153" s="180" t="s">
        <v>888</v>
      </c>
      <c r="G153" s="168" t="s">
        <v>687</v>
      </c>
      <c r="H153" s="125">
        <v>10615811.01</v>
      </c>
      <c r="I153" s="125">
        <v>9762754.5899999999</v>
      </c>
      <c r="J153" s="125">
        <v>9762754.5899999999</v>
      </c>
      <c r="K153" s="125">
        <v>853056.42</v>
      </c>
      <c r="L153" s="125">
        <v>1979750</v>
      </c>
      <c r="M153" s="125" t="s">
        <v>860</v>
      </c>
      <c r="N153" s="125">
        <v>654182.32999999996</v>
      </c>
      <c r="O153" s="131" t="s">
        <v>860</v>
      </c>
      <c r="P153" s="125">
        <v>5229160.84</v>
      </c>
      <c r="Q153" s="129">
        <v>5883343.1699999999</v>
      </c>
      <c r="R153" s="137"/>
      <c r="S153" s="138"/>
      <c r="T153" s="152"/>
    </row>
    <row r="154" spans="1:20" s="128" customFormat="1" ht="47.65" customHeight="1">
      <c r="A154" s="175">
        <v>698511</v>
      </c>
      <c r="B154" s="144" t="s">
        <v>316</v>
      </c>
      <c r="C154" s="144"/>
      <c r="D154" s="144" t="s">
        <v>861</v>
      </c>
      <c r="E154" s="144" t="s">
        <v>862</v>
      </c>
      <c r="F154" s="182" t="s">
        <v>888</v>
      </c>
      <c r="G154" s="169" t="s">
        <v>687</v>
      </c>
      <c r="H154" s="145">
        <v>1309407</v>
      </c>
      <c r="I154" s="145">
        <v>1155804</v>
      </c>
      <c r="J154" s="145">
        <v>1155804</v>
      </c>
      <c r="K154" s="145">
        <v>153603</v>
      </c>
      <c r="L154" s="145">
        <v>476439</v>
      </c>
      <c r="M154" s="145" t="s">
        <v>860</v>
      </c>
      <c r="N154" s="145">
        <v>149025.54999999999</v>
      </c>
      <c r="O154" s="145" t="s">
        <v>860</v>
      </c>
      <c r="P154" s="145">
        <v>1417626.5</v>
      </c>
      <c r="Q154" s="129">
        <v>1566652.05</v>
      </c>
      <c r="R154" s="144"/>
      <c r="S154" s="144"/>
      <c r="T154" s="152"/>
    </row>
    <row r="155" spans="1:20" s="128" customFormat="1" ht="47.65" customHeight="1">
      <c r="A155" s="173">
        <v>698570</v>
      </c>
      <c r="B155" s="82" t="s">
        <v>280</v>
      </c>
      <c r="C155" s="82"/>
      <c r="D155" s="82" t="s">
        <v>861</v>
      </c>
      <c r="E155" s="82" t="s">
        <v>862</v>
      </c>
      <c r="F155" s="181" t="s">
        <v>888</v>
      </c>
      <c r="G155" s="170" t="s">
        <v>687</v>
      </c>
      <c r="H155" s="133">
        <v>15946081.93</v>
      </c>
      <c r="I155" s="148">
        <v>13720208.310000001</v>
      </c>
      <c r="J155" s="133">
        <v>13720208.310000001</v>
      </c>
      <c r="K155" s="133">
        <v>2225873.62</v>
      </c>
      <c r="L155" s="133">
        <v>2501126</v>
      </c>
      <c r="M155" s="133" t="s">
        <v>860</v>
      </c>
      <c r="N155" s="133">
        <v>1833309.27</v>
      </c>
      <c r="O155" s="133" t="s">
        <v>860</v>
      </c>
      <c r="P155" s="133">
        <v>8957753.1400000006</v>
      </c>
      <c r="Q155" s="129">
        <v>10791062.41</v>
      </c>
      <c r="R155" s="82"/>
      <c r="S155" s="82"/>
      <c r="T155" s="152"/>
    </row>
    <row r="156" spans="1:20" s="128" customFormat="1" ht="47.65" customHeight="1">
      <c r="A156" s="173">
        <v>698579</v>
      </c>
      <c r="B156" s="82" t="s">
        <v>290</v>
      </c>
      <c r="C156" s="82"/>
      <c r="D156" s="82" t="s">
        <v>861</v>
      </c>
      <c r="E156" s="82" t="s">
        <v>862</v>
      </c>
      <c r="F156" s="181" t="s">
        <v>888</v>
      </c>
      <c r="G156" s="170" t="s">
        <v>687</v>
      </c>
      <c r="H156" s="133">
        <v>9410766.2400000002</v>
      </c>
      <c r="I156" s="133">
        <v>8070964.96</v>
      </c>
      <c r="J156" s="133">
        <v>8070964.96</v>
      </c>
      <c r="K156" s="133">
        <v>1339801.28</v>
      </c>
      <c r="L156" s="133">
        <v>1873982</v>
      </c>
      <c r="M156" s="133" t="s">
        <v>860</v>
      </c>
      <c r="N156" s="133">
        <v>417640.86</v>
      </c>
      <c r="O156" s="133" t="s">
        <v>860</v>
      </c>
      <c r="P156" s="133">
        <v>3960628.32</v>
      </c>
      <c r="Q156" s="129">
        <v>4378269.18</v>
      </c>
      <c r="R156" s="82"/>
      <c r="S156" s="82"/>
      <c r="T156" s="152"/>
    </row>
    <row r="157" spans="1:20" s="128" customFormat="1" ht="47.65" customHeight="1">
      <c r="A157" s="175">
        <v>701472</v>
      </c>
      <c r="B157" s="144" t="s">
        <v>349</v>
      </c>
      <c r="C157" s="144"/>
      <c r="D157" s="144" t="s">
        <v>861</v>
      </c>
      <c r="E157" s="144" t="s">
        <v>864</v>
      </c>
      <c r="F157" s="182" t="s">
        <v>888</v>
      </c>
      <c r="G157" s="169" t="s">
        <v>687</v>
      </c>
      <c r="H157" s="145">
        <v>7400895.1900000004</v>
      </c>
      <c r="I157" s="145">
        <v>6538769.4400000004</v>
      </c>
      <c r="J157" s="145">
        <v>6538769.4400000004</v>
      </c>
      <c r="K157" s="145">
        <v>862125.75</v>
      </c>
      <c r="L157" s="145">
        <v>1640383</v>
      </c>
      <c r="M157" s="145" t="s">
        <v>860</v>
      </c>
      <c r="N157" s="145">
        <v>275864.56</v>
      </c>
      <c r="O157" s="145" t="s">
        <v>860</v>
      </c>
      <c r="P157" s="145">
        <v>2533032.7000000002</v>
      </c>
      <c r="Q157" s="129">
        <v>2808897.26</v>
      </c>
      <c r="R157" s="144"/>
      <c r="S157" s="144"/>
      <c r="T157" s="152"/>
    </row>
    <row r="158" spans="1:20" s="128" customFormat="1" ht="47.65" customHeight="1">
      <c r="A158" s="172">
        <v>701495</v>
      </c>
      <c r="B158" s="123" t="s">
        <v>101</v>
      </c>
      <c r="C158" s="123"/>
      <c r="D158" s="123" t="s">
        <v>864</v>
      </c>
      <c r="E158" s="123" t="s">
        <v>865</v>
      </c>
      <c r="F158" s="180" t="s">
        <v>888</v>
      </c>
      <c r="G158" s="168" t="s">
        <v>687</v>
      </c>
      <c r="H158" s="125">
        <v>25678.75</v>
      </c>
      <c r="I158" s="125">
        <v>186321</v>
      </c>
      <c r="J158" s="125">
        <v>19848.36</v>
      </c>
      <c r="K158" s="125">
        <v>51841</v>
      </c>
      <c r="L158" s="125">
        <v>3960</v>
      </c>
      <c r="M158" s="125" t="s">
        <v>860</v>
      </c>
      <c r="N158" s="125">
        <v>13366.51</v>
      </c>
      <c r="O158" s="131" t="s">
        <v>860</v>
      </c>
      <c r="P158" s="125">
        <v>16973.02</v>
      </c>
      <c r="Q158" s="129">
        <v>30339.53</v>
      </c>
      <c r="R158" s="137"/>
      <c r="S158" s="138"/>
      <c r="T158" s="152"/>
    </row>
    <row r="159" spans="1:20" s="128" customFormat="1" ht="47.65" customHeight="1">
      <c r="A159" s="172">
        <v>701504</v>
      </c>
      <c r="B159" s="123" t="s">
        <v>101</v>
      </c>
      <c r="C159" s="123"/>
      <c r="D159" s="123" t="s">
        <v>864</v>
      </c>
      <c r="E159" s="123" t="s">
        <v>865</v>
      </c>
      <c r="F159" s="180" t="s">
        <v>888</v>
      </c>
      <c r="G159" s="168" t="s">
        <v>687</v>
      </c>
      <c r="H159" s="125">
        <v>188223</v>
      </c>
      <c r="I159" s="125">
        <v>64425.440000000002</v>
      </c>
      <c r="J159" s="125">
        <v>150345</v>
      </c>
      <c r="K159" s="125">
        <v>16226.16</v>
      </c>
      <c r="L159" s="125">
        <v>29252</v>
      </c>
      <c r="M159" s="125" t="s">
        <v>860</v>
      </c>
      <c r="N159" s="125">
        <v>26889.93</v>
      </c>
      <c r="O159" s="131" t="s">
        <v>860</v>
      </c>
      <c r="P159" s="125">
        <v>48016.17</v>
      </c>
      <c r="Q159" s="129">
        <v>74906.100000000006</v>
      </c>
      <c r="R159" s="137"/>
      <c r="S159" s="138"/>
      <c r="T159" s="152"/>
    </row>
    <row r="160" spans="1:20" s="128" customFormat="1" ht="47.65" customHeight="1">
      <c r="A160" s="172">
        <v>701545</v>
      </c>
      <c r="B160" s="123" t="s">
        <v>131</v>
      </c>
      <c r="C160" s="123"/>
      <c r="D160" s="123" t="s">
        <v>864</v>
      </c>
      <c r="E160" s="123" t="s">
        <v>865</v>
      </c>
      <c r="F160" s="180" t="s">
        <v>888</v>
      </c>
      <c r="G160" s="168" t="s">
        <v>687</v>
      </c>
      <c r="H160" s="125">
        <v>616229</v>
      </c>
      <c r="I160" s="125">
        <v>487190</v>
      </c>
      <c r="J160" s="125">
        <v>487190</v>
      </c>
      <c r="K160" s="125">
        <v>129039</v>
      </c>
      <c r="L160" s="125">
        <v>95198</v>
      </c>
      <c r="M160" s="125" t="s">
        <v>860</v>
      </c>
      <c r="N160" s="125">
        <v>133293.76000000001</v>
      </c>
      <c r="O160" s="131" t="s">
        <v>860</v>
      </c>
      <c r="P160" s="125">
        <v>362477.46</v>
      </c>
      <c r="Q160" s="129">
        <v>495771.22</v>
      </c>
      <c r="R160" s="137"/>
      <c r="S160" s="138"/>
      <c r="T160" s="152"/>
    </row>
    <row r="161" spans="1:20" s="128" customFormat="1" ht="47.65" customHeight="1">
      <c r="A161" s="172">
        <v>701552</v>
      </c>
      <c r="B161" s="123" t="s">
        <v>101</v>
      </c>
      <c r="C161" s="123"/>
      <c r="D161" s="123" t="s">
        <v>864</v>
      </c>
      <c r="E161" s="123" t="s">
        <v>865</v>
      </c>
      <c r="F161" s="180" t="s">
        <v>888</v>
      </c>
      <c r="G161" s="168" t="s">
        <v>687</v>
      </c>
      <c r="H161" s="125">
        <v>238162</v>
      </c>
      <c r="I161" s="125">
        <v>59545.08</v>
      </c>
      <c r="J161" s="125">
        <v>186321</v>
      </c>
      <c r="K161" s="125">
        <v>17491.16</v>
      </c>
      <c r="L161" s="125">
        <v>36670</v>
      </c>
      <c r="M161" s="125" t="s">
        <v>860</v>
      </c>
      <c r="N161" s="125">
        <v>78353.75</v>
      </c>
      <c r="O161" s="131" t="s">
        <v>860</v>
      </c>
      <c r="P161" s="125">
        <v>162721.38</v>
      </c>
      <c r="Q161" s="129">
        <v>241075.13</v>
      </c>
      <c r="R161" s="137"/>
      <c r="S161" s="138"/>
      <c r="T161" s="152"/>
    </row>
    <row r="162" spans="1:20" s="128" customFormat="1" ht="47.65" customHeight="1">
      <c r="A162" s="172">
        <v>701555</v>
      </c>
      <c r="B162" s="123" t="s">
        <v>101</v>
      </c>
      <c r="C162" s="123"/>
      <c r="D162" s="123" t="s">
        <v>864</v>
      </c>
      <c r="E162" s="123" t="s">
        <v>865</v>
      </c>
      <c r="F162" s="180" t="s">
        <v>888</v>
      </c>
      <c r="G162" s="168" t="s">
        <v>687</v>
      </c>
      <c r="H162" s="125">
        <v>649427</v>
      </c>
      <c r="I162" s="125">
        <v>547010</v>
      </c>
      <c r="J162" s="125">
        <v>547010</v>
      </c>
      <c r="K162" s="125">
        <v>102417</v>
      </c>
      <c r="L162" s="125">
        <v>104535</v>
      </c>
      <c r="M162" s="125" t="s">
        <v>860</v>
      </c>
      <c r="N162" s="125">
        <v>92783.74</v>
      </c>
      <c r="O162" s="131" t="s">
        <v>860</v>
      </c>
      <c r="P162" s="125">
        <v>381000.12</v>
      </c>
      <c r="Q162" s="129">
        <v>473783.86</v>
      </c>
      <c r="R162" s="137"/>
      <c r="S162" s="138"/>
      <c r="T162" s="152"/>
    </row>
    <row r="163" spans="1:20" s="128" customFormat="1" ht="47.65" customHeight="1">
      <c r="A163" s="172">
        <v>701679</v>
      </c>
      <c r="B163" s="123" t="s">
        <v>101</v>
      </c>
      <c r="C163" s="123"/>
      <c r="D163" s="123" t="s">
        <v>864</v>
      </c>
      <c r="E163" s="123" t="s">
        <v>865</v>
      </c>
      <c r="F163" s="180" t="s">
        <v>888</v>
      </c>
      <c r="G163" s="168" t="s">
        <v>687</v>
      </c>
      <c r="H163" s="125">
        <v>80651.600000000006</v>
      </c>
      <c r="I163" s="125">
        <v>448719.06</v>
      </c>
      <c r="J163" s="125">
        <v>64425.440000000002</v>
      </c>
      <c r="K163" s="125">
        <v>114710.2</v>
      </c>
      <c r="L163" s="125">
        <v>12535</v>
      </c>
      <c r="M163" s="125" t="s">
        <v>860</v>
      </c>
      <c r="N163" s="125">
        <v>37422.720000000001</v>
      </c>
      <c r="O163" s="131" t="s">
        <v>860</v>
      </c>
      <c r="P163" s="125">
        <v>104027.26</v>
      </c>
      <c r="Q163" s="129">
        <v>141449.98000000001</v>
      </c>
      <c r="R163" s="137"/>
      <c r="S163" s="138"/>
      <c r="T163" s="152"/>
    </row>
    <row r="164" spans="1:20" s="128" customFormat="1" ht="47.65" customHeight="1">
      <c r="A164" s="173">
        <v>703535</v>
      </c>
      <c r="B164" s="82" t="s">
        <v>294</v>
      </c>
      <c r="C164" s="82"/>
      <c r="D164" s="82" t="s">
        <v>861</v>
      </c>
      <c r="E164" s="82" t="s">
        <v>862</v>
      </c>
      <c r="F164" s="181" t="s">
        <v>888</v>
      </c>
      <c r="G164" s="170" t="s">
        <v>687</v>
      </c>
      <c r="H164" s="133">
        <v>10149325.060000001</v>
      </c>
      <c r="I164" s="133">
        <v>9529190.3699999992</v>
      </c>
      <c r="J164" s="133">
        <v>9529190.3699999992</v>
      </c>
      <c r="K164" s="133">
        <v>620134.68999999994</v>
      </c>
      <c r="L164" s="133">
        <v>1814022</v>
      </c>
      <c r="M164" s="133" t="s">
        <v>860</v>
      </c>
      <c r="N164" s="133">
        <v>389413.93</v>
      </c>
      <c r="O164" s="133" t="s">
        <v>860</v>
      </c>
      <c r="P164" s="133">
        <v>2941234.55</v>
      </c>
      <c r="Q164" s="129">
        <v>3330648.48</v>
      </c>
      <c r="R164" s="82"/>
      <c r="S164" s="82"/>
      <c r="T164" s="152"/>
    </row>
    <row r="165" spans="1:20" s="128" customFormat="1" ht="47.65" customHeight="1">
      <c r="A165" s="172">
        <v>704679</v>
      </c>
      <c r="B165" s="123" t="s">
        <v>260</v>
      </c>
      <c r="C165" s="123"/>
      <c r="D165" s="123" t="s">
        <v>861</v>
      </c>
      <c r="E165" s="123" t="s">
        <v>862</v>
      </c>
      <c r="F165" s="180" t="s">
        <v>888</v>
      </c>
      <c r="G165" s="168" t="s">
        <v>687</v>
      </c>
      <c r="H165" s="125">
        <v>16372823.800000001</v>
      </c>
      <c r="I165" s="125">
        <v>14311922.449999999</v>
      </c>
      <c r="J165" s="125">
        <v>14311922.449999999</v>
      </c>
      <c r="K165" s="125">
        <v>2060901.35</v>
      </c>
      <c r="L165" s="125">
        <v>2687464</v>
      </c>
      <c r="M165" s="125" t="s">
        <v>860</v>
      </c>
      <c r="N165" s="125">
        <v>1901176.74</v>
      </c>
      <c r="O165" s="131" t="s">
        <v>860</v>
      </c>
      <c r="P165" s="125">
        <v>11452286.800000001</v>
      </c>
      <c r="Q165" s="129">
        <v>13353463.539999999</v>
      </c>
      <c r="R165" s="137"/>
      <c r="S165" s="138"/>
      <c r="T165" s="152"/>
    </row>
    <row r="166" spans="1:20" s="128" customFormat="1" ht="47.65" customHeight="1">
      <c r="A166" s="172">
        <v>704750</v>
      </c>
      <c r="B166" s="123" t="s">
        <v>104</v>
      </c>
      <c r="C166" s="123"/>
      <c r="D166" s="123" t="s">
        <v>864</v>
      </c>
      <c r="E166" s="123" t="s">
        <v>865</v>
      </c>
      <c r="F166" s="180" t="s">
        <v>888</v>
      </c>
      <c r="G166" s="168" t="s">
        <v>687</v>
      </c>
      <c r="H166" s="125">
        <v>578629</v>
      </c>
      <c r="I166" s="125">
        <v>486385</v>
      </c>
      <c r="J166" s="125">
        <v>486385</v>
      </c>
      <c r="K166" s="125">
        <v>92244</v>
      </c>
      <c r="L166" s="125">
        <v>92511</v>
      </c>
      <c r="M166" s="125" t="s">
        <v>860</v>
      </c>
      <c r="N166" s="125">
        <v>86614.84</v>
      </c>
      <c r="O166" s="131" t="s">
        <v>860</v>
      </c>
      <c r="P166" s="125">
        <v>450125.21</v>
      </c>
      <c r="Q166" s="129">
        <v>536740.05000000005</v>
      </c>
      <c r="R166" s="137"/>
      <c r="S166" s="138"/>
      <c r="T166" s="152"/>
    </row>
    <row r="167" spans="1:20" s="128" customFormat="1" ht="47.65" customHeight="1">
      <c r="A167" s="172">
        <v>704751</v>
      </c>
      <c r="B167" s="123" t="s">
        <v>104</v>
      </c>
      <c r="C167" s="123"/>
      <c r="D167" s="123" t="s">
        <v>864</v>
      </c>
      <c r="E167" s="123" t="s">
        <v>865</v>
      </c>
      <c r="F167" s="180" t="s">
        <v>888</v>
      </c>
      <c r="G167" s="168" t="s">
        <v>687</v>
      </c>
      <c r="H167" s="125">
        <v>435167</v>
      </c>
      <c r="I167" s="125">
        <v>338491</v>
      </c>
      <c r="J167" s="125">
        <v>338491</v>
      </c>
      <c r="K167" s="125">
        <v>96676</v>
      </c>
      <c r="L167" s="125">
        <v>66168</v>
      </c>
      <c r="M167" s="125" t="s">
        <v>860</v>
      </c>
      <c r="N167" s="125">
        <v>167240.84</v>
      </c>
      <c r="O167" s="131" t="s">
        <v>860</v>
      </c>
      <c r="P167" s="125">
        <v>207250.59</v>
      </c>
      <c r="Q167" s="129">
        <v>374491.43</v>
      </c>
      <c r="R167" s="137"/>
      <c r="S167" s="138"/>
      <c r="T167" s="152"/>
    </row>
    <row r="168" spans="1:20" s="128" customFormat="1" ht="47.65" customHeight="1">
      <c r="A168" s="172">
        <v>704755</v>
      </c>
      <c r="B168" s="123" t="s">
        <v>234</v>
      </c>
      <c r="C168" s="123"/>
      <c r="D168" s="123" t="s">
        <v>864</v>
      </c>
      <c r="E168" s="123" t="s">
        <v>865</v>
      </c>
      <c r="F168" s="180" t="s">
        <v>888</v>
      </c>
      <c r="G168" s="168" t="s">
        <v>687</v>
      </c>
      <c r="H168" s="125">
        <v>524391.61</v>
      </c>
      <c r="I168" s="125">
        <v>438209.69</v>
      </c>
      <c r="J168" s="125">
        <v>438209.69</v>
      </c>
      <c r="K168" s="125">
        <v>86181.92</v>
      </c>
      <c r="L168" s="125">
        <v>83451</v>
      </c>
      <c r="M168" s="125" t="s">
        <v>860</v>
      </c>
      <c r="N168" s="125">
        <v>125785.53</v>
      </c>
      <c r="O168" s="131" t="s">
        <v>860</v>
      </c>
      <c r="P168" s="125">
        <v>485612.53</v>
      </c>
      <c r="Q168" s="129">
        <v>611398.06000000006</v>
      </c>
      <c r="R168" s="137"/>
      <c r="S168" s="138"/>
      <c r="T168" s="152"/>
    </row>
    <row r="169" spans="1:20" s="128" customFormat="1" ht="47.65" customHeight="1">
      <c r="A169" s="172">
        <v>704844</v>
      </c>
      <c r="B169" s="123" t="s">
        <v>224</v>
      </c>
      <c r="C169" s="123"/>
      <c r="D169" s="123" t="s">
        <v>864</v>
      </c>
      <c r="E169" s="123" t="s">
        <v>865</v>
      </c>
      <c r="F169" s="180" t="s">
        <v>888</v>
      </c>
      <c r="G169" s="168" t="s">
        <v>687</v>
      </c>
      <c r="H169" s="125">
        <v>409298</v>
      </c>
      <c r="I169" s="125">
        <v>320740</v>
      </c>
      <c r="J169" s="125">
        <v>320740</v>
      </c>
      <c r="K169" s="125">
        <v>88558</v>
      </c>
      <c r="L169" s="125">
        <v>62490</v>
      </c>
      <c r="M169" s="125" t="s">
        <v>860</v>
      </c>
      <c r="N169" s="125">
        <v>88175.679999999993</v>
      </c>
      <c r="O169" s="131" t="s">
        <v>860</v>
      </c>
      <c r="P169" s="125">
        <v>237671.92</v>
      </c>
      <c r="Q169" s="129">
        <v>325847.59999999998</v>
      </c>
      <c r="R169" s="137"/>
      <c r="S169" s="138"/>
      <c r="T169" s="152"/>
    </row>
    <row r="170" spans="1:20" s="128" customFormat="1" ht="47.65" customHeight="1">
      <c r="A170" s="173">
        <v>704849</v>
      </c>
      <c r="B170" s="82" t="s">
        <v>304</v>
      </c>
      <c r="C170" s="82"/>
      <c r="D170" s="82" t="s">
        <v>861</v>
      </c>
      <c r="E170" s="82" t="s">
        <v>862</v>
      </c>
      <c r="F170" s="181" t="s">
        <v>888</v>
      </c>
      <c r="G170" s="170" t="s">
        <v>687</v>
      </c>
      <c r="H170" s="133">
        <v>13290413.390000001</v>
      </c>
      <c r="I170" s="133">
        <v>11620676.42</v>
      </c>
      <c r="J170" s="133">
        <v>11620676.42</v>
      </c>
      <c r="K170" s="133">
        <v>1669736.97</v>
      </c>
      <c r="L170" s="133">
        <v>2380243</v>
      </c>
      <c r="M170" s="133" t="s">
        <v>860</v>
      </c>
      <c r="N170" s="133">
        <v>837167.01</v>
      </c>
      <c r="O170" s="133" t="s">
        <v>860</v>
      </c>
      <c r="P170" s="133">
        <v>5751206.0800000001</v>
      </c>
      <c r="Q170" s="129">
        <v>6588373.0899999999</v>
      </c>
      <c r="R170" s="82"/>
      <c r="S170" s="82"/>
      <c r="T170" s="152"/>
    </row>
    <row r="171" spans="1:20" s="128" customFormat="1" ht="47.65" customHeight="1">
      <c r="A171" s="173">
        <v>704868</v>
      </c>
      <c r="B171" s="82" t="s">
        <v>300</v>
      </c>
      <c r="C171" s="82"/>
      <c r="D171" s="82" t="s">
        <v>861</v>
      </c>
      <c r="E171" s="82" t="s">
        <v>862</v>
      </c>
      <c r="F171" s="181" t="s">
        <v>888</v>
      </c>
      <c r="G171" s="170" t="s">
        <v>687</v>
      </c>
      <c r="H171" s="133">
        <v>5869029.7400000002</v>
      </c>
      <c r="I171" s="133">
        <v>5152111.1399999997</v>
      </c>
      <c r="J171" s="133">
        <v>5152111.1399999997</v>
      </c>
      <c r="K171" s="133">
        <v>716918.6</v>
      </c>
      <c r="L171" s="133">
        <v>1481547</v>
      </c>
      <c r="M171" s="133" t="s">
        <v>860</v>
      </c>
      <c r="N171" s="133">
        <v>227332.52</v>
      </c>
      <c r="O171" s="133" t="s">
        <v>860</v>
      </c>
      <c r="P171" s="133">
        <v>2425633.81</v>
      </c>
      <c r="Q171" s="129">
        <v>2652966.33</v>
      </c>
      <c r="R171" s="82"/>
      <c r="S171" s="82"/>
      <c r="T171" s="152"/>
    </row>
    <row r="172" spans="1:20" s="128" customFormat="1" ht="47.65" customHeight="1">
      <c r="A172" s="172">
        <v>704916</v>
      </c>
      <c r="B172" s="123" t="s">
        <v>213</v>
      </c>
      <c r="C172" s="123"/>
      <c r="D172" s="123" t="s">
        <v>864</v>
      </c>
      <c r="E172" s="123" t="s">
        <v>865</v>
      </c>
      <c r="F172" s="180" t="s">
        <v>888</v>
      </c>
      <c r="G172" s="168" t="s">
        <v>687</v>
      </c>
      <c r="H172" s="125">
        <v>303970</v>
      </c>
      <c r="I172" s="125">
        <v>273996</v>
      </c>
      <c r="J172" s="125">
        <v>273996</v>
      </c>
      <c r="K172" s="125">
        <v>29974</v>
      </c>
      <c r="L172" s="125">
        <v>49755</v>
      </c>
      <c r="M172" s="125" t="s">
        <v>860</v>
      </c>
      <c r="N172" s="125">
        <v>109616.53</v>
      </c>
      <c r="O172" s="131" t="s">
        <v>860</v>
      </c>
      <c r="P172" s="125">
        <v>214622.57</v>
      </c>
      <c r="Q172" s="129">
        <v>324239.09999999998</v>
      </c>
      <c r="R172" s="137"/>
      <c r="S172" s="138"/>
      <c r="T172" s="152"/>
    </row>
    <row r="173" spans="1:20" s="128" customFormat="1" ht="47.65" customHeight="1">
      <c r="A173" s="175">
        <v>704921</v>
      </c>
      <c r="B173" s="144" t="s">
        <v>314</v>
      </c>
      <c r="C173" s="144"/>
      <c r="D173" s="144" t="s">
        <v>861</v>
      </c>
      <c r="E173" s="144" t="s">
        <v>862</v>
      </c>
      <c r="F173" s="182" t="s">
        <v>888</v>
      </c>
      <c r="G173" s="169" t="s">
        <v>687</v>
      </c>
      <c r="H173" s="145">
        <v>11007375.310000001</v>
      </c>
      <c r="I173" s="145">
        <v>9430329.2200000007</v>
      </c>
      <c r="J173" s="145">
        <v>9430329.2200000007</v>
      </c>
      <c r="K173" s="145">
        <v>1577046.09</v>
      </c>
      <c r="L173" s="145">
        <v>2048083</v>
      </c>
      <c r="M173" s="145" t="s">
        <v>860</v>
      </c>
      <c r="N173" s="145">
        <v>504338.39</v>
      </c>
      <c r="O173" s="145" t="s">
        <v>860</v>
      </c>
      <c r="P173" s="145">
        <v>3977175.22</v>
      </c>
      <c r="Q173" s="129">
        <v>4481513.6100000003</v>
      </c>
      <c r="R173" s="144"/>
      <c r="S173" s="144"/>
      <c r="T173" s="152"/>
    </row>
    <row r="174" spans="1:20" s="128" customFormat="1" ht="47.65" customHeight="1">
      <c r="A174" s="175">
        <v>704927</v>
      </c>
      <c r="B174" s="144" t="s">
        <v>327</v>
      </c>
      <c r="C174" s="144"/>
      <c r="D174" s="144" t="s">
        <v>861</v>
      </c>
      <c r="E174" s="144" t="s">
        <v>864</v>
      </c>
      <c r="F174" s="182" t="s">
        <v>888</v>
      </c>
      <c r="G174" s="169" t="s">
        <v>687</v>
      </c>
      <c r="H174" s="145">
        <v>13908238.09</v>
      </c>
      <c r="I174" s="145">
        <v>12087876.17</v>
      </c>
      <c r="J174" s="145">
        <v>12087876.17</v>
      </c>
      <c r="K174" s="145">
        <v>1820361.92</v>
      </c>
      <c r="L174" s="145">
        <v>2420466</v>
      </c>
      <c r="M174" s="145" t="s">
        <v>860</v>
      </c>
      <c r="N174" s="145">
        <v>672255.47</v>
      </c>
      <c r="O174" s="145" t="s">
        <v>860</v>
      </c>
      <c r="P174" s="145">
        <v>5175593.74</v>
      </c>
      <c r="Q174" s="129">
        <v>5847849.21</v>
      </c>
      <c r="R174" s="144"/>
      <c r="S174" s="144"/>
      <c r="T174" s="152"/>
    </row>
    <row r="175" spans="1:20" s="128" customFormat="1" ht="47.65" customHeight="1">
      <c r="A175" s="172">
        <v>704933</v>
      </c>
      <c r="B175" s="123" t="s">
        <v>246</v>
      </c>
      <c r="C175" s="123"/>
      <c r="D175" s="123" t="s">
        <v>864</v>
      </c>
      <c r="E175" s="123" t="s">
        <v>865</v>
      </c>
      <c r="F175" s="180" t="s">
        <v>888</v>
      </c>
      <c r="G175" s="168" t="s">
        <v>687</v>
      </c>
      <c r="H175" s="125">
        <v>1426151</v>
      </c>
      <c r="I175" s="125">
        <v>1201420</v>
      </c>
      <c r="J175" s="125">
        <v>1201420</v>
      </c>
      <c r="K175" s="125">
        <v>224731</v>
      </c>
      <c r="L175" s="125">
        <v>231255</v>
      </c>
      <c r="M175" s="125" t="s">
        <v>860</v>
      </c>
      <c r="N175" s="125">
        <v>209146.23999999999</v>
      </c>
      <c r="O175" s="131" t="s">
        <v>860</v>
      </c>
      <c r="P175" s="125">
        <v>707034.29</v>
      </c>
      <c r="Q175" s="129">
        <v>916180.53</v>
      </c>
      <c r="R175" s="137"/>
      <c r="S175" s="138"/>
      <c r="T175" s="152"/>
    </row>
    <row r="176" spans="1:20" s="128" customFormat="1" ht="47.65" customHeight="1">
      <c r="A176" s="173">
        <v>704938</v>
      </c>
      <c r="B176" s="82" t="s">
        <v>292</v>
      </c>
      <c r="C176" s="82"/>
      <c r="D176" s="82" t="s">
        <v>861</v>
      </c>
      <c r="E176" s="82" t="s">
        <v>862</v>
      </c>
      <c r="F176" s="181" t="s">
        <v>888</v>
      </c>
      <c r="G176" s="170" t="s">
        <v>687</v>
      </c>
      <c r="H176" s="133">
        <v>15615524.51</v>
      </c>
      <c r="I176" s="133">
        <v>13807923.4</v>
      </c>
      <c r="J176" s="133">
        <v>13807923.4</v>
      </c>
      <c r="K176" s="133">
        <v>1807601.11</v>
      </c>
      <c r="L176" s="133">
        <v>2760454</v>
      </c>
      <c r="M176" s="133" t="s">
        <v>860</v>
      </c>
      <c r="N176" s="133">
        <v>867824.8</v>
      </c>
      <c r="O176" s="133" t="s">
        <v>860</v>
      </c>
      <c r="P176" s="133">
        <v>5579364.5499999998</v>
      </c>
      <c r="Q176" s="129">
        <v>6447189.3499999996</v>
      </c>
      <c r="R176" s="82"/>
      <c r="S176" s="82"/>
      <c r="T176" s="152"/>
    </row>
    <row r="177" spans="1:20" s="128" customFormat="1" ht="47.65" customHeight="1">
      <c r="A177" s="173">
        <v>704943</v>
      </c>
      <c r="B177" s="82" t="s">
        <v>306</v>
      </c>
      <c r="C177" s="82"/>
      <c r="D177" s="82" t="s">
        <v>861</v>
      </c>
      <c r="E177" s="82" t="s">
        <v>862</v>
      </c>
      <c r="F177" s="181" t="s">
        <v>888</v>
      </c>
      <c r="G177" s="170" t="s">
        <v>687</v>
      </c>
      <c r="H177" s="133">
        <v>13759586.800000001</v>
      </c>
      <c r="I177" s="133">
        <v>11644048.43</v>
      </c>
      <c r="J177" s="133">
        <v>11644048.42</v>
      </c>
      <c r="K177" s="133">
        <v>2115538.38</v>
      </c>
      <c r="L177" s="133">
        <v>2348210</v>
      </c>
      <c r="M177" s="133" t="s">
        <v>860</v>
      </c>
      <c r="N177" s="133">
        <v>561479.02</v>
      </c>
      <c r="O177" s="133" t="s">
        <v>860</v>
      </c>
      <c r="P177" s="133">
        <v>3745401.99</v>
      </c>
      <c r="Q177" s="129">
        <v>4306881.01</v>
      </c>
      <c r="R177" s="82"/>
      <c r="S177" s="82"/>
      <c r="T177" s="152"/>
    </row>
    <row r="178" spans="1:20" s="128" customFormat="1" ht="47.65" customHeight="1">
      <c r="A178" s="172">
        <v>705527</v>
      </c>
      <c r="B178" s="123" t="s">
        <v>244</v>
      </c>
      <c r="C178" s="123"/>
      <c r="D178" s="123" t="s">
        <v>864</v>
      </c>
      <c r="E178" s="123" t="s">
        <v>865</v>
      </c>
      <c r="F178" s="180" t="s">
        <v>888</v>
      </c>
      <c r="G178" s="168" t="s">
        <v>687</v>
      </c>
      <c r="H178" s="125">
        <v>767854</v>
      </c>
      <c r="I178" s="125">
        <v>642721</v>
      </c>
      <c r="J178" s="125">
        <v>642721</v>
      </c>
      <c r="K178" s="125">
        <v>125133</v>
      </c>
      <c r="L178" s="125">
        <v>125147</v>
      </c>
      <c r="M178" s="125" t="s">
        <v>860</v>
      </c>
      <c r="N178" s="125">
        <v>182210.29</v>
      </c>
      <c r="O178" s="131" t="s">
        <v>860</v>
      </c>
      <c r="P178" s="125">
        <v>475974</v>
      </c>
      <c r="Q178" s="129">
        <v>658184.29</v>
      </c>
      <c r="R178" s="137"/>
      <c r="S178" s="138"/>
      <c r="T178" s="152"/>
    </row>
    <row r="179" spans="1:20" s="128" customFormat="1" ht="47.65" customHeight="1">
      <c r="A179" s="172">
        <v>705584</v>
      </c>
      <c r="B179" s="123" t="s">
        <v>236</v>
      </c>
      <c r="C179" s="123"/>
      <c r="D179" s="123" t="s">
        <v>864</v>
      </c>
      <c r="E179" s="123" t="s">
        <v>865</v>
      </c>
      <c r="F179" s="180" t="s">
        <v>888</v>
      </c>
      <c r="G179" s="168" t="s">
        <v>687</v>
      </c>
      <c r="H179" s="125">
        <v>1842979</v>
      </c>
      <c r="I179" s="125">
        <v>1464496</v>
      </c>
      <c r="J179" s="125">
        <v>1464496</v>
      </c>
      <c r="K179" s="125">
        <v>378483</v>
      </c>
      <c r="L179" s="125">
        <v>284698</v>
      </c>
      <c r="M179" s="125" t="s">
        <v>860</v>
      </c>
      <c r="N179" s="125">
        <v>160901.25</v>
      </c>
      <c r="O179" s="131" t="s">
        <v>860</v>
      </c>
      <c r="P179" s="125">
        <v>1284603.82</v>
      </c>
      <c r="Q179" s="129">
        <v>1445505.07</v>
      </c>
      <c r="R179" s="137"/>
      <c r="S179" s="138"/>
      <c r="T179" s="152"/>
    </row>
    <row r="180" spans="1:20" s="128" customFormat="1" ht="47.65" customHeight="1">
      <c r="A180" s="172">
        <v>708579</v>
      </c>
      <c r="B180" s="123" t="s">
        <v>254</v>
      </c>
      <c r="C180" s="123"/>
      <c r="D180" s="123" t="s">
        <v>864</v>
      </c>
      <c r="E180" s="123" t="s">
        <v>865</v>
      </c>
      <c r="F180" s="180" t="s">
        <v>888</v>
      </c>
      <c r="G180" s="168" t="s">
        <v>687</v>
      </c>
      <c r="H180" s="125">
        <v>2154006.7599999998</v>
      </c>
      <c r="I180" s="125">
        <v>1764568.92</v>
      </c>
      <c r="J180" s="125">
        <v>1764568.92</v>
      </c>
      <c r="K180" s="125">
        <v>389437.84</v>
      </c>
      <c r="L180" s="125">
        <v>343118</v>
      </c>
      <c r="M180" s="125" t="s">
        <v>860</v>
      </c>
      <c r="N180" s="125">
        <v>284695.81</v>
      </c>
      <c r="O180" s="131" t="s">
        <v>860</v>
      </c>
      <c r="P180" s="125">
        <v>1829580.44</v>
      </c>
      <c r="Q180" s="129">
        <v>2114276.25</v>
      </c>
      <c r="R180" s="137"/>
      <c r="S180" s="138"/>
      <c r="T180" s="152"/>
    </row>
    <row r="181" spans="1:20" s="128" customFormat="1" ht="47.65" customHeight="1">
      <c r="A181" s="175">
        <v>708637</v>
      </c>
      <c r="B181" s="144" t="s">
        <v>341</v>
      </c>
      <c r="C181" s="144"/>
      <c r="D181" s="144" t="s">
        <v>866</v>
      </c>
      <c r="E181" s="144" t="s">
        <v>873</v>
      </c>
      <c r="F181" s="182" t="s">
        <v>888</v>
      </c>
      <c r="G181" s="169" t="s">
        <v>687</v>
      </c>
      <c r="H181" s="145">
        <v>377354.58</v>
      </c>
      <c r="I181" s="145">
        <v>303960.92</v>
      </c>
      <c r="J181" s="145">
        <v>303960.92</v>
      </c>
      <c r="K181" s="145">
        <v>73393.66</v>
      </c>
      <c r="L181" s="145">
        <v>39574</v>
      </c>
      <c r="M181" s="145" t="s">
        <v>860</v>
      </c>
      <c r="N181" s="145">
        <v>618160.79</v>
      </c>
      <c r="O181" s="145" t="s">
        <v>860</v>
      </c>
      <c r="P181" s="145">
        <v>817311.81</v>
      </c>
      <c r="Q181" s="129">
        <v>1435472.6</v>
      </c>
      <c r="R181" s="144"/>
      <c r="S181" s="144"/>
      <c r="T181" s="152"/>
    </row>
    <row r="182" spans="1:20" s="128" customFormat="1" ht="47.65" customHeight="1">
      <c r="A182" s="173">
        <v>709631</v>
      </c>
      <c r="B182" s="82" t="s">
        <v>288</v>
      </c>
      <c r="C182" s="82"/>
      <c r="D182" s="82" t="s">
        <v>861</v>
      </c>
      <c r="E182" s="82" t="s">
        <v>862</v>
      </c>
      <c r="F182" s="181" t="s">
        <v>888</v>
      </c>
      <c r="G182" s="170" t="s">
        <v>687</v>
      </c>
      <c r="H182" s="133">
        <v>15230881.119999999</v>
      </c>
      <c r="I182" s="133">
        <v>13486398.85</v>
      </c>
      <c r="J182" s="133">
        <v>13486398.85</v>
      </c>
      <c r="K182" s="133">
        <v>1744482.27</v>
      </c>
      <c r="L182" s="133">
        <v>2499521</v>
      </c>
      <c r="M182" s="133" t="s">
        <v>860</v>
      </c>
      <c r="N182" s="133">
        <v>520562.03</v>
      </c>
      <c r="O182" s="133" t="s">
        <v>860</v>
      </c>
      <c r="P182" s="133">
        <v>4676922.0999999996</v>
      </c>
      <c r="Q182" s="129">
        <v>5197484.13</v>
      </c>
      <c r="R182" s="82"/>
      <c r="S182" s="82"/>
      <c r="T182" s="152"/>
    </row>
    <row r="183" spans="1:20" s="128" customFormat="1" ht="47.65" customHeight="1">
      <c r="A183" s="173">
        <v>710094</v>
      </c>
      <c r="B183" s="82" t="s">
        <v>296</v>
      </c>
      <c r="C183" s="82"/>
      <c r="D183" s="82" t="s">
        <v>864</v>
      </c>
      <c r="E183" s="82" t="s">
        <v>865</v>
      </c>
      <c r="F183" s="181" t="s">
        <v>888</v>
      </c>
      <c r="G183" s="170" t="s">
        <v>687</v>
      </c>
      <c r="H183" s="133">
        <v>7291385.8200000003</v>
      </c>
      <c r="I183" s="133">
        <v>7096249.5</v>
      </c>
      <c r="J183" s="133">
        <v>7096249.5</v>
      </c>
      <c r="K183" s="133">
        <v>195136.32</v>
      </c>
      <c r="L183" s="133">
        <v>614123</v>
      </c>
      <c r="M183" s="133" t="s">
        <v>860</v>
      </c>
      <c r="N183" s="133">
        <v>288567.74</v>
      </c>
      <c r="O183" s="133" t="s">
        <v>860</v>
      </c>
      <c r="P183" s="133">
        <v>4946400.03</v>
      </c>
      <c r="Q183" s="129">
        <v>5234967.7699999996</v>
      </c>
      <c r="R183" s="82"/>
      <c r="S183" s="82"/>
      <c r="T183" s="152"/>
    </row>
    <row r="184" spans="1:20" s="128" customFormat="1" ht="47.65" customHeight="1">
      <c r="A184" s="175">
        <v>710099</v>
      </c>
      <c r="B184" s="144" t="s">
        <v>369</v>
      </c>
      <c r="C184" s="144"/>
      <c r="D184" s="144" t="s">
        <v>864</v>
      </c>
      <c r="E184" s="144" t="s">
        <v>873</v>
      </c>
      <c r="F184" s="182" t="s">
        <v>888</v>
      </c>
      <c r="G184" s="169" t="s">
        <v>687</v>
      </c>
      <c r="H184" s="145">
        <v>6943798.6200000001</v>
      </c>
      <c r="I184" s="145">
        <v>6704421.6900000004</v>
      </c>
      <c r="J184" s="145">
        <v>6704421.6900000004</v>
      </c>
      <c r="K184" s="145">
        <v>239376.93</v>
      </c>
      <c r="L184" s="145">
        <v>602047</v>
      </c>
      <c r="M184" s="145" t="s">
        <v>860</v>
      </c>
      <c r="N184" s="145">
        <v>158541.5</v>
      </c>
      <c r="O184" s="145" t="s">
        <v>860</v>
      </c>
      <c r="P184" s="145">
        <v>5492233.6100000003</v>
      </c>
      <c r="Q184" s="129">
        <v>5650775.1100000003</v>
      </c>
      <c r="R184" s="144"/>
      <c r="S184" s="144"/>
      <c r="T184" s="152"/>
    </row>
    <row r="185" spans="1:20" s="128" customFormat="1" ht="47.65" customHeight="1">
      <c r="A185" s="172">
        <v>710110</v>
      </c>
      <c r="B185" s="123" t="s">
        <v>268</v>
      </c>
      <c r="C185" s="123"/>
      <c r="D185" s="123" t="s">
        <v>864</v>
      </c>
      <c r="E185" s="123" t="s">
        <v>865</v>
      </c>
      <c r="F185" s="180" t="s">
        <v>888</v>
      </c>
      <c r="G185" s="168" t="s">
        <v>687</v>
      </c>
      <c r="H185" s="125">
        <v>87774.8</v>
      </c>
      <c r="I185" s="125">
        <v>85296.74</v>
      </c>
      <c r="J185" s="125">
        <v>85296.74</v>
      </c>
      <c r="K185" s="125">
        <v>2478.06</v>
      </c>
      <c r="L185" s="125">
        <v>14756</v>
      </c>
      <c r="M185" s="125" t="s">
        <v>860</v>
      </c>
      <c r="N185" s="125">
        <v>23699.65</v>
      </c>
      <c r="O185" s="131" t="s">
        <v>860</v>
      </c>
      <c r="P185" s="125">
        <v>87826.52</v>
      </c>
      <c r="Q185" s="129">
        <v>111526.17</v>
      </c>
      <c r="R185" s="137"/>
      <c r="S185" s="138"/>
      <c r="T185" s="152"/>
    </row>
    <row r="186" spans="1:20" s="128" customFormat="1" ht="47.65" customHeight="1">
      <c r="A186" s="175">
        <v>711670</v>
      </c>
      <c r="B186" s="144" t="s">
        <v>339</v>
      </c>
      <c r="C186" s="144"/>
      <c r="D186" s="144" t="s">
        <v>866</v>
      </c>
      <c r="E186" s="144" t="s">
        <v>873</v>
      </c>
      <c r="F186" s="182" t="s">
        <v>888</v>
      </c>
      <c r="G186" s="169" t="s">
        <v>687</v>
      </c>
      <c r="H186" s="145">
        <v>118160.28</v>
      </c>
      <c r="I186" s="145">
        <v>94787.57</v>
      </c>
      <c r="J186" s="145">
        <v>94787.57</v>
      </c>
      <c r="K186" s="145">
        <v>23372.71</v>
      </c>
      <c r="L186" s="145">
        <v>12341</v>
      </c>
      <c r="M186" s="145" t="s">
        <v>860</v>
      </c>
      <c r="N186" s="145">
        <v>224618.43</v>
      </c>
      <c r="O186" s="145" t="s">
        <v>860</v>
      </c>
      <c r="P186" s="145">
        <v>215370.16</v>
      </c>
      <c r="Q186" s="129">
        <v>439988.59</v>
      </c>
      <c r="R186" s="144"/>
      <c r="S186" s="144"/>
      <c r="T186" s="152"/>
    </row>
    <row r="187" spans="1:20" s="128" customFormat="1" ht="47.65" customHeight="1">
      <c r="A187" s="174">
        <v>711819</v>
      </c>
      <c r="B187" s="82" t="s">
        <v>480</v>
      </c>
      <c r="C187" s="82" t="s">
        <v>736</v>
      </c>
      <c r="D187" s="82" t="s">
        <v>92</v>
      </c>
      <c r="E187" s="82" t="s">
        <v>706</v>
      </c>
      <c r="F187" s="181" t="s">
        <v>891</v>
      </c>
      <c r="G187" s="123" t="s">
        <v>761</v>
      </c>
      <c r="H187" s="131">
        <f>I187+K187+L187</f>
        <v>2086350</v>
      </c>
      <c r="I187" s="131">
        <v>1705844</v>
      </c>
      <c r="J187" s="131">
        <v>1705844</v>
      </c>
      <c r="K187" s="131">
        <v>158417</v>
      </c>
      <c r="L187" s="131">
        <v>222089</v>
      </c>
      <c r="M187" s="131">
        <v>0</v>
      </c>
      <c r="N187" s="125">
        <v>593102.65999999898</v>
      </c>
      <c r="O187" s="131">
        <v>0</v>
      </c>
      <c r="P187" s="125">
        <v>807980.13999999897</v>
      </c>
      <c r="Q187" s="129">
        <f>SUM(N187+O187+P187)</f>
        <v>1401082.799999998</v>
      </c>
      <c r="R187" s="137" t="s">
        <v>762</v>
      </c>
      <c r="S187" s="140" t="s">
        <v>763</v>
      </c>
      <c r="T187" s="152"/>
    </row>
    <row r="188" spans="1:20" s="128" customFormat="1" ht="47.65" customHeight="1">
      <c r="A188" s="175">
        <v>711856</v>
      </c>
      <c r="B188" s="144" t="s">
        <v>357</v>
      </c>
      <c r="C188" s="144"/>
      <c r="D188" s="144" t="s">
        <v>864</v>
      </c>
      <c r="E188" s="144" t="s">
        <v>873</v>
      </c>
      <c r="F188" s="182" t="s">
        <v>888</v>
      </c>
      <c r="G188" s="169" t="s">
        <v>687</v>
      </c>
      <c r="H188" s="145">
        <v>11335984.34</v>
      </c>
      <c r="I188" s="145">
        <v>10940320.91</v>
      </c>
      <c r="J188" s="145">
        <v>10940320.91</v>
      </c>
      <c r="K188" s="145">
        <v>395663.43</v>
      </c>
      <c r="L188" s="145">
        <v>891094</v>
      </c>
      <c r="M188" s="145" t="s">
        <v>860</v>
      </c>
      <c r="N188" s="145">
        <v>974772.99</v>
      </c>
      <c r="O188" s="145" t="s">
        <v>860</v>
      </c>
      <c r="P188" s="145">
        <v>10881521.119999999</v>
      </c>
      <c r="Q188" s="129">
        <v>11856294.109999999</v>
      </c>
      <c r="R188" s="144"/>
      <c r="S188" s="144"/>
      <c r="T188" s="152"/>
    </row>
    <row r="189" spans="1:20" s="128" customFormat="1" ht="47.65" customHeight="1">
      <c r="A189" s="173">
        <v>711888</v>
      </c>
      <c r="B189" s="82" t="s">
        <v>298</v>
      </c>
      <c r="C189" s="82"/>
      <c r="D189" s="82" t="s">
        <v>864</v>
      </c>
      <c r="E189" s="82" t="s">
        <v>865</v>
      </c>
      <c r="F189" s="181" t="s">
        <v>888</v>
      </c>
      <c r="G189" s="170" t="s">
        <v>687</v>
      </c>
      <c r="H189" s="133">
        <v>5591713.8700000001</v>
      </c>
      <c r="I189" s="133">
        <v>5425810.5700000003</v>
      </c>
      <c r="J189" s="133">
        <v>5425810.5700000003</v>
      </c>
      <c r="K189" s="133">
        <v>165903.29999999999</v>
      </c>
      <c r="L189" s="133">
        <v>434785</v>
      </c>
      <c r="M189" s="133" t="s">
        <v>860</v>
      </c>
      <c r="N189" s="133">
        <v>363276.28</v>
      </c>
      <c r="O189" s="133" t="s">
        <v>860</v>
      </c>
      <c r="P189" s="133">
        <v>4646971.03</v>
      </c>
      <c r="Q189" s="129">
        <v>5010247.3099999996</v>
      </c>
      <c r="R189" s="82"/>
      <c r="S189" s="82"/>
      <c r="T189" s="152"/>
    </row>
    <row r="190" spans="1:20" s="128" customFormat="1" ht="47.65" customHeight="1">
      <c r="A190" s="173">
        <v>712968</v>
      </c>
      <c r="B190" s="82" t="s">
        <v>308</v>
      </c>
      <c r="C190" s="82"/>
      <c r="D190" s="82" t="s">
        <v>864</v>
      </c>
      <c r="E190" s="82" t="s">
        <v>865</v>
      </c>
      <c r="F190" s="181" t="s">
        <v>888</v>
      </c>
      <c r="G190" s="170" t="s">
        <v>687</v>
      </c>
      <c r="H190" s="133">
        <v>5807772.9699999997</v>
      </c>
      <c r="I190" s="133">
        <v>5629060</v>
      </c>
      <c r="J190" s="133">
        <v>5629060</v>
      </c>
      <c r="K190" s="133">
        <v>178712.97</v>
      </c>
      <c r="L190" s="133">
        <v>503551</v>
      </c>
      <c r="M190" s="133" t="s">
        <v>860</v>
      </c>
      <c r="N190" s="133">
        <v>398419.05</v>
      </c>
      <c r="O190" s="133" t="s">
        <v>860</v>
      </c>
      <c r="P190" s="133">
        <v>5817836.6299999999</v>
      </c>
      <c r="Q190" s="129">
        <v>6216255.6799999997</v>
      </c>
      <c r="R190" s="82"/>
      <c r="S190" s="82"/>
      <c r="T190" s="152"/>
    </row>
    <row r="191" spans="1:20" s="128" customFormat="1" ht="47.65" customHeight="1">
      <c r="A191" s="175">
        <v>712980</v>
      </c>
      <c r="B191" s="144" t="s">
        <v>361</v>
      </c>
      <c r="C191" s="144"/>
      <c r="D191" s="144" t="s">
        <v>866</v>
      </c>
      <c r="E191" s="144" t="s">
        <v>873</v>
      </c>
      <c r="F191" s="182" t="s">
        <v>888</v>
      </c>
      <c r="G191" s="169" t="s">
        <v>687</v>
      </c>
      <c r="H191" s="145">
        <v>631194.26</v>
      </c>
      <c r="I191" s="145">
        <v>559076.77</v>
      </c>
      <c r="J191" s="145">
        <v>559076.77</v>
      </c>
      <c r="K191" s="145">
        <v>72117.490000000005</v>
      </c>
      <c r="L191" s="145">
        <v>72788</v>
      </c>
      <c r="M191" s="145" t="s">
        <v>860</v>
      </c>
      <c r="N191" s="145">
        <v>1043540.52</v>
      </c>
      <c r="O191" s="145" t="s">
        <v>860</v>
      </c>
      <c r="P191" s="145">
        <v>696530.52</v>
      </c>
      <c r="Q191" s="129">
        <v>1740071.04</v>
      </c>
      <c r="R191" s="144"/>
      <c r="S191" s="144"/>
      <c r="T191" s="152"/>
    </row>
    <row r="192" spans="1:20" s="128" customFormat="1" ht="47.65" customHeight="1">
      <c r="A192" s="172">
        <v>714641</v>
      </c>
      <c r="B192" s="123" t="s">
        <v>591</v>
      </c>
      <c r="C192" s="123" t="s">
        <v>736</v>
      </c>
      <c r="D192" s="123" t="s">
        <v>70</v>
      </c>
      <c r="E192" s="123" t="s">
        <v>813</v>
      </c>
      <c r="F192" s="180" t="s">
        <v>891</v>
      </c>
      <c r="G192" s="123" t="s">
        <v>694</v>
      </c>
      <c r="H192" s="125">
        <f>J192+K192+L192</f>
        <v>14055391.76</v>
      </c>
      <c r="I192" s="125">
        <v>10915553.24</v>
      </c>
      <c r="J192" s="125">
        <v>10915553.24</v>
      </c>
      <c r="K192" s="125">
        <v>1211588.9099999999</v>
      </c>
      <c r="L192" s="125">
        <v>1928249.61</v>
      </c>
      <c r="M192" s="125">
        <v>753614</v>
      </c>
      <c r="N192" s="125">
        <v>416730.90999999898</v>
      </c>
      <c r="O192" s="131">
        <v>0</v>
      </c>
      <c r="P192" s="125">
        <v>307.56</v>
      </c>
      <c r="Q192" s="129">
        <f>SUM(N192+O192+P192)</f>
        <v>417038.46999999898</v>
      </c>
      <c r="R192" s="137" t="s">
        <v>814</v>
      </c>
      <c r="S192" s="146" t="s">
        <v>815</v>
      </c>
      <c r="T192" s="152"/>
    </row>
    <row r="193" spans="1:20" s="128" customFormat="1" ht="47.65" customHeight="1">
      <c r="A193" s="173">
        <v>714654</v>
      </c>
      <c r="B193" s="82" t="s">
        <v>286</v>
      </c>
      <c r="C193" s="82"/>
      <c r="D193" s="82" t="s">
        <v>138</v>
      </c>
      <c r="E193" s="82" t="s">
        <v>872</v>
      </c>
      <c r="F193" s="181" t="s">
        <v>888</v>
      </c>
      <c r="G193" s="170" t="s">
        <v>687</v>
      </c>
      <c r="H193" s="133">
        <v>876270176</v>
      </c>
      <c r="I193" s="133">
        <v>332062581</v>
      </c>
      <c r="J193" s="133">
        <v>332062581</v>
      </c>
      <c r="K193" s="133">
        <v>544207595</v>
      </c>
      <c r="L193" s="133">
        <v>16450923</v>
      </c>
      <c r="M193" s="133" t="s">
        <v>860</v>
      </c>
      <c r="N193" s="133">
        <v>25740701.539999999</v>
      </c>
      <c r="O193" s="133" t="s">
        <v>860</v>
      </c>
      <c r="P193" s="133">
        <v>80718949.140000001</v>
      </c>
      <c r="Q193" s="129">
        <v>106459650.68000001</v>
      </c>
      <c r="R193" s="82"/>
      <c r="S193" s="82"/>
      <c r="T193" s="152"/>
    </row>
    <row r="194" spans="1:20" s="128" customFormat="1" ht="47.65" customHeight="1">
      <c r="A194" s="172">
        <v>723002</v>
      </c>
      <c r="B194" s="123" t="s">
        <v>593</v>
      </c>
      <c r="C194" s="123" t="s">
        <v>736</v>
      </c>
      <c r="D194" s="123" t="s">
        <v>67</v>
      </c>
      <c r="E194" s="123" t="s">
        <v>67</v>
      </c>
      <c r="F194" s="180" t="s">
        <v>891</v>
      </c>
      <c r="G194" s="123" t="s">
        <v>737</v>
      </c>
      <c r="H194" s="125"/>
      <c r="I194" s="125">
        <v>70586386.390000001</v>
      </c>
      <c r="J194" s="125">
        <v>70586386.390000001</v>
      </c>
      <c r="K194" s="125"/>
      <c r="L194" s="125">
        <v>5724710.2599999998</v>
      </c>
      <c r="M194" s="125"/>
      <c r="N194" s="125">
        <v>1739194.77999999</v>
      </c>
      <c r="O194" s="131">
        <v>1100210.2</v>
      </c>
      <c r="P194" s="125">
        <v>15989.7599999999</v>
      </c>
      <c r="Q194" s="129">
        <f>SUM(N194+O194+P194)</f>
        <v>2855394.73999999</v>
      </c>
      <c r="R194" s="137" t="s">
        <v>816</v>
      </c>
      <c r="S194" s="138" t="s">
        <v>817</v>
      </c>
      <c r="T194" s="152"/>
    </row>
    <row r="195" spans="1:20" s="128" customFormat="1" ht="47.65" customHeight="1">
      <c r="A195" s="172">
        <v>723077</v>
      </c>
      <c r="B195" s="123" t="s">
        <v>276</v>
      </c>
      <c r="C195" s="123"/>
      <c r="D195" s="123" t="s">
        <v>67</v>
      </c>
      <c r="E195" s="123" t="s">
        <v>863</v>
      </c>
      <c r="F195" s="180" t="s">
        <v>888</v>
      </c>
      <c r="G195" s="168" t="s">
        <v>687</v>
      </c>
      <c r="H195" s="125">
        <v>46643078.390000001</v>
      </c>
      <c r="I195" s="125">
        <v>46643078.390000001</v>
      </c>
      <c r="J195" s="125">
        <v>46643078.390000001</v>
      </c>
      <c r="K195" s="125" t="s">
        <v>860</v>
      </c>
      <c r="L195" s="125">
        <v>583002.81999999995</v>
      </c>
      <c r="M195" s="125" t="s">
        <v>860</v>
      </c>
      <c r="N195" s="125">
        <v>4152502.12</v>
      </c>
      <c r="O195" s="131">
        <v>8448675</v>
      </c>
      <c r="P195" s="125">
        <v>1802520.31</v>
      </c>
      <c r="Q195" s="129">
        <v>14403697.43</v>
      </c>
      <c r="R195" s="137"/>
      <c r="S195" s="138"/>
      <c r="T195" s="152"/>
    </row>
    <row r="196" spans="1:20" s="128" customFormat="1" ht="47.65" customHeight="1">
      <c r="A196" s="172">
        <v>723078</v>
      </c>
      <c r="B196" s="123" t="s">
        <v>274</v>
      </c>
      <c r="C196" s="123"/>
      <c r="D196" s="123" t="s">
        <v>67</v>
      </c>
      <c r="E196" s="123" t="s">
        <v>863</v>
      </c>
      <c r="F196" s="180" t="s">
        <v>888</v>
      </c>
      <c r="G196" s="168" t="s">
        <v>687</v>
      </c>
      <c r="H196" s="125">
        <v>61558468.950000003</v>
      </c>
      <c r="I196" s="125">
        <v>61558468.950000003</v>
      </c>
      <c r="J196" s="125">
        <v>61558468.950000003</v>
      </c>
      <c r="K196" s="125" t="s">
        <v>860</v>
      </c>
      <c r="L196" s="125">
        <v>3713097</v>
      </c>
      <c r="M196" s="125" t="s">
        <v>860</v>
      </c>
      <c r="N196" s="125">
        <v>2461842.08</v>
      </c>
      <c r="O196" s="131">
        <v>587798.4</v>
      </c>
      <c r="P196" s="125">
        <v>95534.06</v>
      </c>
      <c r="Q196" s="129">
        <v>3145174.54</v>
      </c>
      <c r="R196" s="137"/>
      <c r="S196" s="138"/>
      <c r="T196" s="152"/>
    </row>
    <row r="197" spans="1:20" s="128" customFormat="1" ht="47.65" customHeight="1">
      <c r="A197" s="172">
        <v>723883</v>
      </c>
      <c r="B197" s="123" t="s">
        <v>322</v>
      </c>
      <c r="C197" s="124" t="s">
        <v>685</v>
      </c>
      <c r="D197" s="123" t="s">
        <v>323</v>
      </c>
      <c r="E197" s="123" t="s">
        <v>323</v>
      </c>
      <c r="F197" s="180" t="s">
        <v>888</v>
      </c>
      <c r="G197" s="123" t="s">
        <v>694</v>
      </c>
      <c r="H197" s="125">
        <f>J197+L197+M197+K197</f>
        <v>25072092.110000003</v>
      </c>
      <c r="I197" s="125">
        <v>6584889.6100000003</v>
      </c>
      <c r="J197" s="125">
        <v>6584889.6100000003</v>
      </c>
      <c r="K197" s="125">
        <v>18404524.670000002</v>
      </c>
      <c r="L197" s="125">
        <v>82677.83</v>
      </c>
      <c r="M197" s="125">
        <v>0</v>
      </c>
      <c r="N197" s="125">
        <v>45864.059999999699</v>
      </c>
      <c r="O197" s="125">
        <v>0</v>
      </c>
      <c r="P197" s="125">
        <v>12213046.060000001</v>
      </c>
      <c r="Q197" s="129">
        <f>SUM(N197+O197+P197)</f>
        <v>12258910.120000001</v>
      </c>
      <c r="R197" s="137" t="s">
        <v>695</v>
      </c>
      <c r="S197" s="138" t="s">
        <v>696</v>
      </c>
      <c r="T197" s="152"/>
    </row>
    <row r="198" spans="1:20" s="128" customFormat="1" ht="47.65" customHeight="1">
      <c r="A198" s="175">
        <v>724600</v>
      </c>
      <c r="B198" s="144" t="s">
        <v>353</v>
      </c>
      <c r="C198" s="144"/>
      <c r="D198" s="144" t="s">
        <v>861</v>
      </c>
      <c r="E198" s="144" t="s">
        <v>874</v>
      </c>
      <c r="F198" s="182" t="s">
        <v>888</v>
      </c>
      <c r="G198" s="169" t="s">
        <v>687</v>
      </c>
      <c r="H198" s="145">
        <v>8628211.5199999996</v>
      </c>
      <c r="I198" s="145">
        <v>7277670.2000000002</v>
      </c>
      <c r="J198" s="145">
        <v>7277670.2000000002</v>
      </c>
      <c r="K198" s="145">
        <v>1350541.32</v>
      </c>
      <c r="L198" s="145">
        <v>1704126</v>
      </c>
      <c r="M198" s="145" t="s">
        <v>860</v>
      </c>
      <c r="N198" s="145">
        <v>328802.03000000003</v>
      </c>
      <c r="O198" s="145" t="s">
        <v>860</v>
      </c>
      <c r="P198" s="145">
        <v>4552560.71</v>
      </c>
      <c r="Q198" s="129">
        <v>4881362.74</v>
      </c>
      <c r="R198" s="144"/>
      <c r="S198" s="144"/>
      <c r="T198" s="152"/>
    </row>
    <row r="199" spans="1:20" s="128" customFormat="1" ht="47.65" customHeight="1">
      <c r="A199" s="175">
        <v>724601</v>
      </c>
      <c r="B199" s="144" t="s">
        <v>355</v>
      </c>
      <c r="C199" s="144"/>
      <c r="D199" s="144" t="s">
        <v>861</v>
      </c>
      <c r="E199" s="144" t="s">
        <v>873</v>
      </c>
      <c r="F199" s="182" t="s">
        <v>888</v>
      </c>
      <c r="G199" s="169" t="s">
        <v>687</v>
      </c>
      <c r="H199" s="145">
        <v>13708224.43</v>
      </c>
      <c r="I199" s="145">
        <v>12097203.529999999</v>
      </c>
      <c r="J199" s="145">
        <v>12097203.529999999</v>
      </c>
      <c r="K199" s="145">
        <v>1611020.9</v>
      </c>
      <c r="L199" s="145">
        <v>2463886</v>
      </c>
      <c r="M199" s="145" t="s">
        <v>860</v>
      </c>
      <c r="N199" s="145">
        <v>550498.92000000004</v>
      </c>
      <c r="O199" s="145" t="s">
        <v>860</v>
      </c>
      <c r="P199" s="145">
        <v>8641914.3000000007</v>
      </c>
      <c r="Q199" s="129">
        <v>9192413.2200000007</v>
      </c>
      <c r="R199" s="144"/>
      <c r="S199" s="144"/>
      <c r="T199" s="152"/>
    </row>
    <row r="200" spans="1:20" s="128" customFormat="1" ht="47.65" customHeight="1">
      <c r="A200" s="175">
        <v>724698</v>
      </c>
      <c r="B200" s="144" t="s">
        <v>351</v>
      </c>
      <c r="C200" s="144"/>
      <c r="D200" s="144" t="s">
        <v>861</v>
      </c>
      <c r="E200" s="144" t="s">
        <v>873</v>
      </c>
      <c r="F200" s="182" t="s">
        <v>888</v>
      </c>
      <c r="G200" s="169" t="s">
        <v>687</v>
      </c>
      <c r="H200" s="145">
        <v>12633614</v>
      </c>
      <c r="I200" s="145">
        <v>10742462</v>
      </c>
      <c r="J200" s="145">
        <v>10742462</v>
      </c>
      <c r="K200" s="145">
        <v>1891152</v>
      </c>
      <c r="L200" s="145">
        <v>2199844</v>
      </c>
      <c r="M200" s="145" t="s">
        <v>860</v>
      </c>
      <c r="N200" s="145">
        <v>607261.44999999995</v>
      </c>
      <c r="O200" s="145" t="s">
        <v>860</v>
      </c>
      <c r="P200" s="145">
        <v>4726146.2699999996</v>
      </c>
      <c r="Q200" s="129">
        <v>5333407.72</v>
      </c>
      <c r="R200" s="144"/>
      <c r="S200" s="144"/>
      <c r="T200" s="152"/>
    </row>
    <row r="201" spans="1:20" s="128" customFormat="1" ht="47.65" customHeight="1">
      <c r="A201" s="173">
        <v>724703</v>
      </c>
      <c r="B201" s="82" t="s">
        <v>310</v>
      </c>
      <c r="C201" s="82"/>
      <c r="D201" s="82" t="s">
        <v>861</v>
      </c>
      <c r="E201" s="82" t="s">
        <v>862</v>
      </c>
      <c r="F201" s="181" t="s">
        <v>888</v>
      </c>
      <c r="G201" s="170" t="s">
        <v>687</v>
      </c>
      <c r="H201" s="133">
        <v>6054726.0099999998</v>
      </c>
      <c r="I201" s="133">
        <v>5314332</v>
      </c>
      <c r="J201" s="133">
        <v>5314332</v>
      </c>
      <c r="K201" s="133">
        <v>740394.01</v>
      </c>
      <c r="L201" s="133">
        <v>1504203</v>
      </c>
      <c r="M201" s="133" t="s">
        <v>860</v>
      </c>
      <c r="N201" s="133">
        <v>332824.21000000002</v>
      </c>
      <c r="O201" s="133" t="s">
        <v>860</v>
      </c>
      <c r="P201" s="133">
        <v>1549587.46</v>
      </c>
      <c r="Q201" s="129">
        <v>1882411.67</v>
      </c>
      <c r="R201" s="82"/>
      <c r="S201" s="82"/>
      <c r="T201" s="152"/>
    </row>
    <row r="202" spans="1:20" s="128" customFormat="1" ht="47.65" customHeight="1">
      <c r="A202" s="175">
        <v>724825</v>
      </c>
      <c r="B202" s="144" t="s">
        <v>345</v>
      </c>
      <c r="C202" s="144"/>
      <c r="D202" s="144" t="s">
        <v>861</v>
      </c>
      <c r="E202" s="144" t="s">
        <v>864</v>
      </c>
      <c r="F202" s="182" t="s">
        <v>888</v>
      </c>
      <c r="G202" s="169" t="s">
        <v>687</v>
      </c>
      <c r="H202" s="145">
        <v>14650708.439999999</v>
      </c>
      <c r="I202" s="145">
        <v>12812478.84</v>
      </c>
      <c r="J202" s="145">
        <v>12812478.84</v>
      </c>
      <c r="K202" s="145">
        <v>1838229.6</v>
      </c>
      <c r="L202" s="145">
        <v>2516456</v>
      </c>
      <c r="M202" s="145" t="s">
        <v>860</v>
      </c>
      <c r="N202" s="145">
        <v>600261.79</v>
      </c>
      <c r="O202" s="145" t="s">
        <v>860</v>
      </c>
      <c r="P202" s="145">
        <v>6250494.1399999997</v>
      </c>
      <c r="Q202" s="129">
        <v>6850755.9299999997</v>
      </c>
      <c r="R202" s="144"/>
      <c r="S202" s="144"/>
      <c r="T202" s="152"/>
    </row>
    <row r="203" spans="1:20" s="128" customFormat="1" ht="47.65" customHeight="1">
      <c r="A203" s="173">
        <v>724938</v>
      </c>
      <c r="B203" s="82" t="s">
        <v>312</v>
      </c>
      <c r="C203" s="82"/>
      <c r="D203" s="82" t="s">
        <v>861</v>
      </c>
      <c r="E203" s="82" t="s">
        <v>862</v>
      </c>
      <c r="F203" s="181" t="s">
        <v>888</v>
      </c>
      <c r="G203" s="170" t="s">
        <v>687</v>
      </c>
      <c r="H203" s="133">
        <v>14314104.85</v>
      </c>
      <c r="I203" s="133">
        <v>12445015.33</v>
      </c>
      <c r="J203" s="133">
        <v>12445015.33</v>
      </c>
      <c r="K203" s="133">
        <v>1869089.52</v>
      </c>
      <c r="L203" s="133">
        <v>2459743</v>
      </c>
      <c r="M203" s="133" t="s">
        <v>860</v>
      </c>
      <c r="N203" s="133">
        <v>586372.22</v>
      </c>
      <c r="O203" s="133" t="s">
        <v>860</v>
      </c>
      <c r="P203" s="133">
        <v>4580875.05</v>
      </c>
      <c r="Q203" s="129">
        <v>5167247.2699999996</v>
      </c>
      <c r="R203" s="82"/>
      <c r="S203" s="82"/>
      <c r="T203" s="152"/>
    </row>
    <row r="204" spans="1:20" s="128" customFormat="1" ht="47.65" customHeight="1">
      <c r="A204" s="173">
        <v>727522</v>
      </c>
      <c r="B204" s="82" t="s">
        <v>483</v>
      </c>
      <c r="C204" s="82" t="s">
        <v>736</v>
      </c>
      <c r="D204" s="82" t="s">
        <v>323</v>
      </c>
      <c r="E204" s="82" t="s">
        <v>768</v>
      </c>
      <c r="F204" s="181" t="s">
        <v>891</v>
      </c>
      <c r="G204" s="123" t="s">
        <v>694</v>
      </c>
      <c r="H204" s="131">
        <v>73136988.099999994</v>
      </c>
      <c r="I204" s="131">
        <v>18031093.890000001</v>
      </c>
      <c r="J204" s="134">
        <v>18031093.890000001</v>
      </c>
      <c r="K204" s="134">
        <v>53608045.159999996</v>
      </c>
      <c r="L204" s="131">
        <v>1497849.05</v>
      </c>
      <c r="M204" s="131"/>
      <c r="N204" s="125">
        <v>14.3000000000001</v>
      </c>
      <c r="O204" s="131">
        <v>0</v>
      </c>
      <c r="P204" s="125">
        <v>0</v>
      </c>
      <c r="Q204" s="129">
        <f>SUM(N204+O204+P204)</f>
        <v>14.3000000000001</v>
      </c>
      <c r="R204" s="137" t="s">
        <v>1185</v>
      </c>
      <c r="S204" s="143" t="s">
        <v>772</v>
      </c>
      <c r="T204" s="152"/>
    </row>
    <row r="205" spans="1:20" s="128" customFormat="1" ht="47.65" customHeight="1">
      <c r="A205" s="173">
        <v>727529</v>
      </c>
      <c r="B205" s="82" t="s">
        <v>485</v>
      </c>
      <c r="C205" s="82" t="s">
        <v>736</v>
      </c>
      <c r="D205" s="82" t="s">
        <v>323</v>
      </c>
      <c r="E205" s="82" t="s">
        <v>768</v>
      </c>
      <c r="F205" s="181" t="s">
        <v>891</v>
      </c>
      <c r="G205" s="123" t="s">
        <v>694</v>
      </c>
      <c r="H205" s="131">
        <v>74301040.390000001</v>
      </c>
      <c r="I205" s="131">
        <v>18318077.75</v>
      </c>
      <c r="J205" s="134">
        <v>18318077.75</v>
      </c>
      <c r="K205" s="134">
        <v>54661273.75</v>
      </c>
      <c r="L205" s="131">
        <v>1521688.89</v>
      </c>
      <c r="M205" s="131"/>
      <c r="N205" s="125">
        <v>4.5474735088646402E-13</v>
      </c>
      <c r="O205" s="131">
        <v>0</v>
      </c>
      <c r="P205" s="125">
        <v>0</v>
      </c>
      <c r="Q205" s="129">
        <f>SUM(N205+O205+P205)</f>
        <v>4.5474735088646402E-13</v>
      </c>
      <c r="R205" s="137" t="s">
        <v>1186</v>
      </c>
      <c r="S205" s="149" t="s">
        <v>775</v>
      </c>
      <c r="T205" s="152"/>
    </row>
    <row r="206" spans="1:20" s="128" customFormat="1" ht="47.65" customHeight="1">
      <c r="A206" s="175">
        <v>727531</v>
      </c>
      <c r="B206" s="144" t="s">
        <v>333</v>
      </c>
      <c r="C206" s="144"/>
      <c r="D206" s="144" t="s">
        <v>323</v>
      </c>
      <c r="E206" s="144" t="s">
        <v>864</v>
      </c>
      <c r="F206" s="182" t="s">
        <v>888</v>
      </c>
      <c r="G206" s="169" t="s">
        <v>687</v>
      </c>
      <c r="H206" s="145">
        <v>25913934.109999999</v>
      </c>
      <c r="I206" s="145">
        <v>6849050.2599999998</v>
      </c>
      <c r="J206" s="145">
        <v>6849050.2599999998</v>
      </c>
      <c r="K206" s="145">
        <v>19064883.850000001</v>
      </c>
      <c r="L206" s="145" t="s">
        <v>860</v>
      </c>
      <c r="M206" s="145" t="s">
        <v>860</v>
      </c>
      <c r="N206" s="145">
        <v>707.06</v>
      </c>
      <c r="O206" s="145" t="s">
        <v>860</v>
      </c>
      <c r="P206" s="145">
        <v>1539382.15</v>
      </c>
      <c r="Q206" s="129">
        <v>1540089.21</v>
      </c>
      <c r="R206" s="144"/>
      <c r="S206" s="144"/>
      <c r="T206" s="152"/>
    </row>
    <row r="207" spans="1:20" s="128" customFormat="1" ht="47.65" customHeight="1">
      <c r="A207" s="172">
        <v>727572</v>
      </c>
      <c r="B207" s="123" t="s">
        <v>487</v>
      </c>
      <c r="C207" s="124" t="s">
        <v>685</v>
      </c>
      <c r="D207" s="123" t="s">
        <v>323</v>
      </c>
      <c r="E207" s="123" t="s">
        <v>323</v>
      </c>
      <c r="F207" s="180" t="s">
        <v>891</v>
      </c>
      <c r="G207" s="123" t="s">
        <v>698</v>
      </c>
      <c r="H207" s="125">
        <f>J207+L207+M207+K207</f>
        <v>48974857.770000003</v>
      </c>
      <c r="I207" s="125">
        <v>12945985.390000001</v>
      </c>
      <c r="J207" s="125">
        <v>12945985.390000001</v>
      </c>
      <c r="K207" s="125">
        <v>36028872.380000003</v>
      </c>
      <c r="L207" s="125">
        <v>0</v>
      </c>
      <c r="M207" s="125">
        <v>0</v>
      </c>
      <c r="N207" s="125">
        <v>0</v>
      </c>
      <c r="O207" s="125">
        <v>0</v>
      </c>
      <c r="P207" s="125">
        <v>627738.06000000006</v>
      </c>
      <c r="Q207" s="129">
        <f>SUM(N207+O207+P207)</f>
        <v>627738.06000000006</v>
      </c>
      <c r="R207" s="137" t="s">
        <v>699</v>
      </c>
      <c r="S207" s="146" t="s">
        <v>700</v>
      </c>
      <c r="T207" s="152"/>
    </row>
    <row r="208" spans="1:20" s="128" customFormat="1" ht="47.65" customHeight="1">
      <c r="A208" s="173">
        <v>727606</v>
      </c>
      <c r="B208" s="82" t="s">
        <v>489</v>
      </c>
      <c r="C208" s="82" t="s">
        <v>736</v>
      </c>
      <c r="D208" s="82" t="s">
        <v>323</v>
      </c>
      <c r="E208" s="82" t="s">
        <v>768</v>
      </c>
      <c r="F208" s="181" t="s">
        <v>891</v>
      </c>
      <c r="G208" s="123" t="s">
        <v>694</v>
      </c>
      <c r="H208" s="131">
        <v>149456350.77000001</v>
      </c>
      <c r="I208" s="131">
        <v>36846766.07</v>
      </c>
      <c r="J208" s="134">
        <v>36846766.07</v>
      </c>
      <c r="K208" s="134">
        <v>109548711.44</v>
      </c>
      <c r="L208" s="131">
        <v>3060873.27</v>
      </c>
      <c r="M208" s="131"/>
      <c r="N208" s="125">
        <v>0</v>
      </c>
      <c r="O208" s="131">
        <v>0</v>
      </c>
      <c r="P208" s="125">
        <v>18381.82</v>
      </c>
      <c r="Q208" s="129">
        <f>SUM(N208+O208+P208)</f>
        <v>18381.82</v>
      </c>
      <c r="R208" s="137" t="s">
        <v>1187</v>
      </c>
      <c r="S208" s="149" t="s">
        <v>773</v>
      </c>
      <c r="T208" s="152"/>
    </row>
    <row r="209" spans="1:20" s="128" customFormat="1" ht="47.65" customHeight="1">
      <c r="A209" s="173">
        <v>727608</v>
      </c>
      <c r="B209" s="82" t="s">
        <v>491</v>
      </c>
      <c r="C209" s="82" t="s">
        <v>736</v>
      </c>
      <c r="D209" s="82" t="s">
        <v>323</v>
      </c>
      <c r="E209" s="82" t="s">
        <v>768</v>
      </c>
      <c r="F209" s="181" t="s">
        <v>891</v>
      </c>
      <c r="G209" s="123" t="s">
        <v>694</v>
      </c>
      <c r="H209" s="131">
        <v>33286982.489999998</v>
      </c>
      <c r="I209" s="131">
        <v>8206527.54</v>
      </c>
      <c r="J209" s="134">
        <v>8206527.54</v>
      </c>
      <c r="K209" s="134">
        <v>24398735.91</v>
      </c>
      <c r="L209" s="131">
        <v>681719.03</v>
      </c>
      <c r="M209" s="131"/>
      <c r="N209" s="125">
        <v>80.959999999997294</v>
      </c>
      <c r="O209" s="131">
        <v>0</v>
      </c>
      <c r="P209" s="125">
        <v>27533.8</v>
      </c>
      <c r="Q209" s="129">
        <f>SUM(N209+O209+P209)</f>
        <v>27614.759999999995</v>
      </c>
      <c r="R209" s="137" t="s">
        <v>1188</v>
      </c>
      <c r="S209" s="149" t="s">
        <v>770</v>
      </c>
      <c r="T209" s="152"/>
    </row>
    <row r="210" spans="1:20" s="128" customFormat="1" ht="47.65" customHeight="1">
      <c r="A210" s="173">
        <v>727657</v>
      </c>
      <c r="B210" s="82" t="s">
        <v>493</v>
      </c>
      <c r="C210" s="82" t="s">
        <v>736</v>
      </c>
      <c r="D210" s="82" t="s">
        <v>323</v>
      </c>
      <c r="E210" s="82" t="s">
        <v>768</v>
      </c>
      <c r="F210" s="181" t="s">
        <v>891</v>
      </c>
      <c r="G210" s="123" t="s">
        <v>694</v>
      </c>
      <c r="H210" s="131">
        <v>125194568.18000001</v>
      </c>
      <c r="I210" s="131">
        <v>30865299.079999998</v>
      </c>
      <c r="J210" s="134">
        <v>30865299.079999998</v>
      </c>
      <c r="K210" s="134">
        <v>91765278.299999997</v>
      </c>
      <c r="L210" s="131">
        <v>2563990.79</v>
      </c>
      <c r="M210" s="131"/>
      <c r="N210" s="125">
        <v>-4.5474735088646402E-13</v>
      </c>
      <c r="O210" s="131">
        <v>0</v>
      </c>
      <c r="P210" s="125">
        <v>94.28</v>
      </c>
      <c r="Q210" s="129">
        <f>SUM(N210+O210+P210)</f>
        <v>94.279999999999546</v>
      </c>
      <c r="R210" s="137" t="s">
        <v>1186</v>
      </c>
      <c r="S210" s="149" t="s">
        <v>774</v>
      </c>
      <c r="T210" s="152"/>
    </row>
    <row r="211" spans="1:20" s="128" customFormat="1" ht="47.65" customHeight="1">
      <c r="A211" s="173">
        <v>727659</v>
      </c>
      <c r="B211" s="82" t="s">
        <v>495</v>
      </c>
      <c r="C211" s="82" t="s">
        <v>736</v>
      </c>
      <c r="D211" s="82" t="s">
        <v>323</v>
      </c>
      <c r="E211" s="82" t="s">
        <v>768</v>
      </c>
      <c r="F211" s="181" t="s">
        <v>891</v>
      </c>
      <c r="G211" s="123" t="s">
        <v>694</v>
      </c>
      <c r="H211" s="131">
        <v>74088605.900000006</v>
      </c>
      <c r="I211" s="131">
        <v>18265704.460000001</v>
      </c>
      <c r="J211" s="134">
        <v>18265704.460000001</v>
      </c>
      <c r="K211" s="134">
        <v>54305563.219999999</v>
      </c>
      <c r="L211" s="131">
        <v>1517338.23</v>
      </c>
      <c r="M211" s="131"/>
      <c r="N211" s="125">
        <v>-9.0949470177292804E-13</v>
      </c>
      <c r="O211" s="131">
        <v>0</v>
      </c>
      <c r="P211" s="125">
        <v>-5.6843418860808002E-14</v>
      </c>
      <c r="Q211" s="129">
        <f>SUM(N211+O211+P211)</f>
        <v>-9.6633812063373605E-13</v>
      </c>
      <c r="R211" s="137" t="s">
        <v>1186</v>
      </c>
      <c r="S211" s="149" t="s">
        <v>771</v>
      </c>
      <c r="T211" s="152"/>
    </row>
    <row r="212" spans="1:20" s="128" customFormat="1" ht="47.65" customHeight="1">
      <c r="A212" s="175">
        <v>727692</v>
      </c>
      <c r="B212" s="144" t="s">
        <v>343</v>
      </c>
      <c r="C212" s="144"/>
      <c r="D212" s="144" t="s">
        <v>323</v>
      </c>
      <c r="E212" s="144" t="s">
        <v>873</v>
      </c>
      <c r="F212" s="182" t="s">
        <v>888</v>
      </c>
      <c r="G212" s="169" t="s">
        <v>687</v>
      </c>
      <c r="H212" s="145">
        <v>28052090.370000001</v>
      </c>
      <c r="I212" s="145">
        <v>7414164.75</v>
      </c>
      <c r="J212" s="145">
        <v>7414164.75</v>
      </c>
      <c r="K212" s="145">
        <v>20637925.620000001</v>
      </c>
      <c r="L212" s="145" t="s">
        <v>860</v>
      </c>
      <c r="M212" s="145" t="s">
        <v>860</v>
      </c>
      <c r="N212" s="145">
        <v>0</v>
      </c>
      <c r="O212" s="145" t="s">
        <v>860</v>
      </c>
      <c r="P212" s="145">
        <v>279276.62</v>
      </c>
      <c r="Q212" s="129">
        <v>2010291.71</v>
      </c>
      <c r="R212" s="144"/>
      <c r="S212" s="144"/>
      <c r="T212" s="152"/>
    </row>
    <row r="213" spans="1:20" s="128" customFormat="1" ht="47.65" customHeight="1">
      <c r="A213" s="175">
        <v>728827</v>
      </c>
      <c r="B213" s="144" t="s">
        <v>331</v>
      </c>
      <c r="C213" s="144"/>
      <c r="D213" s="144" t="s">
        <v>323</v>
      </c>
      <c r="E213" s="144" t="s">
        <v>873</v>
      </c>
      <c r="F213" s="182" t="s">
        <v>888</v>
      </c>
      <c r="G213" s="169" t="s">
        <v>687</v>
      </c>
      <c r="H213" s="145">
        <v>18194308.809999999</v>
      </c>
      <c r="I213" s="145">
        <v>4807675.47</v>
      </c>
      <c r="J213" s="145">
        <v>4807675.47</v>
      </c>
      <c r="K213" s="145">
        <v>13386633.34</v>
      </c>
      <c r="L213" s="145" t="s">
        <v>860</v>
      </c>
      <c r="M213" s="145" t="s">
        <v>860</v>
      </c>
      <c r="N213" s="145">
        <v>-1.26</v>
      </c>
      <c r="O213" s="145" t="s">
        <v>860</v>
      </c>
      <c r="P213" s="145">
        <v>0</v>
      </c>
      <c r="Q213" s="129">
        <v>1898839.1</v>
      </c>
      <c r="R213" s="144"/>
      <c r="S213" s="144"/>
      <c r="T213" s="152"/>
    </row>
    <row r="214" spans="1:20" s="128" customFormat="1" ht="47.65" customHeight="1">
      <c r="A214" s="175">
        <v>728832</v>
      </c>
      <c r="B214" s="144" t="s">
        <v>337</v>
      </c>
      <c r="C214" s="144"/>
      <c r="D214" s="144" t="s">
        <v>323</v>
      </c>
      <c r="E214" s="144" t="s">
        <v>873</v>
      </c>
      <c r="F214" s="182" t="s">
        <v>888</v>
      </c>
      <c r="G214" s="169" t="s">
        <v>687</v>
      </c>
      <c r="H214" s="145">
        <v>14260691.9</v>
      </c>
      <c r="I214" s="145">
        <v>3767690.42</v>
      </c>
      <c r="J214" s="145">
        <v>3767690.42</v>
      </c>
      <c r="K214" s="145">
        <v>10493001.48</v>
      </c>
      <c r="L214" s="145" t="s">
        <v>860</v>
      </c>
      <c r="M214" s="145" t="s">
        <v>860</v>
      </c>
      <c r="N214" s="145">
        <v>0</v>
      </c>
      <c r="O214" s="145" t="s">
        <v>860</v>
      </c>
      <c r="P214" s="145">
        <v>0</v>
      </c>
      <c r="Q214" s="129">
        <v>2205350.06</v>
      </c>
      <c r="R214" s="144"/>
      <c r="S214" s="144"/>
      <c r="T214" s="152"/>
    </row>
    <row r="215" spans="1:20" s="128" customFormat="1" ht="47.65" customHeight="1">
      <c r="A215" s="175">
        <v>729286</v>
      </c>
      <c r="B215" s="144" t="s">
        <v>347</v>
      </c>
      <c r="C215" s="144"/>
      <c r="D215" s="144" t="s">
        <v>67</v>
      </c>
      <c r="E215" s="144" t="s">
        <v>864</v>
      </c>
      <c r="F215" s="182" t="s">
        <v>888</v>
      </c>
      <c r="G215" s="169" t="s">
        <v>687</v>
      </c>
      <c r="H215" s="145">
        <v>15413889.890000001</v>
      </c>
      <c r="I215" s="145">
        <v>15413889.890000001</v>
      </c>
      <c r="J215" s="145">
        <v>15413889.890000001</v>
      </c>
      <c r="K215" s="145" t="s">
        <v>860</v>
      </c>
      <c r="L215" s="145">
        <v>2006783</v>
      </c>
      <c r="M215" s="145" t="s">
        <v>860</v>
      </c>
      <c r="N215" s="145">
        <v>1013286.89</v>
      </c>
      <c r="O215" s="145" t="s">
        <v>860</v>
      </c>
      <c r="P215" s="145">
        <v>0</v>
      </c>
      <c r="Q215" s="129">
        <v>7496806.9100000001</v>
      </c>
      <c r="R215" s="144"/>
      <c r="S215" s="144"/>
      <c r="T215" s="152"/>
    </row>
    <row r="216" spans="1:20" s="128" customFormat="1" ht="47.65" customHeight="1">
      <c r="A216" s="172">
        <v>735474</v>
      </c>
      <c r="B216" s="123" t="s">
        <v>497</v>
      </c>
      <c r="C216" s="124" t="s">
        <v>705</v>
      </c>
      <c r="D216" s="123" t="s">
        <v>70</v>
      </c>
      <c r="E216" s="123" t="s">
        <v>706</v>
      </c>
      <c r="F216" s="180" t="s">
        <v>888</v>
      </c>
      <c r="G216" s="123" t="s">
        <v>687</v>
      </c>
      <c r="H216" s="125">
        <f>J216+L216+M216+K216</f>
        <v>18747102.149999999</v>
      </c>
      <c r="I216" s="125">
        <v>14075641.42</v>
      </c>
      <c r="J216" s="125">
        <v>14075641.42</v>
      </c>
      <c r="K216" s="125">
        <v>0</v>
      </c>
      <c r="L216" s="125">
        <v>1962096.73</v>
      </c>
      <c r="M216" s="125">
        <v>2709364</v>
      </c>
      <c r="N216" s="125">
        <v>345648.22999999899</v>
      </c>
      <c r="O216" s="125">
        <v>1588894.6197916667</v>
      </c>
      <c r="P216" s="125">
        <v>0</v>
      </c>
      <c r="Q216" s="129">
        <f>SUM(N216+O216+P216)</f>
        <v>1934542.8497916658</v>
      </c>
      <c r="R216" s="137" t="s">
        <v>707</v>
      </c>
      <c r="S216" s="146" t="s">
        <v>708</v>
      </c>
      <c r="T216" s="152"/>
    </row>
    <row r="217" spans="1:20" s="128" customFormat="1" ht="47.65" customHeight="1">
      <c r="A217" s="175">
        <v>738120</v>
      </c>
      <c r="B217" s="144" t="s">
        <v>367</v>
      </c>
      <c r="C217" s="144"/>
      <c r="D217" s="144" t="s">
        <v>864</v>
      </c>
      <c r="E217" s="144" t="s">
        <v>873</v>
      </c>
      <c r="F217" s="182" t="s">
        <v>888</v>
      </c>
      <c r="G217" s="169" t="s">
        <v>687</v>
      </c>
      <c r="H217" s="145">
        <v>11451170.810000001</v>
      </c>
      <c r="I217" s="145">
        <v>11041271</v>
      </c>
      <c r="J217" s="145">
        <v>11041271</v>
      </c>
      <c r="K217" s="145">
        <v>409899.81</v>
      </c>
      <c r="L217" s="145">
        <v>1159111</v>
      </c>
      <c r="M217" s="145" t="s">
        <v>860</v>
      </c>
      <c r="N217" s="145">
        <v>546986.76</v>
      </c>
      <c r="O217" s="145" t="s">
        <v>860</v>
      </c>
      <c r="P217" s="145">
        <v>0</v>
      </c>
      <c r="Q217" s="129">
        <v>4865354.32</v>
      </c>
      <c r="R217" s="144"/>
      <c r="S217" s="144"/>
      <c r="T217" s="152"/>
    </row>
    <row r="218" spans="1:20" s="128" customFormat="1" ht="47.65" customHeight="1">
      <c r="A218" s="175">
        <v>738670</v>
      </c>
      <c r="B218" s="144" t="s">
        <v>329</v>
      </c>
      <c r="C218" s="144"/>
      <c r="D218" s="144" t="s">
        <v>864</v>
      </c>
      <c r="E218" s="144" t="s">
        <v>864</v>
      </c>
      <c r="F218" s="182" t="s">
        <v>888</v>
      </c>
      <c r="G218" s="169" t="s">
        <v>687</v>
      </c>
      <c r="H218" s="145">
        <v>5074511.01</v>
      </c>
      <c r="I218" s="145">
        <v>4926640.1100000003</v>
      </c>
      <c r="J218" s="145">
        <v>4926640.1100000003</v>
      </c>
      <c r="K218" s="145">
        <v>147870.9</v>
      </c>
      <c r="L218" s="145">
        <v>439975</v>
      </c>
      <c r="M218" s="145" t="s">
        <v>860</v>
      </c>
      <c r="N218" s="145">
        <v>272555.78999999998</v>
      </c>
      <c r="O218" s="145" t="s">
        <v>860</v>
      </c>
      <c r="P218" s="145">
        <v>0</v>
      </c>
      <c r="Q218" s="129">
        <v>3437603.83</v>
      </c>
      <c r="R218" s="144"/>
      <c r="S218" s="144"/>
      <c r="T218" s="152"/>
    </row>
    <row r="219" spans="1:20" s="128" customFormat="1" ht="47.65" customHeight="1">
      <c r="A219" s="175">
        <v>738672</v>
      </c>
      <c r="B219" s="144" t="s">
        <v>320</v>
      </c>
      <c r="C219" s="144"/>
      <c r="D219" s="144" t="s">
        <v>864</v>
      </c>
      <c r="E219" s="144" t="s">
        <v>864</v>
      </c>
      <c r="F219" s="182" t="s">
        <v>888</v>
      </c>
      <c r="G219" s="169" t="s">
        <v>687</v>
      </c>
      <c r="H219" s="145">
        <v>10619758.369999999</v>
      </c>
      <c r="I219" s="145">
        <v>10313627</v>
      </c>
      <c r="J219" s="145">
        <v>10313627</v>
      </c>
      <c r="K219" s="145">
        <v>306131.37</v>
      </c>
      <c r="L219" s="145">
        <v>834793</v>
      </c>
      <c r="M219" s="145" t="s">
        <v>860</v>
      </c>
      <c r="N219" s="145">
        <v>465746.73</v>
      </c>
      <c r="O219" s="145" t="s">
        <v>860</v>
      </c>
      <c r="P219" s="145">
        <v>0</v>
      </c>
      <c r="Q219" s="129">
        <v>6368574.6699999999</v>
      </c>
      <c r="R219" s="144"/>
      <c r="S219" s="144"/>
      <c r="T219" s="152"/>
    </row>
    <row r="220" spans="1:20" s="128" customFormat="1" ht="47.65" customHeight="1">
      <c r="A220" s="175">
        <v>738971</v>
      </c>
      <c r="B220" s="144" t="s">
        <v>371</v>
      </c>
      <c r="C220" s="144"/>
      <c r="D220" s="144" t="s">
        <v>864</v>
      </c>
      <c r="E220" s="144" t="s">
        <v>864</v>
      </c>
      <c r="F220" s="182" t="s">
        <v>888</v>
      </c>
      <c r="G220" s="169" t="s">
        <v>687</v>
      </c>
      <c r="H220" s="145">
        <v>14261249.67</v>
      </c>
      <c r="I220" s="145">
        <v>13884126</v>
      </c>
      <c r="J220" s="145">
        <v>13884126</v>
      </c>
      <c r="K220" s="145">
        <v>377123.67</v>
      </c>
      <c r="L220" s="145">
        <v>1643630</v>
      </c>
      <c r="M220" s="145" t="s">
        <v>860</v>
      </c>
      <c r="N220" s="145">
        <v>477686.79</v>
      </c>
      <c r="O220" s="145" t="s">
        <v>860</v>
      </c>
      <c r="P220" s="145">
        <v>0</v>
      </c>
      <c r="Q220" s="129">
        <v>6216045.7699999996</v>
      </c>
      <c r="R220" s="144"/>
      <c r="S220" s="144"/>
      <c r="T220" s="152"/>
    </row>
    <row r="221" spans="1:20" s="128" customFormat="1" ht="47.65" customHeight="1">
      <c r="A221" s="173">
        <v>741105</v>
      </c>
      <c r="B221" s="82" t="s">
        <v>499</v>
      </c>
      <c r="C221" s="82" t="s">
        <v>736</v>
      </c>
      <c r="D221" s="82" t="s">
        <v>323</v>
      </c>
      <c r="E221" s="82" t="s">
        <v>768</v>
      </c>
      <c r="F221" s="181" t="s">
        <v>891</v>
      </c>
      <c r="G221" s="123" t="s">
        <v>694</v>
      </c>
      <c r="H221" s="131">
        <f>I221+L221</f>
        <v>157385518.05000001</v>
      </c>
      <c r="I221" s="131">
        <v>154791845.18000001</v>
      </c>
      <c r="J221" s="134"/>
      <c r="K221" s="134"/>
      <c r="L221" s="131">
        <v>2593672.87</v>
      </c>
      <c r="M221" s="131"/>
      <c r="N221" s="125">
        <v>0</v>
      </c>
      <c r="O221" s="131">
        <v>0</v>
      </c>
      <c r="P221" s="125">
        <v>-5.6843418860808002E-14</v>
      </c>
      <c r="Q221" s="129">
        <f>SUM(N221+O221+P221)</f>
        <v>-5.6843418860808002E-14</v>
      </c>
      <c r="R221" s="137" t="s">
        <v>1189</v>
      </c>
      <c r="S221" s="143" t="s">
        <v>769</v>
      </c>
      <c r="T221" s="152"/>
    </row>
    <row r="222" spans="1:20" s="128" customFormat="1" ht="47.65" customHeight="1">
      <c r="A222" s="175">
        <v>742026</v>
      </c>
      <c r="B222" s="144" t="s">
        <v>335</v>
      </c>
      <c r="C222" s="144"/>
      <c r="D222" s="144" t="s">
        <v>864</v>
      </c>
      <c r="E222" s="144" t="s">
        <v>864</v>
      </c>
      <c r="F222" s="182" t="s">
        <v>888</v>
      </c>
      <c r="G222" s="169" t="s">
        <v>687</v>
      </c>
      <c r="H222" s="145">
        <v>1117411.77</v>
      </c>
      <c r="I222" s="145">
        <v>1033375.81</v>
      </c>
      <c r="J222" s="145">
        <v>1033375.81</v>
      </c>
      <c r="K222" s="145">
        <v>84035.96</v>
      </c>
      <c r="L222" s="145">
        <v>83943</v>
      </c>
      <c r="M222" s="145" t="s">
        <v>860</v>
      </c>
      <c r="N222" s="145">
        <v>285243.13</v>
      </c>
      <c r="O222" s="145" t="s">
        <v>860</v>
      </c>
      <c r="P222" s="145">
        <v>0</v>
      </c>
      <c r="Q222" s="129">
        <v>1675784.98</v>
      </c>
      <c r="R222" s="144"/>
      <c r="S222" s="144"/>
      <c r="T222" s="152"/>
    </row>
    <row r="223" spans="1:20" s="128" customFormat="1" ht="47.65" customHeight="1">
      <c r="A223" s="175">
        <v>742070</v>
      </c>
      <c r="B223" s="144" t="s">
        <v>359</v>
      </c>
      <c r="C223" s="144"/>
      <c r="D223" s="144" t="s">
        <v>864</v>
      </c>
      <c r="E223" s="144" t="s">
        <v>864</v>
      </c>
      <c r="F223" s="182" t="s">
        <v>888</v>
      </c>
      <c r="G223" s="169" t="s">
        <v>687</v>
      </c>
      <c r="H223" s="145">
        <v>5666787.4299999997</v>
      </c>
      <c r="I223" s="145">
        <v>5461200.0499999998</v>
      </c>
      <c r="J223" s="145">
        <v>5461200.0499999998</v>
      </c>
      <c r="K223" s="145">
        <v>205587.38</v>
      </c>
      <c r="L223" s="145">
        <v>491327</v>
      </c>
      <c r="M223" s="145" t="s">
        <v>860</v>
      </c>
      <c r="N223" s="145">
        <v>790741.79</v>
      </c>
      <c r="O223" s="145" t="s">
        <v>860</v>
      </c>
      <c r="P223" s="145">
        <v>0</v>
      </c>
      <c r="Q223" s="129">
        <v>5190372.1399999997</v>
      </c>
      <c r="R223" s="144"/>
      <c r="S223" s="144"/>
      <c r="T223" s="152"/>
    </row>
    <row r="224" spans="1:20" s="128" customFormat="1" ht="47.65" customHeight="1">
      <c r="A224" s="175">
        <v>743399</v>
      </c>
      <c r="B224" s="144" t="s">
        <v>363</v>
      </c>
      <c r="C224" s="144"/>
      <c r="D224" s="144" t="s">
        <v>67</v>
      </c>
      <c r="E224" s="144" t="s">
        <v>67</v>
      </c>
      <c r="F224" s="182" t="s">
        <v>888</v>
      </c>
      <c r="G224" s="169" t="s">
        <v>687</v>
      </c>
      <c r="H224" s="145">
        <v>17307539.010000002</v>
      </c>
      <c r="I224" s="145">
        <v>17307539.010000002</v>
      </c>
      <c r="J224" s="145">
        <v>17307539.010000002</v>
      </c>
      <c r="K224" s="145" t="s">
        <v>860</v>
      </c>
      <c r="L224" s="145">
        <v>2253323.31</v>
      </c>
      <c r="M224" s="145" t="s">
        <v>860</v>
      </c>
      <c r="N224" s="145">
        <v>327884.46000000002</v>
      </c>
      <c r="O224" s="145" t="s">
        <v>860</v>
      </c>
      <c r="P224" s="145">
        <v>0</v>
      </c>
      <c r="Q224" s="129">
        <v>962928.73</v>
      </c>
      <c r="R224" s="144"/>
      <c r="S224" s="144"/>
      <c r="T224" s="152"/>
    </row>
    <row r="225" spans="1:20" s="128" customFormat="1" ht="47.65" customHeight="1">
      <c r="A225" s="175">
        <v>745856</v>
      </c>
      <c r="B225" s="144" t="s">
        <v>379</v>
      </c>
      <c r="C225" s="144"/>
      <c r="D225" s="144" t="s">
        <v>873</v>
      </c>
      <c r="E225" s="144" t="s">
        <v>873</v>
      </c>
      <c r="F225" s="182" t="s">
        <v>888</v>
      </c>
      <c r="G225" s="169" t="s">
        <v>687</v>
      </c>
      <c r="H225" s="145">
        <v>1640186.96</v>
      </c>
      <c r="I225" s="145">
        <v>1640186.96</v>
      </c>
      <c r="J225" s="145">
        <v>1640186.96</v>
      </c>
      <c r="K225" s="145" t="s">
        <v>860</v>
      </c>
      <c r="L225" s="145">
        <v>208604.89</v>
      </c>
      <c r="M225" s="145">
        <v>26370.11</v>
      </c>
      <c r="N225" s="145">
        <v>251045.91</v>
      </c>
      <c r="O225" s="145">
        <v>328958.90000000002</v>
      </c>
      <c r="P225" s="145">
        <v>47.14</v>
      </c>
      <c r="Q225" s="129">
        <v>1670198.69</v>
      </c>
      <c r="R225" s="144"/>
      <c r="S225" s="144"/>
      <c r="T225" s="152"/>
    </row>
    <row r="226" spans="1:20" s="128" customFormat="1" ht="47.65" customHeight="1">
      <c r="A226" s="175">
        <v>745859</v>
      </c>
      <c r="B226" s="144" t="s">
        <v>365</v>
      </c>
      <c r="C226" s="144"/>
      <c r="D226" s="144" t="s">
        <v>873</v>
      </c>
      <c r="E226" s="144" t="s">
        <v>873</v>
      </c>
      <c r="F226" s="182" t="s">
        <v>888</v>
      </c>
      <c r="G226" s="169" t="s">
        <v>687</v>
      </c>
      <c r="H226" s="145">
        <v>467287.59</v>
      </c>
      <c r="I226" s="145">
        <v>467287.6</v>
      </c>
      <c r="J226" s="145">
        <v>467287.59</v>
      </c>
      <c r="K226" s="145" t="s">
        <v>860</v>
      </c>
      <c r="L226" s="145">
        <v>28521.8</v>
      </c>
      <c r="M226" s="145">
        <v>4395.0200000000004</v>
      </c>
      <c r="N226" s="145">
        <v>65427.99</v>
      </c>
      <c r="O226" s="145">
        <v>79999.39</v>
      </c>
      <c r="P226" s="145">
        <v>0</v>
      </c>
      <c r="Q226" s="129">
        <v>401568.87</v>
      </c>
      <c r="R226" s="144"/>
      <c r="S226" s="144"/>
      <c r="T226" s="152"/>
    </row>
    <row r="227" spans="1:20" s="128" customFormat="1" ht="47.65" customHeight="1">
      <c r="A227" s="175">
        <v>745861</v>
      </c>
      <c r="B227" s="144" t="s">
        <v>381</v>
      </c>
      <c r="C227" s="144"/>
      <c r="D227" s="144" t="s">
        <v>873</v>
      </c>
      <c r="E227" s="144" t="s">
        <v>873</v>
      </c>
      <c r="F227" s="182" t="s">
        <v>888</v>
      </c>
      <c r="G227" s="169" t="s">
        <v>687</v>
      </c>
      <c r="H227" s="145">
        <v>3664210.1</v>
      </c>
      <c r="I227" s="145">
        <v>3664210.1</v>
      </c>
      <c r="J227" s="145">
        <v>3664210.1</v>
      </c>
      <c r="K227" s="145" t="s">
        <v>860</v>
      </c>
      <c r="L227" s="145">
        <v>477953.55</v>
      </c>
      <c r="M227" s="145" t="s">
        <v>860</v>
      </c>
      <c r="N227" s="145">
        <v>269561.52</v>
      </c>
      <c r="O227" s="145">
        <v>649196.15</v>
      </c>
      <c r="P227" s="145">
        <v>47.14</v>
      </c>
      <c r="Q227" s="129">
        <v>2410722.38</v>
      </c>
      <c r="R227" s="144"/>
      <c r="S227" s="144"/>
      <c r="T227" s="152"/>
    </row>
    <row r="228" spans="1:20" s="128" customFormat="1" ht="47.65" customHeight="1">
      <c r="A228" s="172">
        <v>746309</v>
      </c>
      <c r="B228" s="123" t="s">
        <v>617</v>
      </c>
      <c r="C228" s="123" t="s">
        <v>736</v>
      </c>
      <c r="D228" s="123" t="s">
        <v>70</v>
      </c>
      <c r="E228" s="123" t="s">
        <v>686</v>
      </c>
      <c r="F228" s="180" t="s">
        <v>891</v>
      </c>
      <c r="G228" s="123" t="s">
        <v>751</v>
      </c>
      <c r="H228" s="125">
        <v>668110</v>
      </c>
      <c r="I228" s="125">
        <v>425975.74</v>
      </c>
      <c r="J228" s="125"/>
      <c r="K228" s="125"/>
      <c r="L228" s="125"/>
      <c r="M228" s="125"/>
      <c r="N228" s="125">
        <v>32095.769999999899</v>
      </c>
      <c r="O228" s="125">
        <v>127306.10830659102</v>
      </c>
      <c r="P228" s="125">
        <v>0</v>
      </c>
      <c r="Q228" s="129">
        <f t="shared" ref="Q228:Q241" si="0">SUM(N228+O228+P228)</f>
        <v>159401.87830659092</v>
      </c>
      <c r="R228" s="82" t="s">
        <v>837</v>
      </c>
      <c r="S228" s="146" t="s">
        <v>838</v>
      </c>
      <c r="T228" s="152"/>
    </row>
    <row r="229" spans="1:20" s="128" customFormat="1" ht="47.65" customHeight="1">
      <c r="A229" s="172">
        <v>746545</v>
      </c>
      <c r="B229" s="123" t="s">
        <v>639</v>
      </c>
      <c r="C229" s="123" t="s">
        <v>736</v>
      </c>
      <c r="D229" s="123" t="s">
        <v>575</v>
      </c>
      <c r="E229" s="123" t="s">
        <v>800</v>
      </c>
      <c r="F229" s="180" t="s">
        <v>891</v>
      </c>
      <c r="G229" s="123" t="s">
        <v>733</v>
      </c>
      <c r="H229" s="125">
        <v>131169274</v>
      </c>
      <c r="I229" s="125">
        <v>115638378</v>
      </c>
      <c r="J229" s="125">
        <v>115638378</v>
      </c>
      <c r="K229" s="125">
        <v>15530896</v>
      </c>
      <c r="L229" s="125"/>
      <c r="M229" s="125"/>
      <c r="N229" s="125">
        <v>9250102.3100000005</v>
      </c>
      <c r="O229" s="131">
        <v>0</v>
      </c>
      <c r="P229" s="125">
        <v>0</v>
      </c>
      <c r="Q229" s="129">
        <f t="shared" si="0"/>
        <v>9250102.3100000005</v>
      </c>
      <c r="R229" s="137" t="s">
        <v>856</v>
      </c>
      <c r="S229" s="138" t="s">
        <v>857</v>
      </c>
      <c r="T229" s="152"/>
    </row>
    <row r="230" spans="1:20" s="128" customFormat="1" ht="47.65" customHeight="1">
      <c r="A230" s="172">
        <v>746660</v>
      </c>
      <c r="B230" s="123" t="s">
        <v>641</v>
      </c>
      <c r="C230" s="123" t="s">
        <v>736</v>
      </c>
      <c r="D230" s="123" t="s">
        <v>67</v>
      </c>
      <c r="E230" s="123" t="s">
        <v>67</v>
      </c>
      <c r="F230" s="180" t="s">
        <v>891</v>
      </c>
      <c r="G230" s="123" t="s">
        <v>737</v>
      </c>
      <c r="H230" s="125">
        <v>16713944.15</v>
      </c>
      <c r="I230" s="125">
        <v>15096658.560000001</v>
      </c>
      <c r="J230" s="125">
        <v>15096658.560000001</v>
      </c>
      <c r="K230" s="125">
        <v>1617375.6</v>
      </c>
      <c r="L230" s="125" t="s">
        <v>854</v>
      </c>
      <c r="M230" s="125" t="s">
        <v>854</v>
      </c>
      <c r="N230" s="125">
        <v>2255799.4499999951</v>
      </c>
      <c r="O230" s="131">
        <v>0</v>
      </c>
      <c r="P230" s="125">
        <v>0</v>
      </c>
      <c r="Q230" s="129">
        <f t="shared" si="0"/>
        <v>2255799.4499999951</v>
      </c>
      <c r="R230" s="137" t="s">
        <v>1190</v>
      </c>
      <c r="S230" s="138" t="s">
        <v>858</v>
      </c>
      <c r="T230" s="152"/>
    </row>
    <row r="231" spans="1:20" s="128" customFormat="1" ht="47.65" customHeight="1">
      <c r="A231" s="174">
        <v>749060</v>
      </c>
      <c r="B231" s="82" t="s">
        <v>501</v>
      </c>
      <c r="C231" s="82" t="s">
        <v>736</v>
      </c>
      <c r="D231" s="82" t="s">
        <v>92</v>
      </c>
      <c r="E231" s="82" t="s">
        <v>706</v>
      </c>
      <c r="F231" s="181" t="s">
        <v>891</v>
      </c>
      <c r="G231" s="123" t="s">
        <v>729</v>
      </c>
      <c r="H231" s="131">
        <f t="shared" ref="H231:H236" si="1">J231+K231+L231</f>
        <v>953607.59000000008</v>
      </c>
      <c r="I231" s="131">
        <v>717817.65</v>
      </c>
      <c r="J231" s="131">
        <v>717817.65</v>
      </c>
      <c r="K231" s="131">
        <v>142335</v>
      </c>
      <c r="L231" s="131">
        <v>93454.94</v>
      </c>
      <c r="M231" s="131">
        <v>0</v>
      </c>
      <c r="N231" s="125">
        <v>285445.42</v>
      </c>
      <c r="O231" s="131">
        <v>4395.018229166667</v>
      </c>
      <c r="P231" s="125">
        <v>0</v>
      </c>
      <c r="Q231" s="129">
        <f t="shared" si="0"/>
        <v>289840.43822916667</v>
      </c>
      <c r="R231" s="137" t="s">
        <v>760</v>
      </c>
      <c r="S231" s="140" t="s">
        <v>759</v>
      </c>
      <c r="T231" s="152"/>
    </row>
    <row r="232" spans="1:20" s="128" customFormat="1" ht="47.65" customHeight="1">
      <c r="A232" s="174">
        <v>749072</v>
      </c>
      <c r="B232" s="82" t="s">
        <v>503</v>
      </c>
      <c r="C232" s="82" t="s">
        <v>736</v>
      </c>
      <c r="D232" s="82" t="s">
        <v>92</v>
      </c>
      <c r="E232" s="82" t="s">
        <v>706</v>
      </c>
      <c r="F232" s="181" t="s">
        <v>891</v>
      </c>
      <c r="G232" s="123" t="s">
        <v>751</v>
      </c>
      <c r="H232" s="131">
        <f t="shared" si="1"/>
        <v>209886.2</v>
      </c>
      <c r="I232" s="131">
        <v>158495.32</v>
      </c>
      <c r="J232" s="131">
        <v>158495.32</v>
      </c>
      <c r="K232" s="131">
        <v>30755.87</v>
      </c>
      <c r="L232" s="131">
        <v>20635.009999999998</v>
      </c>
      <c r="M232" s="131">
        <v>0</v>
      </c>
      <c r="N232" s="125">
        <v>284188.05999999901</v>
      </c>
      <c r="O232" s="131">
        <v>0</v>
      </c>
      <c r="P232" s="125">
        <v>0</v>
      </c>
      <c r="Q232" s="129">
        <f t="shared" si="0"/>
        <v>284188.05999999901</v>
      </c>
      <c r="R232" s="137" t="s">
        <v>758</v>
      </c>
      <c r="S232" s="140" t="s">
        <v>759</v>
      </c>
      <c r="T232" s="152"/>
    </row>
    <row r="233" spans="1:20" s="128" customFormat="1" ht="47.65" customHeight="1">
      <c r="A233" s="172">
        <v>750063</v>
      </c>
      <c r="B233" s="123" t="s">
        <v>605</v>
      </c>
      <c r="C233" s="123" t="s">
        <v>692</v>
      </c>
      <c r="D233" s="123" t="s">
        <v>323</v>
      </c>
      <c r="E233" s="123" t="s">
        <v>777</v>
      </c>
      <c r="F233" s="180" t="s">
        <v>891</v>
      </c>
      <c r="G233" s="123" t="s">
        <v>698</v>
      </c>
      <c r="H233" s="125">
        <f t="shared" si="1"/>
        <v>69341045.819999993</v>
      </c>
      <c r="I233" s="125">
        <v>18254467.109999999</v>
      </c>
      <c r="J233" s="125">
        <v>18254467.109999999</v>
      </c>
      <c r="K233" s="125">
        <v>50797296.219999999</v>
      </c>
      <c r="L233" s="125">
        <v>289282.49</v>
      </c>
      <c r="M233" s="125">
        <v>0</v>
      </c>
      <c r="N233" s="125">
        <v>0</v>
      </c>
      <c r="O233" s="131">
        <v>0</v>
      </c>
      <c r="P233" s="125">
        <v>119896.91</v>
      </c>
      <c r="Q233" s="129">
        <f t="shared" si="0"/>
        <v>119896.91</v>
      </c>
      <c r="R233" s="141" t="s">
        <v>827</v>
      </c>
      <c r="S233" s="138" t="s">
        <v>828</v>
      </c>
      <c r="T233" s="152"/>
    </row>
    <row r="234" spans="1:20" s="128" customFormat="1" ht="47.65" customHeight="1">
      <c r="A234" s="172">
        <v>750065</v>
      </c>
      <c r="B234" s="123" t="s">
        <v>607</v>
      </c>
      <c r="C234" s="123" t="s">
        <v>692</v>
      </c>
      <c r="D234" s="123" t="s">
        <v>323</v>
      </c>
      <c r="E234" s="123" t="s">
        <v>777</v>
      </c>
      <c r="F234" s="180" t="s">
        <v>891</v>
      </c>
      <c r="G234" s="123" t="s">
        <v>698</v>
      </c>
      <c r="H234" s="125">
        <f t="shared" si="1"/>
        <v>81038211</v>
      </c>
      <c r="I234" s="125">
        <v>21333819.52</v>
      </c>
      <c r="J234" s="125">
        <v>21333819.52</v>
      </c>
      <c r="K234" s="125">
        <v>59366309.82</v>
      </c>
      <c r="L234" s="125">
        <v>338081.66</v>
      </c>
      <c r="M234" s="125">
        <v>0</v>
      </c>
      <c r="N234" s="125">
        <v>0</v>
      </c>
      <c r="O234" s="131">
        <v>0</v>
      </c>
      <c r="P234" s="125">
        <v>45858.06</v>
      </c>
      <c r="Q234" s="129">
        <f t="shared" si="0"/>
        <v>45858.06</v>
      </c>
      <c r="R234" s="141" t="s">
        <v>829</v>
      </c>
      <c r="S234" s="138" t="s">
        <v>830</v>
      </c>
      <c r="T234" s="152"/>
    </row>
    <row r="235" spans="1:20" s="128" customFormat="1" ht="47.65" customHeight="1">
      <c r="A235" s="172">
        <v>750066</v>
      </c>
      <c r="B235" s="123" t="s">
        <v>609</v>
      </c>
      <c r="C235" s="123" t="s">
        <v>692</v>
      </c>
      <c r="D235" s="123" t="s">
        <v>323</v>
      </c>
      <c r="E235" s="123" t="s">
        <v>777</v>
      </c>
      <c r="F235" s="180" t="s">
        <v>891</v>
      </c>
      <c r="G235" s="123" t="s">
        <v>698</v>
      </c>
      <c r="H235" s="125">
        <f t="shared" si="1"/>
        <v>124213686.46000001</v>
      </c>
      <c r="I235" s="125">
        <v>32703357.23</v>
      </c>
      <c r="J235" s="125">
        <v>32703357.23</v>
      </c>
      <c r="K235" s="125">
        <v>90995446.510000005</v>
      </c>
      <c r="L235" s="125">
        <v>514882.72</v>
      </c>
      <c r="M235" s="125">
        <v>0</v>
      </c>
      <c r="N235" s="125">
        <v>0</v>
      </c>
      <c r="O235" s="131">
        <v>0</v>
      </c>
      <c r="P235" s="125">
        <v>14236.869999999901</v>
      </c>
      <c r="Q235" s="129">
        <f t="shared" si="0"/>
        <v>14236.869999999901</v>
      </c>
      <c r="R235" s="141" t="s">
        <v>831</v>
      </c>
      <c r="S235" s="138" t="s">
        <v>832</v>
      </c>
      <c r="T235" s="152"/>
    </row>
    <row r="236" spans="1:20" s="128" customFormat="1" ht="47.65" customHeight="1">
      <c r="A236" s="172">
        <v>750067</v>
      </c>
      <c r="B236" s="123" t="s">
        <v>611</v>
      </c>
      <c r="C236" s="123" t="s">
        <v>692</v>
      </c>
      <c r="D236" s="123" t="s">
        <v>323</v>
      </c>
      <c r="E236" s="123" t="s">
        <v>777</v>
      </c>
      <c r="F236" s="180" t="s">
        <v>891</v>
      </c>
      <c r="G236" s="123" t="s">
        <v>698</v>
      </c>
      <c r="H236" s="125">
        <f t="shared" si="1"/>
        <v>65590799.690000005</v>
      </c>
      <c r="I236" s="125">
        <v>17267191.18</v>
      </c>
      <c r="J236" s="125">
        <v>17267191.18</v>
      </c>
      <c r="K236" s="125">
        <v>48049971.590000004</v>
      </c>
      <c r="L236" s="125">
        <v>273636.92</v>
      </c>
      <c r="M236" s="125">
        <v>0</v>
      </c>
      <c r="N236" s="125">
        <v>0</v>
      </c>
      <c r="O236" s="131">
        <v>0</v>
      </c>
      <c r="P236" s="125">
        <v>49339.51</v>
      </c>
      <c r="Q236" s="129">
        <f t="shared" si="0"/>
        <v>49339.51</v>
      </c>
      <c r="R236" s="141" t="s">
        <v>833</v>
      </c>
      <c r="S236" s="138" t="s">
        <v>834</v>
      </c>
      <c r="T236" s="152"/>
    </row>
    <row r="237" spans="1:20" s="128" customFormat="1" ht="47.65" customHeight="1">
      <c r="A237" s="172">
        <v>750068</v>
      </c>
      <c r="B237" s="123" t="s">
        <v>613</v>
      </c>
      <c r="C237" s="123" t="s">
        <v>692</v>
      </c>
      <c r="D237" s="123" t="s">
        <v>323</v>
      </c>
      <c r="E237" s="123" t="s">
        <v>777</v>
      </c>
      <c r="F237" s="180" t="s">
        <v>891</v>
      </c>
      <c r="G237" s="123" t="s">
        <v>698</v>
      </c>
      <c r="H237" s="125">
        <v>60147477.280000001</v>
      </c>
      <c r="I237" s="125">
        <v>15900537.4</v>
      </c>
      <c r="J237" s="125">
        <v>15900537.4</v>
      </c>
      <c r="K237" s="125">
        <v>44246939.880000003</v>
      </c>
      <c r="L237" s="125">
        <v>251979.26</v>
      </c>
      <c r="M237" s="125">
        <v>0</v>
      </c>
      <c r="N237" s="125">
        <v>0</v>
      </c>
      <c r="O237" s="131">
        <v>0</v>
      </c>
      <c r="P237" s="125">
        <v>47093.440000000002</v>
      </c>
      <c r="Q237" s="129">
        <f t="shared" si="0"/>
        <v>47093.440000000002</v>
      </c>
      <c r="R237" s="141" t="s">
        <v>835</v>
      </c>
      <c r="S237" s="138" t="s">
        <v>836</v>
      </c>
      <c r="T237" s="152"/>
    </row>
    <row r="238" spans="1:20" s="128" customFormat="1" ht="47.65" customHeight="1">
      <c r="A238" s="174">
        <v>750150</v>
      </c>
      <c r="B238" s="82" t="s">
        <v>505</v>
      </c>
      <c r="C238" s="82" t="s">
        <v>736</v>
      </c>
      <c r="D238" s="82" t="s">
        <v>92</v>
      </c>
      <c r="E238" s="82" t="s">
        <v>706</v>
      </c>
      <c r="F238" s="181" t="s">
        <v>891</v>
      </c>
      <c r="G238" s="123" t="s">
        <v>751</v>
      </c>
      <c r="H238" s="131">
        <f>J238+K238+L238</f>
        <v>71874.31</v>
      </c>
      <c r="I238" s="131">
        <v>58488</v>
      </c>
      <c r="J238" s="131">
        <v>58488</v>
      </c>
      <c r="K238" s="131">
        <v>5771.31</v>
      </c>
      <c r="L238" s="131">
        <v>7615</v>
      </c>
      <c r="M238" s="131">
        <v>0</v>
      </c>
      <c r="N238" s="125">
        <v>23704.22</v>
      </c>
      <c r="O238" s="131">
        <v>0</v>
      </c>
      <c r="P238" s="125">
        <v>0</v>
      </c>
      <c r="Q238" s="129">
        <f t="shared" si="0"/>
        <v>23704.22</v>
      </c>
      <c r="R238" s="137" t="s">
        <v>754</v>
      </c>
      <c r="S238" s="140" t="s">
        <v>755</v>
      </c>
      <c r="T238" s="152"/>
    </row>
    <row r="239" spans="1:20" s="128" customFormat="1" ht="47.65" customHeight="1">
      <c r="A239" s="174">
        <v>750151</v>
      </c>
      <c r="B239" s="82" t="s">
        <v>507</v>
      </c>
      <c r="C239" s="82" t="s">
        <v>736</v>
      </c>
      <c r="D239" s="82" t="s">
        <v>92</v>
      </c>
      <c r="E239" s="82" t="s">
        <v>706</v>
      </c>
      <c r="F239" s="181" t="s">
        <v>891</v>
      </c>
      <c r="G239" s="123" t="s">
        <v>737</v>
      </c>
      <c r="H239" s="131">
        <f>J239+K239+L239</f>
        <v>150223.28</v>
      </c>
      <c r="I239" s="131">
        <v>123160.67</v>
      </c>
      <c r="J239" s="131">
        <v>123160.67</v>
      </c>
      <c r="K239" s="131">
        <v>11027.93</v>
      </c>
      <c r="L239" s="131">
        <v>16034.68</v>
      </c>
      <c r="M239" s="131"/>
      <c r="N239" s="125">
        <v>18541.409999999902</v>
      </c>
      <c r="O239" s="131">
        <v>0</v>
      </c>
      <c r="P239" s="125">
        <v>0</v>
      </c>
      <c r="Q239" s="129">
        <f t="shared" si="0"/>
        <v>18541.409999999902</v>
      </c>
      <c r="R239" s="137" t="s">
        <v>756</v>
      </c>
      <c r="S239" s="140" t="s">
        <v>757</v>
      </c>
      <c r="T239" s="152"/>
    </row>
    <row r="240" spans="1:20" s="128" customFormat="1" ht="47.65" customHeight="1">
      <c r="A240" s="173">
        <v>750168</v>
      </c>
      <c r="B240" s="82" t="s">
        <v>509</v>
      </c>
      <c r="C240" s="82" t="s">
        <v>736</v>
      </c>
      <c r="D240" s="82" t="s">
        <v>92</v>
      </c>
      <c r="E240" s="82" t="s">
        <v>706</v>
      </c>
      <c r="F240" s="181" t="s">
        <v>891</v>
      </c>
      <c r="G240" s="123" t="s">
        <v>794</v>
      </c>
      <c r="H240" s="131">
        <f>SUM(J240:L240)</f>
        <v>453277.24</v>
      </c>
      <c r="I240" s="131">
        <v>404349.3</v>
      </c>
      <c r="J240" s="131">
        <v>375810.42</v>
      </c>
      <c r="K240" s="131">
        <v>28538.880000000001</v>
      </c>
      <c r="L240" s="131">
        <v>48927.94</v>
      </c>
      <c r="M240" s="131">
        <v>0</v>
      </c>
      <c r="N240" s="125">
        <v>15396.26</v>
      </c>
      <c r="O240" s="131">
        <v>0</v>
      </c>
      <c r="P240" s="125">
        <v>0</v>
      </c>
      <c r="Q240" s="129">
        <f t="shared" si="0"/>
        <v>15396.26</v>
      </c>
      <c r="R240" s="137" t="s">
        <v>795</v>
      </c>
      <c r="S240" s="140" t="s">
        <v>796</v>
      </c>
      <c r="T240" s="152"/>
    </row>
    <row r="241" spans="1:20" s="128" customFormat="1" ht="47.65" customHeight="1">
      <c r="A241" s="173">
        <v>750692</v>
      </c>
      <c r="B241" s="82" t="s">
        <v>511</v>
      </c>
      <c r="C241" s="130" t="s">
        <v>705</v>
      </c>
      <c r="D241" s="82" t="s">
        <v>70</v>
      </c>
      <c r="E241" s="82" t="s">
        <v>706</v>
      </c>
      <c r="F241" s="181" t="s">
        <v>888</v>
      </c>
      <c r="G241" s="123" t="s">
        <v>687</v>
      </c>
      <c r="H241" s="131">
        <f>J241+L241+M241+K241</f>
        <v>17230407</v>
      </c>
      <c r="I241" s="131">
        <v>12921047</v>
      </c>
      <c r="J241" s="131">
        <v>12921047</v>
      </c>
      <c r="K241" s="131">
        <v>0</v>
      </c>
      <c r="L241" s="131">
        <v>1799743</v>
      </c>
      <c r="M241" s="131">
        <v>2509617</v>
      </c>
      <c r="N241" s="125">
        <v>329386.01999999897</v>
      </c>
      <c r="O241" s="131">
        <v>1479407.0198863635</v>
      </c>
      <c r="P241" s="125">
        <v>247.89999999999901</v>
      </c>
      <c r="Q241" s="129">
        <f t="shared" si="0"/>
        <v>1809040.9398863623</v>
      </c>
      <c r="R241" s="137" t="s">
        <v>1191</v>
      </c>
      <c r="S241" s="140" t="s">
        <v>716</v>
      </c>
      <c r="T241" s="152"/>
    </row>
    <row r="242" spans="1:20" s="128" customFormat="1" ht="47.65" customHeight="1">
      <c r="A242" s="172">
        <v>751655</v>
      </c>
      <c r="B242" s="123" t="s">
        <v>631</v>
      </c>
      <c r="C242" s="123" t="s">
        <v>692</v>
      </c>
      <c r="D242" s="123" t="s">
        <v>732</v>
      </c>
      <c r="E242" s="123" t="s">
        <v>844</v>
      </c>
      <c r="F242" s="180" t="s">
        <v>891</v>
      </c>
      <c r="G242" s="123" t="s">
        <v>737</v>
      </c>
      <c r="H242" s="125">
        <v>105481956</v>
      </c>
      <c r="I242" s="125">
        <v>0</v>
      </c>
      <c r="J242" s="125">
        <v>0</v>
      </c>
      <c r="K242" s="125">
        <v>105481956</v>
      </c>
      <c r="L242" s="125"/>
      <c r="M242" s="125"/>
      <c r="N242" s="125">
        <v>56150.069999999898</v>
      </c>
      <c r="O242" s="131">
        <v>383831.19736842107</v>
      </c>
      <c r="P242" s="125">
        <v>0</v>
      </c>
      <c r="Q242" s="129">
        <f>SUM(N242+O242+P242)</f>
        <v>439981.26736842096</v>
      </c>
      <c r="R242" s="137" t="s">
        <v>845</v>
      </c>
      <c r="S242" s="146" t="s">
        <v>846</v>
      </c>
      <c r="T242" s="152"/>
    </row>
    <row r="243" spans="1:20" s="128" customFormat="1" ht="47.65" customHeight="1">
      <c r="A243" s="172">
        <v>751656</v>
      </c>
      <c r="B243" s="123" t="s">
        <v>633</v>
      </c>
      <c r="C243" s="123" t="s">
        <v>692</v>
      </c>
      <c r="D243" s="123" t="s">
        <v>732</v>
      </c>
      <c r="E243" s="123" t="s">
        <v>844</v>
      </c>
      <c r="F243" s="180" t="s">
        <v>891</v>
      </c>
      <c r="G243" s="123" t="s">
        <v>737</v>
      </c>
      <c r="H243" s="125">
        <v>39954081</v>
      </c>
      <c r="I243" s="125">
        <v>0</v>
      </c>
      <c r="J243" s="125">
        <v>0</v>
      </c>
      <c r="K243" s="125">
        <v>39954081</v>
      </c>
      <c r="L243" s="125"/>
      <c r="M243" s="125"/>
      <c r="N243" s="125">
        <v>30728.969999999601</v>
      </c>
      <c r="O243" s="131">
        <v>137248</v>
      </c>
      <c r="P243" s="125">
        <v>0</v>
      </c>
      <c r="Q243" s="129">
        <f>SUM(N243+O243+P243)</f>
        <v>167976.96999999959</v>
      </c>
      <c r="R243" s="137" t="s">
        <v>845</v>
      </c>
      <c r="S243" s="146" t="s">
        <v>848</v>
      </c>
      <c r="T243" s="152"/>
    </row>
    <row r="244" spans="1:20" s="128" customFormat="1" ht="47.65" customHeight="1">
      <c r="A244" s="173">
        <v>752540</v>
      </c>
      <c r="B244" s="82" t="s">
        <v>513</v>
      </c>
      <c r="C244" s="130" t="s">
        <v>705</v>
      </c>
      <c r="D244" s="82" t="s">
        <v>70</v>
      </c>
      <c r="E244" s="82" t="s">
        <v>706</v>
      </c>
      <c r="F244" s="181" t="s">
        <v>888</v>
      </c>
      <c r="G244" s="123" t="s">
        <v>687</v>
      </c>
      <c r="H244" s="131">
        <f>J244+L244+M244+K244</f>
        <v>9478854.8100000005</v>
      </c>
      <c r="I244" s="131">
        <v>7111613.9100000001</v>
      </c>
      <c r="J244" s="131">
        <v>7111613.9100000001</v>
      </c>
      <c r="K244" s="131">
        <v>0</v>
      </c>
      <c r="L244" s="131">
        <v>991211.9</v>
      </c>
      <c r="M244" s="131">
        <v>1376029</v>
      </c>
      <c r="N244" s="125">
        <v>243940.67</v>
      </c>
      <c r="O244" s="131">
        <v>434861.92992424243</v>
      </c>
      <c r="P244" s="125">
        <v>682.2</v>
      </c>
      <c r="Q244" s="129">
        <f>SUM(N244+O244+P244)</f>
        <v>679484.79992424243</v>
      </c>
      <c r="R244" s="137" t="s">
        <v>717</v>
      </c>
      <c r="S244" s="140" t="s">
        <v>718</v>
      </c>
      <c r="T244" s="152"/>
    </row>
    <row r="245" spans="1:20" s="128" customFormat="1" ht="47.65" customHeight="1">
      <c r="A245" s="175">
        <v>752808</v>
      </c>
      <c r="B245" s="144" t="s">
        <v>375</v>
      </c>
      <c r="C245" s="144"/>
      <c r="D245" s="144" t="s">
        <v>873</v>
      </c>
      <c r="E245" s="144" t="s">
        <v>873</v>
      </c>
      <c r="F245" s="182" t="s">
        <v>888</v>
      </c>
      <c r="G245" s="169" t="s">
        <v>687</v>
      </c>
      <c r="H245" s="145">
        <v>2753627.24</v>
      </c>
      <c r="I245" s="145">
        <v>2753627.24</v>
      </c>
      <c r="J245" s="145">
        <v>2753627.24</v>
      </c>
      <c r="K245" s="145" t="s">
        <v>860</v>
      </c>
      <c r="L245" s="145">
        <v>348510.65</v>
      </c>
      <c r="M245" s="145" t="s">
        <v>860</v>
      </c>
      <c r="N245" s="145">
        <v>215742.96</v>
      </c>
      <c r="O245" s="145">
        <v>354751.53</v>
      </c>
      <c r="P245" s="145">
        <v>1204703.32</v>
      </c>
      <c r="Q245" s="129">
        <v>1775197.81</v>
      </c>
      <c r="R245" s="144"/>
      <c r="S245" s="144"/>
      <c r="T245" s="152"/>
    </row>
    <row r="246" spans="1:20" s="128" customFormat="1" ht="47.65" customHeight="1">
      <c r="A246" s="175">
        <v>752810</v>
      </c>
      <c r="B246" s="144" t="s">
        <v>373</v>
      </c>
      <c r="C246" s="144"/>
      <c r="D246" s="144" t="s">
        <v>873</v>
      </c>
      <c r="E246" s="144" t="s">
        <v>873</v>
      </c>
      <c r="F246" s="182" t="s">
        <v>888</v>
      </c>
      <c r="G246" s="169" t="s">
        <v>687</v>
      </c>
      <c r="H246" s="145">
        <v>2623262.08</v>
      </c>
      <c r="I246" s="145">
        <v>2623262.08</v>
      </c>
      <c r="J246" s="145">
        <v>2623262.08</v>
      </c>
      <c r="K246" s="145" t="s">
        <v>860</v>
      </c>
      <c r="L246" s="145">
        <v>333695.7</v>
      </c>
      <c r="M246" s="145">
        <v>35160.15</v>
      </c>
      <c r="N246" s="145">
        <v>197293.36</v>
      </c>
      <c r="O246" s="145">
        <v>346480.94</v>
      </c>
      <c r="P246" s="145">
        <v>863054.4</v>
      </c>
      <c r="Q246" s="129">
        <v>1406828.7</v>
      </c>
      <c r="R246" s="144"/>
      <c r="S246" s="144"/>
      <c r="T246" s="152"/>
    </row>
    <row r="247" spans="1:20" s="128" customFormat="1" ht="47.65" customHeight="1">
      <c r="A247" s="174">
        <v>753782</v>
      </c>
      <c r="B247" s="82" t="s">
        <v>515</v>
      </c>
      <c r="C247" s="82" t="s">
        <v>736</v>
      </c>
      <c r="D247" s="82" t="s">
        <v>92</v>
      </c>
      <c r="E247" s="82" t="s">
        <v>92</v>
      </c>
      <c r="F247" s="181" t="s">
        <v>891</v>
      </c>
      <c r="G247" s="123" t="s">
        <v>751</v>
      </c>
      <c r="H247" s="131">
        <v>162748.65</v>
      </c>
      <c r="I247" s="131">
        <v>124593.02</v>
      </c>
      <c r="J247" s="131">
        <v>124593.02</v>
      </c>
      <c r="K247" s="131">
        <v>14809.67</v>
      </c>
      <c r="L247" s="131">
        <v>17120.169999999998</v>
      </c>
      <c r="M247" s="131">
        <v>6225.79</v>
      </c>
      <c r="N247" s="125">
        <v>73300.2</v>
      </c>
      <c r="O247" s="131">
        <v>0</v>
      </c>
      <c r="P247" s="125">
        <v>0</v>
      </c>
      <c r="Q247" s="129">
        <f t="shared" ref="Q247:Q252" si="2">SUM(N247+O247+P247)</f>
        <v>73300.2</v>
      </c>
      <c r="R247" s="137" t="s">
        <v>752</v>
      </c>
      <c r="S247" s="150" t="s">
        <v>753</v>
      </c>
      <c r="T247" s="152"/>
    </row>
    <row r="248" spans="1:20" s="128" customFormat="1" ht="47.65" customHeight="1">
      <c r="A248" s="172">
        <v>755211</v>
      </c>
      <c r="B248" s="123" t="s">
        <v>577</v>
      </c>
      <c r="C248" s="123" t="s">
        <v>705</v>
      </c>
      <c r="D248" s="123" t="s">
        <v>518</v>
      </c>
      <c r="E248" s="123" t="s">
        <v>686</v>
      </c>
      <c r="F248" s="180" t="s">
        <v>888</v>
      </c>
      <c r="G248" s="123" t="s">
        <v>803</v>
      </c>
      <c r="H248" s="145">
        <v>643560.85</v>
      </c>
      <c r="I248" s="125">
        <v>643560.85</v>
      </c>
      <c r="J248" s="125">
        <v>643560.85</v>
      </c>
      <c r="K248" s="125">
        <v>0</v>
      </c>
      <c r="L248" s="125">
        <v>81858.570000000007</v>
      </c>
      <c r="M248" s="125">
        <v>10690</v>
      </c>
      <c r="N248" s="125">
        <v>67345.099999999991</v>
      </c>
      <c r="O248" s="131">
        <v>107145.369079394</v>
      </c>
      <c r="P248" s="125">
        <v>302923.70999999996</v>
      </c>
      <c r="Q248" s="129">
        <f t="shared" si="2"/>
        <v>477414.17907939397</v>
      </c>
      <c r="R248" s="137" t="s">
        <v>804</v>
      </c>
      <c r="S248" s="138" t="s">
        <v>805</v>
      </c>
      <c r="T248" s="152"/>
    </row>
    <row r="249" spans="1:20" s="81" customFormat="1" ht="47.65" customHeight="1">
      <c r="A249" s="172">
        <v>756997</v>
      </c>
      <c r="B249" s="123" t="s">
        <v>601</v>
      </c>
      <c r="C249" s="123" t="s">
        <v>736</v>
      </c>
      <c r="D249" s="123" t="s">
        <v>92</v>
      </c>
      <c r="E249" s="123" t="s">
        <v>92</v>
      </c>
      <c r="F249" s="180" t="s">
        <v>891</v>
      </c>
      <c r="G249" s="123" t="s">
        <v>737</v>
      </c>
      <c r="H249" s="125">
        <v>43739699.880000003</v>
      </c>
      <c r="I249" s="125">
        <v>40557533.609999999</v>
      </c>
      <c r="J249" s="125">
        <v>40557533.609999999</v>
      </c>
      <c r="K249" s="125"/>
      <c r="L249" s="125"/>
      <c r="M249" s="125"/>
      <c r="N249" s="125">
        <v>3227416.96</v>
      </c>
      <c r="O249" s="131">
        <v>0</v>
      </c>
      <c r="P249" s="125">
        <v>279276.62</v>
      </c>
      <c r="Q249" s="129">
        <f t="shared" si="2"/>
        <v>3506693.58</v>
      </c>
      <c r="R249" s="137" t="s">
        <v>824</v>
      </c>
      <c r="S249" s="138" t="s">
        <v>825</v>
      </c>
      <c r="T249" s="156"/>
    </row>
    <row r="250" spans="1:20" s="81" customFormat="1" ht="47.65" customHeight="1">
      <c r="A250" s="172">
        <v>756999</v>
      </c>
      <c r="B250" s="123" t="s">
        <v>603</v>
      </c>
      <c r="C250" s="123" t="s">
        <v>736</v>
      </c>
      <c r="D250" s="123" t="s">
        <v>92</v>
      </c>
      <c r="E250" s="123" t="s">
        <v>92</v>
      </c>
      <c r="F250" s="180" t="s">
        <v>891</v>
      </c>
      <c r="G250" s="123" t="s">
        <v>737</v>
      </c>
      <c r="H250" s="125">
        <v>32495692.199999999</v>
      </c>
      <c r="I250" s="125">
        <v>29319358.780000001</v>
      </c>
      <c r="J250" s="125">
        <v>29319358.780000001</v>
      </c>
      <c r="K250" s="125"/>
      <c r="L250" s="125">
        <v>2088488.51</v>
      </c>
      <c r="M250" s="125">
        <v>1087844.9099999999</v>
      </c>
      <c r="N250" s="125">
        <v>266215.5</v>
      </c>
      <c r="O250" s="131">
        <v>0</v>
      </c>
      <c r="P250" s="125">
        <v>0</v>
      </c>
      <c r="Q250" s="129">
        <f t="shared" si="2"/>
        <v>266215.5</v>
      </c>
      <c r="R250" s="137" t="s">
        <v>826</v>
      </c>
      <c r="S250" s="138" t="s">
        <v>825</v>
      </c>
      <c r="T250" s="156"/>
    </row>
    <row r="251" spans="1:20" s="81" customFormat="1" ht="47.65" customHeight="1">
      <c r="A251" s="172">
        <v>757662</v>
      </c>
      <c r="B251" s="123" t="s">
        <v>619</v>
      </c>
      <c r="C251" s="123" t="s">
        <v>692</v>
      </c>
      <c r="D251" s="123" t="s">
        <v>518</v>
      </c>
      <c r="E251" s="123" t="s">
        <v>686</v>
      </c>
      <c r="F251" s="180" t="s">
        <v>891</v>
      </c>
      <c r="G251" s="123" t="s">
        <v>751</v>
      </c>
      <c r="H251" s="125">
        <v>2216560</v>
      </c>
      <c r="I251" s="125">
        <v>1710547.94</v>
      </c>
      <c r="J251" s="125">
        <v>1710547.94</v>
      </c>
      <c r="K251" s="125">
        <v>0</v>
      </c>
      <c r="L251" s="125">
        <v>280516.59000000003</v>
      </c>
      <c r="M251" s="125">
        <v>512796.48</v>
      </c>
      <c r="N251" s="125">
        <v>117212.7199999998</v>
      </c>
      <c r="O251" s="125">
        <v>393808.70785371232</v>
      </c>
      <c r="P251" s="125">
        <v>813.32</v>
      </c>
      <c r="Q251" s="129">
        <f t="shared" si="2"/>
        <v>511834.74785371212</v>
      </c>
      <c r="R251" s="137" t="s">
        <v>839</v>
      </c>
      <c r="S251" s="146" t="s">
        <v>689</v>
      </c>
      <c r="T251" s="156"/>
    </row>
    <row r="252" spans="1:20" s="81" customFormat="1" ht="47.65" customHeight="1">
      <c r="A252" s="172">
        <v>757687</v>
      </c>
      <c r="B252" s="123" t="s">
        <v>583</v>
      </c>
      <c r="C252" s="123" t="s">
        <v>692</v>
      </c>
      <c r="D252" s="123" t="s">
        <v>518</v>
      </c>
      <c r="E252" s="123" t="s">
        <v>686</v>
      </c>
      <c r="F252" s="180" t="s">
        <v>891</v>
      </c>
      <c r="G252" s="123" t="s">
        <v>751</v>
      </c>
      <c r="H252" s="125">
        <v>2792415</v>
      </c>
      <c r="I252" s="125">
        <v>2356733.87</v>
      </c>
      <c r="J252" s="125">
        <v>2356733.87</v>
      </c>
      <c r="K252" s="125">
        <v>0</v>
      </c>
      <c r="L252" s="125">
        <v>359230.44</v>
      </c>
      <c r="M252" s="125">
        <v>412012.16</v>
      </c>
      <c r="N252" s="125">
        <v>85291.069999999891</v>
      </c>
      <c r="O252" s="125">
        <v>443874.71306000027</v>
      </c>
      <c r="P252" s="125">
        <v>559.719999999999</v>
      </c>
      <c r="Q252" s="129">
        <f t="shared" si="2"/>
        <v>529725.50306000013</v>
      </c>
      <c r="R252" s="137" t="s">
        <v>808</v>
      </c>
      <c r="S252" s="146" t="s">
        <v>689</v>
      </c>
      <c r="T252" s="156"/>
    </row>
    <row r="253" spans="1:20" s="81" customFormat="1" ht="47.65" customHeight="1">
      <c r="A253" s="175">
        <v>757689</v>
      </c>
      <c r="B253" s="144" t="s">
        <v>875</v>
      </c>
      <c r="C253" s="144"/>
      <c r="D253" s="144" t="s">
        <v>873</v>
      </c>
      <c r="E253" s="144" t="s">
        <v>873</v>
      </c>
      <c r="F253" s="182" t="s">
        <v>888</v>
      </c>
      <c r="G253" s="169" t="s">
        <v>687</v>
      </c>
      <c r="H253" s="145">
        <v>1774822.3999999999</v>
      </c>
      <c r="I253" s="145">
        <v>1774822.3999999999</v>
      </c>
      <c r="J253" s="145">
        <v>1774822.3999999999</v>
      </c>
      <c r="K253" s="145" t="s">
        <v>860</v>
      </c>
      <c r="L253" s="145">
        <v>299299.32</v>
      </c>
      <c r="M253" s="125">
        <v>562828</v>
      </c>
      <c r="N253" s="145">
        <v>90144.9</v>
      </c>
      <c r="O253" s="145">
        <v>458434.34</v>
      </c>
      <c r="P253" s="145">
        <v>2771.4</v>
      </c>
      <c r="Q253" s="129">
        <v>551350.64</v>
      </c>
      <c r="R253" s="144"/>
      <c r="S253" s="144"/>
      <c r="T253" s="156"/>
    </row>
    <row r="254" spans="1:20" s="81" customFormat="1" ht="47.65" customHeight="1">
      <c r="A254" s="172">
        <v>757692</v>
      </c>
      <c r="B254" s="123" t="s">
        <v>520</v>
      </c>
      <c r="C254" s="124" t="s">
        <v>685</v>
      </c>
      <c r="D254" s="123" t="s">
        <v>518</v>
      </c>
      <c r="E254" s="123" t="s">
        <v>686</v>
      </c>
      <c r="F254" s="180" t="s">
        <v>888</v>
      </c>
      <c r="G254" s="123" t="s">
        <v>687</v>
      </c>
      <c r="H254" s="125">
        <f>J254+L254+M254+K254</f>
        <v>1676936.96</v>
      </c>
      <c r="I254" s="125">
        <v>938783.63</v>
      </c>
      <c r="J254" s="125">
        <v>938783.63</v>
      </c>
      <c r="K254" s="125">
        <v>0</v>
      </c>
      <c r="L254" s="125">
        <v>175325.33</v>
      </c>
      <c r="M254" s="125">
        <v>562828</v>
      </c>
      <c r="N254" s="125">
        <v>38673.519999999997</v>
      </c>
      <c r="O254" s="125">
        <v>209048.74007742436</v>
      </c>
      <c r="P254" s="125">
        <v>2093.0300000000002</v>
      </c>
      <c r="Q254" s="129">
        <f>SUM(N254+O254+P254)</f>
        <v>249815.29007742435</v>
      </c>
      <c r="R254" s="137" t="s">
        <v>688</v>
      </c>
      <c r="S254" s="146" t="s">
        <v>689</v>
      </c>
      <c r="T254" s="156"/>
    </row>
    <row r="255" spans="1:20" s="81" customFormat="1" ht="47.65" customHeight="1">
      <c r="A255" s="172">
        <v>757694</v>
      </c>
      <c r="B255" s="123" t="s">
        <v>621</v>
      </c>
      <c r="C255" s="123" t="s">
        <v>692</v>
      </c>
      <c r="D255" s="123" t="s">
        <v>518</v>
      </c>
      <c r="E255" s="123" t="s">
        <v>686</v>
      </c>
      <c r="F255" s="180" t="s">
        <v>888</v>
      </c>
      <c r="G255" s="123" t="s">
        <v>687</v>
      </c>
      <c r="H255" s="125">
        <v>3271077</v>
      </c>
      <c r="I255" s="125">
        <v>2314733.7799999998</v>
      </c>
      <c r="J255" s="125">
        <v>2314733.7799999998</v>
      </c>
      <c r="K255" s="125">
        <v>0</v>
      </c>
      <c r="L255" s="125">
        <v>419922.13</v>
      </c>
      <c r="M255" s="125">
        <v>977936.96</v>
      </c>
      <c r="N255" s="125">
        <v>103662.77999999991</v>
      </c>
      <c r="O255" s="125">
        <v>594955.75579303049</v>
      </c>
      <c r="P255" s="125">
        <v>641.46</v>
      </c>
      <c r="Q255" s="129">
        <f t="shared" ref="Q255:Q270" si="3">SUM(N255+O255+P255)</f>
        <v>699259.99579303036</v>
      </c>
      <c r="R255" s="137" t="s">
        <v>840</v>
      </c>
      <c r="S255" s="146" t="s">
        <v>689</v>
      </c>
      <c r="T255" s="156"/>
    </row>
    <row r="256" spans="1:20" s="81" customFormat="1" ht="47.65" customHeight="1">
      <c r="A256" s="172">
        <v>757696</v>
      </c>
      <c r="B256" s="123" t="s">
        <v>522</v>
      </c>
      <c r="C256" s="123" t="s">
        <v>692</v>
      </c>
      <c r="D256" s="123" t="s">
        <v>518</v>
      </c>
      <c r="E256" s="123" t="s">
        <v>686</v>
      </c>
      <c r="F256" s="180" t="s">
        <v>888</v>
      </c>
      <c r="G256" s="123" t="s">
        <v>687</v>
      </c>
      <c r="H256" s="125">
        <f>J256+L256+M256</f>
        <v>1710177.27</v>
      </c>
      <c r="I256" s="125">
        <v>1145457.6100000001</v>
      </c>
      <c r="J256" s="125">
        <v>1145457.6100000001</v>
      </c>
      <c r="K256" s="125">
        <v>0</v>
      </c>
      <c r="L256" s="125">
        <v>195175.66</v>
      </c>
      <c r="M256" s="125">
        <v>369544</v>
      </c>
      <c r="N256" s="125">
        <v>56017.100000000006</v>
      </c>
      <c r="O256" s="125">
        <v>262670.83542663476</v>
      </c>
      <c r="P256" s="125">
        <v>4033.49</v>
      </c>
      <c r="Q256" s="129">
        <f t="shared" si="3"/>
        <v>322721.42542663473</v>
      </c>
      <c r="R256" s="137" t="s">
        <v>693</v>
      </c>
      <c r="S256" s="146" t="s">
        <v>689</v>
      </c>
      <c r="T256" s="156"/>
    </row>
    <row r="257" spans="1:20" s="81" customFormat="1" ht="47.65" customHeight="1">
      <c r="A257" s="172">
        <v>757697</v>
      </c>
      <c r="B257" s="123" t="s">
        <v>585</v>
      </c>
      <c r="C257" s="123" t="s">
        <v>692</v>
      </c>
      <c r="D257" s="123" t="s">
        <v>518</v>
      </c>
      <c r="E257" s="123" t="s">
        <v>686</v>
      </c>
      <c r="F257" s="180" t="s">
        <v>888</v>
      </c>
      <c r="G257" s="123" t="s">
        <v>687</v>
      </c>
      <c r="H257" s="125">
        <v>2663099</v>
      </c>
      <c r="I257" s="125">
        <v>1996678.58</v>
      </c>
      <c r="J257" s="125">
        <v>1996678.58</v>
      </c>
      <c r="K257" s="125">
        <v>0</v>
      </c>
      <c r="L257" s="125">
        <v>339647.19</v>
      </c>
      <c r="M257" s="125">
        <v>666420.82999999996</v>
      </c>
      <c r="N257" s="125">
        <v>117899.7399999997</v>
      </c>
      <c r="O257" s="125">
        <v>526409.71432665468</v>
      </c>
      <c r="P257" s="125">
        <v>1466.21</v>
      </c>
      <c r="Q257" s="129">
        <f t="shared" si="3"/>
        <v>645775.66432665428</v>
      </c>
      <c r="R257" s="137" t="s">
        <v>809</v>
      </c>
      <c r="S257" s="146" t="s">
        <v>689</v>
      </c>
      <c r="T257" s="156"/>
    </row>
    <row r="258" spans="1:20" s="81" customFormat="1" ht="47.65" customHeight="1">
      <c r="A258" s="172">
        <v>757698</v>
      </c>
      <c r="B258" s="123" t="s">
        <v>623</v>
      </c>
      <c r="C258" s="123" t="s">
        <v>692</v>
      </c>
      <c r="D258" s="123" t="s">
        <v>518</v>
      </c>
      <c r="E258" s="123" t="s">
        <v>686</v>
      </c>
      <c r="F258" s="180" t="s">
        <v>888</v>
      </c>
      <c r="G258" s="123" t="s">
        <v>687</v>
      </c>
      <c r="H258" s="125">
        <v>2250901</v>
      </c>
      <c r="I258" s="125">
        <v>1888928.21</v>
      </c>
      <c r="J258" s="125">
        <v>1888928.21</v>
      </c>
      <c r="K258" s="125">
        <v>0</v>
      </c>
      <c r="L258" s="125">
        <v>311582.64</v>
      </c>
      <c r="M258" s="125">
        <v>594117.43999999994</v>
      </c>
      <c r="N258" s="125">
        <v>52619.47</v>
      </c>
      <c r="O258" s="125">
        <v>448371.60596515186</v>
      </c>
      <c r="P258" s="125">
        <v>293.55</v>
      </c>
      <c r="Q258" s="129">
        <f t="shared" si="3"/>
        <v>501284.62596515188</v>
      </c>
      <c r="R258" s="137" t="s">
        <v>840</v>
      </c>
      <c r="S258" s="146" t="s">
        <v>689</v>
      </c>
      <c r="T258" s="156"/>
    </row>
    <row r="259" spans="1:20" s="81" customFormat="1" ht="47.65" customHeight="1">
      <c r="A259" s="172">
        <v>757699</v>
      </c>
      <c r="B259" s="123" t="s">
        <v>625</v>
      </c>
      <c r="C259" s="123" t="s">
        <v>692</v>
      </c>
      <c r="D259" s="123" t="s">
        <v>518</v>
      </c>
      <c r="E259" s="123" t="s">
        <v>686</v>
      </c>
      <c r="F259" s="180" t="s">
        <v>891</v>
      </c>
      <c r="G259" s="123" t="s">
        <v>761</v>
      </c>
      <c r="H259" s="125">
        <v>3507467</v>
      </c>
      <c r="I259" s="125">
        <v>2755938.99</v>
      </c>
      <c r="J259" s="125">
        <v>2755938.99</v>
      </c>
      <c r="K259" s="125">
        <v>0</v>
      </c>
      <c r="L259" s="125">
        <v>462362.68</v>
      </c>
      <c r="M259" s="125">
        <v>683789.12</v>
      </c>
      <c r="N259" s="125">
        <v>174934.2099999999</v>
      </c>
      <c r="O259" s="125">
        <v>514020.57476076554</v>
      </c>
      <c r="P259" s="125">
        <v>1835.8500000000001</v>
      </c>
      <c r="Q259" s="129">
        <f t="shared" si="3"/>
        <v>690790.63476076548</v>
      </c>
      <c r="R259" s="137" t="s">
        <v>841</v>
      </c>
      <c r="S259" s="146" t="s">
        <v>689</v>
      </c>
      <c r="T259" s="156"/>
    </row>
    <row r="260" spans="1:20" s="81" customFormat="1" ht="47.65" customHeight="1">
      <c r="A260" s="172">
        <v>757700</v>
      </c>
      <c r="B260" s="123" t="s">
        <v>524</v>
      </c>
      <c r="C260" s="123" t="s">
        <v>692</v>
      </c>
      <c r="D260" s="123" t="s">
        <v>518</v>
      </c>
      <c r="E260" s="123" t="s">
        <v>686</v>
      </c>
      <c r="F260" s="180" t="s">
        <v>888</v>
      </c>
      <c r="G260" s="123" t="s">
        <v>687</v>
      </c>
      <c r="H260" s="125">
        <f>J260+L260+M260</f>
        <v>1988436.1600000001</v>
      </c>
      <c r="I260" s="125">
        <v>1318515.6599999999</v>
      </c>
      <c r="J260" s="125">
        <v>1318515.6599999999</v>
      </c>
      <c r="K260" s="125">
        <v>0</v>
      </c>
      <c r="L260" s="125">
        <v>245359.86</v>
      </c>
      <c r="M260" s="125">
        <v>424560.64000000001</v>
      </c>
      <c r="N260" s="125">
        <v>69865.549999999988</v>
      </c>
      <c r="O260" s="125">
        <v>54222.254971590912</v>
      </c>
      <c r="P260" s="125">
        <v>490.28</v>
      </c>
      <c r="Q260" s="129">
        <f t="shared" si="3"/>
        <v>124578.0849715909</v>
      </c>
      <c r="R260" s="137" t="s">
        <v>693</v>
      </c>
      <c r="S260" s="146" t="s">
        <v>689</v>
      </c>
      <c r="T260" s="156"/>
    </row>
    <row r="261" spans="1:20" s="81" customFormat="1" ht="47.65" customHeight="1">
      <c r="A261" s="172">
        <v>790443</v>
      </c>
      <c r="B261" s="123" t="s">
        <v>526</v>
      </c>
      <c r="C261" s="124" t="s">
        <v>705</v>
      </c>
      <c r="D261" s="123" t="s">
        <v>70</v>
      </c>
      <c r="E261" s="123" t="s">
        <v>706</v>
      </c>
      <c r="F261" s="180" t="s">
        <v>888</v>
      </c>
      <c r="G261" s="123" t="s">
        <v>687</v>
      </c>
      <c r="H261" s="125">
        <f>J261+L261+M261+K261</f>
        <v>248306</v>
      </c>
      <c r="I261" s="125">
        <v>186697</v>
      </c>
      <c r="J261" s="125">
        <v>186697</v>
      </c>
      <c r="K261" s="125">
        <v>0</v>
      </c>
      <c r="L261" s="125">
        <v>25985</v>
      </c>
      <c r="M261" s="125">
        <v>35624</v>
      </c>
      <c r="N261" s="125">
        <v>15962.4299999999</v>
      </c>
      <c r="O261" s="125">
        <v>20132.400000000001</v>
      </c>
      <c r="P261" s="125">
        <v>273.81</v>
      </c>
      <c r="Q261" s="129">
        <f t="shared" si="3"/>
        <v>36368.639999999898</v>
      </c>
      <c r="R261" s="137" t="s">
        <v>710</v>
      </c>
      <c r="S261" s="146" t="s">
        <v>711</v>
      </c>
      <c r="T261" s="156"/>
    </row>
    <row r="262" spans="1:20" s="81" customFormat="1" ht="47.65" customHeight="1">
      <c r="A262" s="172">
        <v>797148</v>
      </c>
      <c r="B262" s="123" t="s">
        <v>528</v>
      </c>
      <c r="C262" s="124" t="s">
        <v>705</v>
      </c>
      <c r="D262" s="123" t="s">
        <v>70</v>
      </c>
      <c r="E262" s="123" t="s">
        <v>712</v>
      </c>
      <c r="F262" s="180" t="s">
        <v>888</v>
      </c>
      <c r="G262" s="123" t="s">
        <v>687</v>
      </c>
      <c r="H262" s="125">
        <f>J262+L262+M262+K262</f>
        <v>3383166.23</v>
      </c>
      <c r="I262" s="125">
        <v>2359895.63</v>
      </c>
      <c r="J262" s="125">
        <v>2359895.63</v>
      </c>
      <c r="K262" s="125">
        <v>0</v>
      </c>
      <c r="L262" s="125">
        <v>777847.24</v>
      </c>
      <c r="M262" s="125">
        <v>245423.35999999999</v>
      </c>
      <c r="N262" s="125">
        <v>1789592.23</v>
      </c>
      <c r="O262" s="125">
        <v>126860.4375</v>
      </c>
      <c r="P262" s="125">
        <v>109948.15</v>
      </c>
      <c r="Q262" s="129">
        <f t="shared" si="3"/>
        <v>2026400.8174999999</v>
      </c>
      <c r="R262" s="137" t="s">
        <v>713</v>
      </c>
      <c r="S262" s="146" t="s">
        <v>715</v>
      </c>
      <c r="T262" s="156"/>
    </row>
    <row r="263" spans="1:20" s="81" customFormat="1" ht="47.65" customHeight="1">
      <c r="A263" s="172">
        <v>798275</v>
      </c>
      <c r="B263" s="123" t="s">
        <v>530</v>
      </c>
      <c r="C263" s="124" t="s">
        <v>705</v>
      </c>
      <c r="D263" s="123" t="s">
        <v>70</v>
      </c>
      <c r="E263" s="123" t="s">
        <v>712</v>
      </c>
      <c r="F263" s="180" t="s">
        <v>888</v>
      </c>
      <c r="G263" s="123" t="s">
        <v>687</v>
      </c>
      <c r="H263" s="125">
        <f>J263+L263+M263+K263</f>
        <v>8418694.5099999998</v>
      </c>
      <c r="I263" s="125">
        <v>6711420.9000000004</v>
      </c>
      <c r="J263" s="125">
        <v>6711420.9000000004</v>
      </c>
      <c r="K263" s="125">
        <v>0</v>
      </c>
      <c r="L263" s="125">
        <v>954420.68</v>
      </c>
      <c r="M263" s="125">
        <v>752852.93</v>
      </c>
      <c r="N263" s="125">
        <v>1202388.96</v>
      </c>
      <c r="O263" s="125">
        <v>199559.05979166669</v>
      </c>
      <c r="P263" s="125">
        <v>36188.989999999903</v>
      </c>
      <c r="Q263" s="129">
        <f t="shared" si="3"/>
        <v>1438137.0097916666</v>
      </c>
      <c r="R263" s="137" t="s">
        <v>713</v>
      </c>
      <c r="S263" s="146" t="s">
        <v>714</v>
      </c>
      <c r="T263" s="156"/>
    </row>
    <row r="264" spans="1:20" s="81" customFormat="1" ht="47.65" customHeight="1">
      <c r="A264" s="172">
        <v>800286</v>
      </c>
      <c r="B264" s="123" t="s">
        <v>532</v>
      </c>
      <c r="C264" s="123" t="s">
        <v>692</v>
      </c>
      <c r="D264" s="123" t="s">
        <v>518</v>
      </c>
      <c r="E264" s="123" t="s">
        <v>686</v>
      </c>
      <c r="F264" s="180" t="s">
        <v>888</v>
      </c>
      <c r="G264" s="123" t="s">
        <v>687</v>
      </c>
      <c r="H264" s="125">
        <f>J264+L264+M264</f>
        <v>2601467.86</v>
      </c>
      <c r="I264" s="125">
        <v>1703712.83</v>
      </c>
      <c r="J264" s="125">
        <v>1703712.83</v>
      </c>
      <c r="K264" s="125">
        <v>0</v>
      </c>
      <c r="L264" s="125">
        <v>300364.95</v>
      </c>
      <c r="M264" s="125">
        <v>597390.07999999996</v>
      </c>
      <c r="N264" s="125">
        <v>63716.049999999996</v>
      </c>
      <c r="O264" s="125">
        <v>122408.20028409091</v>
      </c>
      <c r="P264" s="125">
        <v>0</v>
      </c>
      <c r="Q264" s="129">
        <f t="shared" si="3"/>
        <v>186124.2502840909</v>
      </c>
      <c r="R264" s="137" t="s">
        <v>693</v>
      </c>
      <c r="S264" s="146" t="s">
        <v>689</v>
      </c>
      <c r="T264" s="156"/>
    </row>
    <row r="265" spans="1:20" s="81" customFormat="1" ht="47.65" customHeight="1">
      <c r="A265" s="172">
        <v>800361</v>
      </c>
      <c r="B265" s="123" t="s">
        <v>534</v>
      </c>
      <c r="C265" s="124" t="s">
        <v>685</v>
      </c>
      <c r="D265" s="123" t="s">
        <v>518</v>
      </c>
      <c r="E265" s="123" t="s">
        <v>686</v>
      </c>
      <c r="F265" s="180" t="s">
        <v>888</v>
      </c>
      <c r="G265" s="123" t="s">
        <v>687</v>
      </c>
      <c r="H265" s="125">
        <f>J265+L265+M265+K265</f>
        <v>2367851.2200000002</v>
      </c>
      <c r="I265" s="125">
        <v>1596192.73</v>
      </c>
      <c r="J265" s="125">
        <v>1596192.73</v>
      </c>
      <c r="K265" s="125">
        <v>0</v>
      </c>
      <c r="L265" s="125">
        <v>297988.09000000003</v>
      </c>
      <c r="M265" s="125">
        <v>473670.40000000002</v>
      </c>
      <c r="N265" s="125">
        <v>125054.01999999979</v>
      </c>
      <c r="O265" s="125">
        <v>340308.61762360448</v>
      </c>
      <c r="P265" s="125">
        <v>561.90999999999894</v>
      </c>
      <c r="Q265" s="129">
        <f t="shared" si="3"/>
        <v>465924.54762360425</v>
      </c>
      <c r="R265" s="137" t="s">
        <v>691</v>
      </c>
      <c r="S265" s="146" t="s">
        <v>689</v>
      </c>
      <c r="T265" s="156"/>
    </row>
    <row r="266" spans="1:20" s="81" customFormat="1" ht="47.65" customHeight="1">
      <c r="A266" s="173">
        <v>801166</v>
      </c>
      <c r="B266" s="82" t="s">
        <v>536</v>
      </c>
      <c r="C266" s="82" t="s">
        <v>736</v>
      </c>
      <c r="D266" s="82" t="s">
        <v>70</v>
      </c>
      <c r="E266" s="82" t="s">
        <v>712</v>
      </c>
      <c r="F266" s="181" t="s">
        <v>891</v>
      </c>
      <c r="G266" s="123" t="s">
        <v>729</v>
      </c>
      <c r="H266" s="131">
        <v>24121551.350000001</v>
      </c>
      <c r="I266" s="131">
        <v>19191185.670000002</v>
      </c>
      <c r="J266" s="131">
        <v>19191185.670000002</v>
      </c>
      <c r="K266" s="131"/>
      <c r="L266" s="131">
        <v>2734512.13</v>
      </c>
      <c r="M266" s="131">
        <v>2195853.5499999998</v>
      </c>
      <c r="N266" s="125">
        <v>1446152.65</v>
      </c>
      <c r="O266" s="131">
        <v>1466048.5350847451</v>
      </c>
      <c r="P266" s="125">
        <v>75764.349999999904</v>
      </c>
      <c r="Q266" s="129">
        <f t="shared" si="3"/>
        <v>2987965.5350847454</v>
      </c>
      <c r="R266" s="142" t="s">
        <v>798</v>
      </c>
      <c r="S266" s="140" t="s">
        <v>799</v>
      </c>
      <c r="T266" s="156"/>
    </row>
    <row r="267" spans="1:20" s="81" customFormat="1" ht="47.65" customHeight="1">
      <c r="A267" s="173">
        <v>801172</v>
      </c>
      <c r="B267" s="82" t="s">
        <v>538</v>
      </c>
      <c r="C267" s="130" t="s">
        <v>705</v>
      </c>
      <c r="D267" s="82" t="s">
        <v>70</v>
      </c>
      <c r="E267" s="82" t="s">
        <v>712</v>
      </c>
      <c r="F267" s="181" t="s">
        <v>888</v>
      </c>
      <c r="G267" s="123" t="s">
        <v>687</v>
      </c>
      <c r="H267" s="131">
        <f>J267+L267+M267+K267</f>
        <v>3038024.53</v>
      </c>
      <c r="I267" s="131">
        <v>2285961.13</v>
      </c>
      <c r="J267" s="131">
        <v>2285961.13</v>
      </c>
      <c r="K267" s="131">
        <v>0</v>
      </c>
      <c r="L267" s="131">
        <v>508777.01</v>
      </c>
      <c r="M267" s="131">
        <v>243286.39</v>
      </c>
      <c r="N267" s="125">
        <v>1013367.22999999</v>
      </c>
      <c r="O267" s="131">
        <v>104987.18229166667</v>
      </c>
      <c r="P267" s="125">
        <v>3698.6</v>
      </c>
      <c r="Q267" s="129">
        <f t="shared" si="3"/>
        <v>1122053.0122916568</v>
      </c>
      <c r="R267" s="137" t="s">
        <v>713</v>
      </c>
      <c r="S267" s="140" t="s">
        <v>715</v>
      </c>
      <c r="T267" s="156"/>
    </row>
    <row r="268" spans="1:20" s="81" customFormat="1" ht="47.65" customHeight="1">
      <c r="A268" s="172">
        <v>812569</v>
      </c>
      <c r="B268" s="123" t="s">
        <v>587</v>
      </c>
      <c r="C268" s="123" t="s">
        <v>736</v>
      </c>
      <c r="D268" s="123" t="s">
        <v>70</v>
      </c>
      <c r="E268" s="123" t="s">
        <v>712</v>
      </c>
      <c r="F268" s="180" t="s">
        <v>888</v>
      </c>
      <c r="G268" s="123" t="s">
        <v>687</v>
      </c>
      <c r="H268" s="125">
        <f>I268+L268+M268</f>
        <v>12381703.279999999</v>
      </c>
      <c r="I268" s="125">
        <v>10217566.539999999</v>
      </c>
      <c r="J268" s="125"/>
      <c r="K268" s="125"/>
      <c r="L268" s="125">
        <v>1403642.18</v>
      </c>
      <c r="M268" s="125">
        <v>760494.56</v>
      </c>
      <c r="N268" s="125">
        <v>1084400.71</v>
      </c>
      <c r="O268" s="131">
        <v>411859.49479166669</v>
      </c>
      <c r="P268" s="125">
        <v>6106.39</v>
      </c>
      <c r="Q268" s="129">
        <f t="shared" si="3"/>
        <v>1502366.5947916666</v>
      </c>
      <c r="R268" s="123" t="s">
        <v>810</v>
      </c>
      <c r="S268" s="138" t="s">
        <v>811</v>
      </c>
      <c r="T268" s="156"/>
    </row>
    <row r="269" spans="1:20" s="81" customFormat="1" ht="47.65" customHeight="1">
      <c r="A269" s="172">
        <v>817956</v>
      </c>
      <c r="B269" s="123" t="s">
        <v>589</v>
      </c>
      <c r="C269" s="123" t="s">
        <v>736</v>
      </c>
      <c r="D269" s="123" t="s">
        <v>70</v>
      </c>
      <c r="E269" s="123" t="s">
        <v>712</v>
      </c>
      <c r="F269" s="180" t="s">
        <v>888</v>
      </c>
      <c r="G269" s="123" t="s">
        <v>687</v>
      </c>
      <c r="H269" s="125">
        <f>I269+L269+M269</f>
        <v>3560609.24</v>
      </c>
      <c r="I269" s="125">
        <v>2054461.78</v>
      </c>
      <c r="J269" s="125"/>
      <c r="K269" s="125"/>
      <c r="L269" s="125">
        <v>1376522.26</v>
      </c>
      <c r="M269" s="125">
        <v>129625.2</v>
      </c>
      <c r="N269" s="125">
        <v>1010218.88</v>
      </c>
      <c r="O269" s="131">
        <v>62608.031946495255</v>
      </c>
      <c r="P269" s="125">
        <v>10961.27</v>
      </c>
      <c r="Q269" s="129">
        <f t="shared" si="3"/>
        <v>1083788.1819464953</v>
      </c>
      <c r="R269" s="123" t="s">
        <v>810</v>
      </c>
      <c r="S269" s="138" t="s">
        <v>812</v>
      </c>
      <c r="T269" s="156"/>
    </row>
    <row r="270" spans="1:20" s="81" customFormat="1" ht="47.65" customHeight="1">
      <c r="A270" s="173">
        <v>825843</v>
      </c>
      <c r="B270" s="82" t="s">
        <v>540</v>
      </c>
      <c r="C270" s="132" t="s">
        <v>692</v>
      </c>
      <c r="D270" s="82" t="s">
        <v>469</v>
      </c>
      <c r="E270" s="82" t="s">
        <v>67</v>
      </c>
      <c r="F270" s="181" t="s">
        <v>888</v>
      </c>
      <c r="G270" s="123" t="s">
        <v>687</v>
      </c>
      <c r="H270" s="131">
        <f>J270+L270+M270</f>
        <v>7348078.6099999994</v>
      </c>
      <c r="I270" s="131">
        <v>2320373.96</v>
      </c>
      <c r="J270" s="131">
        <v>2320373.96</v>
      </c>
      <c r="K270" s="131">
        <v>0</v>
      </c>
      <c r="L270" s="131">
        <v>826981.13</v>
      </c>
      <c r="M270" s="131">
        <v>4200723.5199999996</v>
      </c>
      <c r="N270" s="125">
        <v>0</v>
      </c>
      <c r="O270" s="131">
        <v>1305535.44</v>
      </c>
      <c r="P270" s="125">
        <v>0</v>
      </c>
      <c r="Q270" s="129">
        <f t="shared" si="3"/>
        <v>1305535.44</v>
      </c>
      <c r="R270" s="137" t="s">
        <v>719</v>
      </c>
      <c r="S270" s="140" t="s">
        <v>720</v>
      </c>
      <c r="T270" s="156"/>
    </row>
    <row r="271" spans="1:20" s="81" customFormat="1" ht="47.65" customHeight="1">
      <c r="A271" s="173">
        <v>956330</v>
      </c>
      <c r="B271" s="82" t="s">
        <v>542</v>
      </c>
      <c r="C271" s="82" t="s">
        <v>776</v>
      </c>
      <c r="D271" s="82" t="s">
        <v>323</v>
      </c>
      <c r="E271" s="82" t="s">
        <v>777</v>
      </c>
      <c r="F271" s="181" t="s">
        <v>891</v>
      </c>
      <c r="G271" s="123" t="s">
        <v>778</v>
      </c>
      <c r="H271" s="133">
        <v>7985860.1500000004</v>
      </c>
      <c r="I271" s="133">
        <v>1968823.15</v>
      </c>
      <c r="J271" s="135">
        <v>1968823.15</v>
      </c>
      <c r="K271" s="135">
        <v>5853486.1699999999</v>
      </c>
      <c r="L271" s="133">
        <v>163550.82999999999</v>
      </c>
      <c r="M271" s="133"/>
      <c r="N271" s="125">
        <v>0</v>
      </c>
      <c r="O271" s="131">
        <v>0</v>
      </c>
      <c r="P271" s="125">
        <v>0</v>
      </c>
      <c r="Q271" s="129">
        <f t="shared" ref="Q271:Q288" si="4">SUM(N271+O271+P271)</f>
        <v>0</v>
      </c>
      <c r="R271" s="82" t="s">
        <v>1183</v>
      </c>
      <c r="S271" s="151" t="s">
        <v>779</v>
      </c>
      <c r="T271" s="156"/>
    </row>
    <row r="272" spans="1:20" s="81" customFormat="1" ht="47.65" customHeight="1">
      <c r="A272" s="173">
        <v>956331</v>
      </c>
      <c r="B272" s="82" t="s">
        <v>544</v>
      </c>
      <c r="C272" s="82" t="s">
        <v>776</v>
      </c>
      <c r="D272" s="82" t="s">
        <v>323</v>
      </c>
      <c r="E272" s="82" t="s">
        <v>777</v>
      </c>
      <c r="F272" s="181" t="s">
        <v>891</v>
      </c>
      <c r="G272" s="123" t="s">
        <v>729</v>
      </c>
      <c r="H272" s="133">
        <v>8021552.3500000006</v>
      </c>
      <c r="I272" s="133">
        <v>1977622.66</v>
      </c>
      <c r="J272" s="135">
        <v>1977622.66</v>
      </c>
      <c r="K272" s="135">
        <v>5879647.9000000004</v>
      </c>
      <c r="L272" s="133">
        <v>164281.79</v>
      </c>
      <c r="M272" s="133"/>
      <c r="N272" s="125">
        <v>0</v>
      </c>
      <c r="O272" s="131">
        <v>0</v>
      </c>
      <c r="P272" s="125">
        <v>0</v>
      </c>
      <c r="Q272" s="129">
        <f t="shared" si="4"/>
        <v>0</v>
      </c>
      <c r="R272" s="82" t="s">
        <v>1183</v>
      </c>
      <c r="S272" s="151" t="s">
        <v>780</v>
      </c>
      <c r="T272" s="156"/>
    </row>
    <row r="273" spans="1:20" s="81" customFormat="1" ht="47.65" customHeight="1">
      <c r="A273" s="173">
        <v>956332</v>
      </c>
      <c r="B273" s="82" t="s">
        <v>546</v>
      </c>
      <c r="C273" s="82" t="s">
        <v>776</v>
      </c>
      <c r="D273" s="82" t="s">
        <v>323</v>
      </c>
      <c r="E273" s="82" t="s">
        <v>777</v>
      </c>
      <c r="F273" s="181" t="s">
        <v>891</v>
      </c>
      <c r="G273" s="123" t="s">
        <v>729</v>
      </c>
      <c r="H273" s="133">
        <v>11304742.469999999</v>
      </c>
      <c r="I273" s="133">
        <v>2787055.9</v>
      </c>
      <c r="J273" s="135">
        <v>2787055.9</v>
      </c>
      <c r="K273" s="135">
        <v>8286164.8700000001</v>
      </c>
      <c r="L273" s="133">
        <v>231521.7</v>
      </c>
      <c r="M273" s="133"/>
      <c r="N273" s="125">
        <v>0</v>
      </c>
      <c r="O273" s="131">
        <v>0</v>
      </c>
      <c r="P273" s="125">
        <v>0</v>
      </c>
      <c r="Q273" s="129">
        <f t="shared" si="4"/>
        <v>0</v>
      </c>
      <c r="R273" s="82" t="s">
        <v>1183</v>
      </c>
      <c r="S273" s="151" t="s">
        <v>781</v>
      </c>
      <c r="T273" s="156"/>
    </row>
    <row r="274" spans="1:20" s="81" customFormat="1" ht="47.65" customHeight="1">
      <c r="A274" s="173">
        <v>956335</v>
      </c>
      <c r="B274" s="82" t="s">
        <v>548</v>
      </c>
      <c r="C274" s="82" t="s">
        <v>776</v>
      </c>
      <c r="D274" s="82" t="s">
        <v>323</v>
      </c>
      <c r="E274" s="82" t="s">
        <v>777</v>
      </c>
      <c r="F274" s="181" t="s">
        <v>891</v>
      </c>
      <c r="G274" s="123" t="s">
        <v>729</v>
      </c>
      <c r="H274" s="133">
        <v>7503713.0999999996</v>
      </c>
      <c r="I274" s="133">
        <v>1849955.27</v>
      </c>
      <c r="J274" s="135">
        <v>1849955.27</v>
      </c>
      <c r="K274" s="135">
        <v>5500081.4000000004</v>
      </c>
      <c r="L274" s="133">
        <v>153676.43</v>
      </c>
      <c r="M274" s="133"/>
      <c r="N274" s="125">
        <v>0</v>
      </c>
      <c r="O274" s="131">
        <v>0</v>
      </c>
      <c r="P274" s="125">
        <v>0</v>
      </c>
      <c r="Q274" s="129">
        <f t="shared" si="4"/>
        <v>0</v>
      </c>
      <c r="R274" s="82" t="s">
        <v>1183</v>
      </c>
      <c r="S274" s="151" t="s">
        <v>782</v>
      </c>
      <c r="T274" s="156"/>
    </row>
    <row r="275" spans="1:20" s="81" customFormat="1" ht="47.65" customHeight="1">
      <c r="A275" s="173">
        <v>956337</v>
      </c>
      <c r="B275" s="82" t="s">
        <v>550</v>
      </c>
      <c r="C275" s="82" t="s">
        <v>776</v>
      </c>
      <c r="D275" s="82" t="s">
        <v>323</v>
      </c>
      <c r="E275" s="82" t="s">
        <v>777</v>
      </c>
      <c r="F275" s="181" t="s">
        <v>891</v>
      </c>
      <c r="G275" s="123" t="s">
        <v>729</v>
      </c>
      <c r="H275" s="133">
        <v>7303974.7799999993</v>
      </c>
      <c r="I275" s="133">
        <v>1800712.05</v>
      </c>
      <c r="J275" s="135">
        <v>1800712.05</v>
      </c>
      <c r="K275" s="135">
        <v>5353676.97</v>
      </c>
      <c r="L275" s="133">
        <v>149585.76</v>
      </c>
      <c r="M275" s="133"/>
      <c r="N275" s="125">
        <v>0</v>
      </c>
      <c r="O275" s="131">
        <v>0</v>
      </c>
      <c r="P275" s="125">
        <v>0</v>
      </c>
      <c r="Q275" s="129">
        <f t="shared" si="4"/>
        <v>0</v>
      </c>
      <c r="R275" s="82" t="s">
        <v>1183</v>
      </c>
      <c r="S275" s="151" t="s">
        <v>783</v>
      </c>
      <c r="T275" s="156"/>
    </row>
    <row r="276" spans="1:20" s="81" customFormat="1" ht="47.65" customHeight="1">
      <c r="A276" s="173">
        <v>956339</v>
      </c>
      <c r="B276" s="82" t="s">
        <v>552</v>
      </c>
      <c r="C276" s="82" t="s">
        <v>776</v>
      </c>
      <c r="D276" s="82" t="s">
        <v>323</v>
      </c>
      <c r="E276" s="82" t="s">
        <v>777</v>
      </c>
      <c r="F276" s="181" t="s">
        <v>891</v>
      </c>
      <c r="G276" s="123" t="s">
        <v>784</v>
      </c>
      <c r="H276" s="133">
        <v>12004333.949999999</v>
      </c>
      <c r="I276" s="133">
        <v>2959532.24</v>
      </c>
      <c r="J276" s="135">
        <v>2959532.24</v>
      </c>
      <c r="K276" s="135">
        <v>8798952.3699999992</v>
      </c>
      <c r="L276" s="133">
        <v>245849.34</v>
      </c>
      <c r="M276" s="133"/>
      <c r="N276" s="125">
        <v>0</v>
      </c>
      <c r="O276" s="131">
        <v>0</v>
      </c>
      <c r="P276" s="125">
        <v>0</v>
      </c>
      <c r="Q276" s="129">
        <f t="shared" si="4"/>
        <v>0</v>
      </c>
      <c r="R276" s="82" t="s">
        <v>1183</v>
      </c>
      <c r="S276" s="151" t="s">
        <v>785</v>
      </c>
      <c r="T276" s="156"/>
    </row>
    <row r="277" spans="1:20" s="81" customFormat="1" ht="47.65" customHeight="1">
      <c r="A277" s="173">
        <v>956340</v>
      </c>
      <c r="B277" s="82" t="s">
        <v>554</v>
      </c>
      <c r="C277" s="82" t="s">
        <v>776</v>
      </c>
      <c r="D277" s="82" t="s">
        <v>323</v>
      </c>
      <c r="E277" s="82" t="s">
        <v>777</v>
      </c>
      <c r="F277" s="181" t="s">
        <v>891</v>
      </c>
      <c r="G277" s="123" t="s">
        <v>729</v>
      </c>
      <c r="H277" s="133">
        <v>6589894.8700000001</v>
      </c>
      <c r="I277" s="133">
        <v>1624663.76</v>
      </c>
      <c r="J277" s="135">
        <v>1624663.76</v>
      </c>
      <c r="K277" s="135">
        <v>4830269.7300000004</v>
      </c>
      <c r="L277" s="133">
        <v>134961.38</v>
      </c>
      <c r="M277" s="133"/>
      <c r="N277" s="125">
        <v>0</v>
      </c>
      <c r="O277" s="131">
        <v>0</v>
      </c>
      <c r="P277" s="125">
        <v>0</v>
      </c>
      <c r="Q277" s="129">
        <f t="shared" si="4"/>
        <v>0</v>
      </c>
      <c r="R277" s="82" t="s">
        <v>1183</v>
      </c>
      <c r="S277" s="151" t="s">
        <v>786</v>
      </c>
      <c r="T277" s="156"/>
    </row>
    <row r="278" spans="1:20" s="81" customFormat="1" ht="47.65" customHeight="1">
      <c r="A278" s="173">
        <v>956341</v>
      </c>
      <c r="B278" s="82" t="s">
        <v>556</v>
      </c>
      <c r="C278" s="82" t="s">
        <v>776</v>
      </c>
      <c r="D278" s="82" t="s">
        <v>323</v>
      </c>
      <c r="E278" s="82" t="s">
        <v>777</v>
      </c>
      <c r="F278" s="181" t="s">
        <v>891</v>
      </c>
      <c r="G278" s="123" t="s">
        <v>729</v>
      </c>
      <c r="H278" s="133">
        <v>97672.180000000008</v>
      </c>
      <c r="I278" s="133">
        <v>24080</v>
      </c>
      <c r="J278" s="135">
        <v>24080</v>
      </c>
      <c r="K278" s="135">
        <v>71591.83</v>
      </c>
      <c r="L278" s="133">
        <v>2000.35</v>
      </c>
      <c r="M278" s="133"/>
      <c r="N278" s="125">
        <v>0</v>
      </c>
      <c r="O278" s="131">
        <v>0</v>
      </c>
      <c r="P278" s="125">
        <v>0</v>
      </c>
      <c r="Q278" s="129">
        <f t="shared" si="4"/>
        <v>0</v>
      </c>
      <c r="R278" s="82" t="s">
        <v>1183</v>
      </c>
      <c r="S278" s="151" t="s">
        <v>787</v>
      </c>
      <c r="T278" s="156"/>
    </row>
    <row r="279" spans="1:20" s="81" customFormat="1" ht="47.65" customHeight="1">
      <c r="A279" s="173">
        <v>956342</v>
      </c>
      <c r="B279" s="82" t="s">
        <v>558</v>
      </c>
      <c r="C279" s="82" t="s">
        <v>776</v>
      </c>
      <c r="D279" s="82" t="s">
        <v>323</v>
      </c>
      <c r="E279" s="82" t="s">
        <v>768</v>
      </c>
      <c r="F279" s="181" t="s">
        <v>888</v>
      </c>
      <c r="G279" s="123" t="s">
        <v>687</v>
      </c>
      <c r="H279" s="133">
        <v>44397505.600000001</v>
      </c>
      <c r="I279" s="133">
        <v>10945700.85</v>
      </c>
      <c r="J279" s="135">
        <v>10945700.85</v>
      </c>
      <c r="K279" s="135">
        <v>32542541.690000001</v>
      </c>
      <c r="L279" s="133">
        <v>909263.06</v>
      </c>
      <c r="M279" s="133"/>
      <c r="N279" s="125">
        <v>0</v>
      </c>
      <c r="O279" s="131">
        <v>0</v>
      </c>
      <c r="P279" s="125">
        <v>0</v>
      </c>
      <c r="Q279" s="129">
        <f t="shared" si="4"/>
        <v>0</v>
      </c>
      <c r="R279" s="82" t="s">
        <v>1184</v>
      </c>
      <c r="S279" s="151" t="s">
        <v>788</v>
      </c>
      <c r="T279" s="156"/>
    </row>
    <row r="280" spans="1:20" s="81" customFormat="1" ht="47.65" customHeight="1">
      <c r="A280" s="173">
        <v>956343</v>
      </c>
      <c r="B280" s="82" t="s">
        <v>560</v>
      </c>
      <c r="C280" s="82" t="s">
        <v>776</v>
      </c>
      <c r="D280" s="82" t="s">
        <v>323</v>
      </c>
      <c r="E280" s="82" t="s">
        <v>768</v>
      </c>
      <c r="F280" s="181" t="s">
        <v>891</v>
      </c>
      <c r="G280" s="123" t="s">
        <v>737</v>
      </c>
      <c r="H280" s="133">
        <v>21381353.559999999</v>
      </c>
      <c r="I280" s="133">
        <v>5271329.93</v>
      </c>
      <c r="J280" s="135">
        <v>5271329.93</v>
      </c>
      <c r="K280" s="135">
        <v>15672132.449999999</v>
      </c>
      <c r="L280" s="133">
        <v>437891.18</v>
      </c>
      <c r="M280" s="133"/>
      <c r="N280" s="125">
        <v>0</v>
      </c>
      <c r="O280" s="131">
        <v>0</v>
      </c>
      <c r="P280" s="125">
        <v>0</v>
      </c>
      <c r="Q280" s="129">
        <f t="shared" si="4"/>
        <v>0</v>
      </c>
      <c r="R280" s="82" t="s">
        <v>1184</v>
      </c>
      <c r="S280" s="151" t="s">
        <v>789</v>
      </c>
      <c r="T280" s="156"/>
    </row>
    <row r="281" spans="1:20" s="81" customFormat="1" ht="47.65" customHeight="1">
      <c r="A281" s="173">
        <v>956345</v>
      </c>
      <c r="B281" s="82" t="s">
        <v>562</v>
      </c>
      <c r="C281" s="82" t="s">
        <v>776</v>
      </c>
      <c r="D281" s="82" t="s">
        <v>323</v>
      </c>
      <c r="E281" s="82" t="s">
        <v>768</v>
      </c>
      <c r="F281" s="181" t="s">
        <v>891</v>
      </c>
      <c r="G281" s="123" t="s">
        <v>737</v>
      </c>
      <c r="H281" s="133">
        <v>7324652.1699999999</v>
      </c>
      <c r="I281" s="133">
        <v>1805809.83</v>
      </c>
      <c r="J281" s="135">
        <v>1805809.83</v>
      </c>
      <c r="K281" s="135">
        <v>5368833.0899999999</v>
      </c>
      <c r="L281" s="133">
        <v>150009.25</v>
      </c>
      <c r="M281" s="133"/>
      <c r="N281" s="125">
        <v>0</v>
      </c>
      <c r="O281" s="131">
        <v>0</v>
      </c>
      <c r="P281" s="125">
        <v>0</v>
      </c>
      <c r="Q281" s="129">
        <f t="shared" si="4"/>
        <v>0</v>
      </c>
      <c r="R281" s="82" t="s">
        <v>1184</v>
      </c>
      <c r="S281" s="151" t="s">
        <v>790</v>
      </c>
      <c r="T281" s="156"/>
    </row>
    <row r="282" spans="1:20" s="81" customFormat="1" ht="47.65" customHeight="1">
      <c r="A282" s="173">
        <v>956348</v>
      </c>
      <c r="B282" s="82" t="s">
        <v>564</v>
      </c>
      <c r="C282" s="82" t="s">
        <v>776</v>
      </c>
      <c r="D282" s="82" t="s">
        <v>323</v>
      </c>
      <c r="E282" s="82" t="s">
        <v>768</v>
      </c>
      <c r="F282" s="181" t="s">
        <v>891</v>
      </c>
      <c r="G282" s="123" t="s">
        <v>737</v>
      </c>
      <c r="H282" s="133">
        <v>1193764.7299999997</v>
      </c>
      <c r="I282" s="133">
        <v>294309.15999999997</v>
      </c>
      <c r="J282" s="135">
        <v>294309.15999999997</v>
      </c>
      <c r="K282" s="135">
        <v>875007.19</v>
      </c>
      <c r="L282" s="133">
        <v>24448.38</v>
      </c>
      <c r="M282" s="133"/>
      <c r="N282" s="125">
        <v>0</v>
      </c>
      <c r="O282" s="131">
        <v>0</v>
      </c>
      <c r="P282" s="125">
        <v>0</v>
      </c>
      <c r="Q282" s="129">
        <f t="shared" si="4"/>
        <v>0</v>
      </c>
      <c r="R282" s="82" t="s">
        <v>1184</v>
      </c>
      <c r="S282" s="151" t="s">
        <v>791</v>
      </c>
      <c r="T282" s="156"/>
    </row>
    <row r="283" spans="1:20" s="81" customFormat="1" ht="47.65" customHeight="1">
      <c r="A283" s="175">
        <v>956349</v>
      </c>
      <c r="B283" s="144" t="s">
        <v>876</v>
      </c>
      <c r="C283" s="144"/>
      <c r="D283" s="144" t="s">
        <v>323</v>
      </c>
      <c r="E283" s="144" t="s">
        <v>323</v>
      </c>
      <c r="F283" s="182" t="s">
        <v>888</v>
      </c>
      <c r="G283" s="169" t="s">
        <v>687</v>
      </c>
      <c r="H283" s="145">
        <v>1364416.12</v>
      </c>
      <c r="I283" s="145">
        <v>1364416.12</v>
      </c>
      <c r="J283" s="145">
        <v>1364416.12</v>
      </c>
      <c r="K283" s="145" t="s">
        <v>860</v>
      </c>
      <c r="L283" s="145">
        <v>283721.94</v>
      </c>
      <c r="M283" s="145" t="s">
        <v>860</v>
      </c>
      <c r="N283" s="179">
        <v>0</v>
      </c>
      <c r="O283" s="133">
        <v>0</v>
      </c>
      <c r="P283" s="179">
        <v>0</v>
      </c>
      <c r="Q283" s="129">
        <f t="shared" si="4"/>
        <v>0</v>
      </c>
      <c r="R283" s="144"/>
      <c r="S283" s="144"/>
      <c r="T283" s="156"/>
    </row>
    <row r="284" spans="1:20" s="81" customFormat="1" ht="47.65" customHeight="1">
      <c r="A284" s="173">
        <v>956353</v>
      </c>
      <c r="B284" s="82" t="s">
        <v>568</v>
      </c>
      <c r="C284" s="82" t="s">
        <v>776</v>
      </c>
      <c r="D284" s="82" t="s">
        <v>323</v>
      </c>
      <c r="E284" s="82" t="s">
        <v>768</v>
      </c>
      <c r="F284" s="181" t="s">
        <v>888</v>
      </c>
      <c r="G284" s="123" t="s">
        <v>687</v>
      </c>
      <c r="H284" s="133">
        <v>37008593.329999998</v>
      </c>
      <c r="I284" s="133">
        <v>9124048.4399999995</v>
      </c>
      <c r="J284" s="135">
        <v>9124048.4399999995</v>
      </c>
      <c r="K284" s="135">
        <v>27126607.100000001</v>
      </c>
      <c r="L284" s="133">
        <v>757937.79</v>
      </c>
      <c r="M284" s="133"/>
      <c r="N284" s="125">
        <v>0</v>
      </c>
      <c r="O284" s="131">
        <v>0</v>
      </c>
      <c r="P284" s="125">
        <v>0</v>
      </c>
      <c r="Q284" s="129">
        <f t="shared" si="4"/>
        <v>0</v>
      </c>
      <c r="R284" s="82" t="s">
        <v>1184</v>
      </c>
      <c r="S284" s="151" t="s">
        <v>792</v>
      </c>
      <c r="T284" s="156"/>
    </row>
    <row r="285" spans="1:20" s="81" customFormat="1" ht="47.65" customHeight="1">
      <c r="A285" s="175">
        <v>956356</v>
      </c>
      <c r="B285" s="144" t="s">
        <v>877</v>
      </c>
      <c r="C285" s="144"/>
      <c r="D285" s="144" t="s">
        <v>323</v>
      </c>
      <c r="E285" s="144" t="s">
        <v>323</v>
      </c>
      <c r="F285" s="182" t="s">
        <v>888</v>
      </c>
      <c r="G285" s="169" t="s">
        <v>687</v>
      </c>
      <c r="H285" s="145">
        <v>325421.09000000003</v>
      </c>
      <c r="I285" s="145">
        <v>325421.09000000003</v>
      </c>
      <c r="J285" s="145">
        <v>325421.09000000003</v>
      </c>
      <c r="K285" s="145" t="s">
        <v>860</v>
      </c>
      <c r="L285" s="145">
        <v>30566.17</v>
      </c>
      <c r="M285" s="145" t="s">
        <v>860</v>
      </c>
      <c r="N285" s="179">
        <v>0</v>
      </c>
      <c r="O285" s="133">
        <v>0</v>
      </c>
      <c r="P285" s="179">
        <v>0</v>
      </c>
      <c r="Q285" s="129">
        <f t="shared" si="4"/>
        <v>0</v>
      </c>
      <c r="R285" s="144"/>
      <c r="S285" s="144"/>
      <c r="T285" s="156"/>
    </row>
    <row r="286" spans="1:20" s="81" customFormat="1" ht="47.65" customHeight="1">
      <c r="A286" s="173">
        <v>956357</v>
      </c>
      <c r="B286" s="82" t="s">
        <v>572</v>
      </c>
      <c r="C286" s="82" t="s">
        <v>776</v>
      </c>
      <c r="D286" s="82" t="s">
        <v>323</v>
      </c>
      <c r="E286" s="82" t="s">
        <v>768</v>
      </c>
      <c r="F286" s="181" t="s">
        <v>891</v>
      </c>
      <c r="G286" s="123" t="s">
        <v>737</v>
      </c>
      <c r="H286" s="133">
        <v>12705648.380000001</v>
      </c>
      <c r="I286" s="133">
        <v>3415441.98</v>
      </c>
      <c r="J286" s="135">
        <v>3132433.35</v>
      </c>
      <c r="K286" s="135">
        <v>9313002.7100000009</v>
      </c>
      <c r="L286" s="133">
        <v>260212.32</v>
      </c>
      <c r="M286" s="133"/>
      <c r="N286" s="125">
        <v>0</v>
      </c>
      <c r="O286" s="131">
        <v>0</v>
      </c>
      <c r="P286" s="125">
        <v>0</v>
      </c>
      <c r="Q286" s="129">
        <f t="shared" si="4"/>
        <v>0</v>
      </c>
      <c r="R286" s="82" t="s">
        <v>1184</v>
      </c>
      <c r="S286" s="151" t="s">
        <v>793</v>
      </c>
      <c r="T286" s="156"/>
    </row>
    <row r="287" spans="1:20" s="81" customFormat="1" ht="47.65" customHeight="1">
      <c r="A287" s="175">
        <v>956593</v>
      </c>
      <c r="B287" s="144" t="s">
        <v>878</v>
      </c>
      <c r="C287" s="144"/>
      <c r="D287" s="144" t="s">
        <v>67</v>
      </c>
      <c r="E287" s="144" t="s">
        <v>67</v>
      </c>
      <c r="F287" s="182" t="s">
        <v>888</v>
      </c>
      <c r="G287" s="169" t="s">
        <v>687</v>
      </c>
      <c r="H287" s="145">
        <v>3751193.63</v>
      </c>
      <c r="I287" s="145">
        <v>3751193.63</v>
      </c>
      <c r="J287" s="145">
        <v>3751193.63</v>
      </c>
      <c r="K287" s="145" t="s">
        <v>860</v>
      </c>
      <c r="L287" s="145">
        <v>414861.11</v>
      </c>
      <c r="M287" s="136">
        <v>414861.11</v>
      </c>
      <c r="N287" s="179">
        <v>0</v>
      </c>
      <c r="O287" s="133">
        <v>0</v>
      </c>
      <c r="P287" s="179">
        <v>0</v>
      </c>
      <c r="Q287" s="129">
        <f t="shared" si="4"/>
        <v>0</v>
      </c>
      <c r="R287" s="144"/>
      <c r="S287" s="144"/>
      <c r="T287" s="156"/>
    </row>
    <row r="288" spans="1:20" s="81" customFormat="1" ht="47.65" customHeight="1">
      <c r="A288" s="176">
        <v>957578</v>
      </c>
      <c r="B288" s="165" t="s">
        <v>627</v>
      </c>
      <c r="C288" s="165"/>
      <c r="D288" s="165" t="s">
        <v>67</v>
      </c>
      <c r="E288" s="165" t="s">
        <v>67</v>
      </c>
      <c r="F288" s="183" t="s">
        <v>888</v>
      </c>
      <c r="G288" s="171" t="s">
        <v>687</v>
      </c>
      <c r="H288" s="166">
        <v>1108989.51</v>
      </c>
      <c r="I288" s="166">
        <v>1108989.51</v>
      </c>
      <c r="J288" s="166">
        <v>1108989.51</v>
      </c>
      <c r="K288" s="166" t="s">
        <v>860</v>
      </c>
      <c r="L288" s="166">
        <v>141856.25</v>
      </c>
      <c r="M288" s="166" t="s">
        <v>860</v>
      </c>
      <c r="N288" s="179">
        <v>0</v>
      </c>
      <c r="O288" s="133">
        <v>0</v>
      </c>
      <c r="P288" s="179">
        <v>0</v>
      </c>
      <c r="Q288" s="129">
        <f t="shared" si="4"/>
        <v>0</v>
      </c>
      <c r="R288" s="165"/>
      <c r="S288" s="165"/>
      <c r="T288" s="167"/>
    </row>
  </sheetData>
  <mergeCells count="1">
    <mergeCell ref="I5:M5"/>
  </mergeCells>
  <conditionalFormatting sqref="A1:A1048576">
    <cfRule type="duplicateValues" dxfId="3" priority="1"/>
    <cfRule type="duplicateValues" dxfId="2" priority="2"/>
  </conditionalFormatting>
  <pageMargins left="0.7" right="0.7" top="0.75" bottom="0.75" header="0.3" footer="0.3"/>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B874-52C8-4148-8853-ED4727CEEF72}">
  <sheetPr>
    <tabColor rgb="FFFF0000"/>
  </sheetPr>
  <dimension ref="A5:O6522"/>
  <sheetViews>
    <sheetView zoomScaleNormal="100" workbookViewId="0">
      <pane ySplit="5" topLeftCell="A6" activePane="bottomLeft" state="frozen"/>
      <selection pane="bottomLeft"/>
    </sheetView>
  </sheetViews>
  <sheetFormatPr defaultColWidth="8.625" defaultRowHeight="15.75"/>
  <cols>
    <col min="2" max="2" width="12.625" customWidth="1"/>
    <col min="3" max="3" width="53.125" style="81" customWidth="1"/>
    <col min="4" max="4" width="15.625" hidden="1" customWidth="1"/>
    <col min="5" max="5" width="25.75" style="109" customWidth="1"/>
    <col min="6" max="6" width="17.125" customWidth="1"/>
    <col min="7" max="7" width="19.625" customWidth="1"/>
    <col min="8" max="8" width="19.625" hidden="1" customWidth="1"/>
    <col min="9" max="9" width="19.625" customWidth="1"/>
    <col min="10" max="10" width="19.625" style="106" customWidth="1"/>
    <col min="11" max="11" width="19.625" customWidth="1"/>
    <col min="12" max="12" width="23.625" style="112" customWidth="1"/>
    <col min="13" max="13" width="23.625" style="81" customWidth="1"/>
    <col min="14" max="14" width="60.625" customWidth="1"/>
    <col min="15" max="15" width="15.625" bestFit="1" customWidth="1"/>
  </cols>
  <sheetData>
    <row r="5" spans="1:15" ht="31.9" customHeight="1">
      <c r="A5" s="120" t="s">
        <v>879</v>
      </c>
      <c r="B5" s="120" t="s">
        <v>669</v>
      </c>
      <c r="C5" s="120" t="s">
        <v>670</v>
      </c>
      <c r="D5" s="120" t="s">
        <v>671</v>
      </c>
      <c r="E5" s="120" t="s">
        <v>64</v>
      </c>
      <c r="F5" s="120" t="s">
        <v>682</v>
      </c>
      <c r="G5" s="120" t="s">
        <v>880</v>
      </c>
      <c r="H5" s="120" t="s">
        <v>881</v>
      </c>
      <c r="I5" s="120" t="s">
        <v>882</v>
      </c>
      <c r="J5" s="120" t="s">
        <v>883</v>
      </c>
      <c r="K5" s="120" t="s">
        <v>884</v>
      </c>
      <c r="L5" s="120" t="s">
        <v>681</v>
      </c>
      <c r="M5" s="120" t="s">
        <v>885</v>
      </c>
      <c r="N5" s="120" t="s">
        <v>684</v>
      </c>
    </row>
    <row r="6" spans="1:15" s="97" customFormat="1">
      <c r="A6" s="98">
        <v>1</v>
      </c>
      <c r="B6" s="104">
        <v>727691</v>
      </c>
      <c r="C6" s="108" t="s">
        <v>886</v>
      </c>
      <c r="D6" s="98"/>
      <c r="E6" s="108" t="s">
        <v>323</v>
      </c>
      <c r="F6" s="100" t="s">
        <v>887</v>
      </c>
      <c r="G6" s="101" t="s">
        <v>888</v>
      </c>
      <c r="H6" s="102" t="e">
        <f>VLOOKUP(B6,#REF!, 27, FALSE)</f>
        <v>#REF!</v>
      </c>
      <c r="I6" s="101">
        <v>73.419999999999106</v>
      </c>
      <c r="J6" s="101">
        <v>0</v>
      </c>
      <c r="K6" s="101">
        <v>38256.039999999899</v>
      </c>
      <c r="L6" s="111">
        <f>I6+J6+K6</f>
        <v>38329.459999999897</v>
      </c>
      <c r="M6" s="122" t="s">
        <v>888</v>
      </c>
      <c r="N6" s="110" t="s">
        <v>889</v>
      </c>
      <c r="O6" s="106"/>
    </row>
    <row r="7" spans="1:15" s="97" customFormat="1">
      <c r="A7" s="98">
        <v>2</v>
      </c>
      <c r="B7" s="104">
        <v>724941</v>
      </c>
      <c r="C7" s="108" t="s">
        <v>890</v>
      </c>
      <c r="D7" s="98"/>
      <c r="E7" s="108" t="s">
        <v>861</v>
      </c>
      <c r="F7" s="100" t="s">
        <v>887</v>
      </c>
      <c r="G7" s="101" t="s">
        <v>888</v>
      </c>
      <c r="H7" s="102" t="e">
        <f>VLOOKUP(B7,#REF!, 27, FALSE)</f>
        <v>#REF!</v>
      </c>
      <c r="I7" s="101">
        <v>651946.91999999899</v>
      </c>
      <c r="J7" s="101">
        <v>0</v>
      </c>
      <c r="K7" s="101">
        <v>4529.609999999976</v>
      </c>
      <c r="L7" s="111">
        <f t="shared" ref="L7:L69" si="0">I7+J7+K7</f>
        <v>656476.52999999898</v>
      </c>
      <c r="M7" s="122" t="s">
        <v>891</v>
      </c>
      <c r="N7" s="110" t="s">
        <v>889</v>
      </c>
      <c r="O7" s="106"/>
    </row>
    <row r="8" spans="1:15" s="97" customFormat="1">
      <c r="A8" s="98">
        <v>3</v>
      </c>
      <c r="B8" s="104">
        <v>724828</v>
      </c>
      <c r="C8" s="108" t="s">
        <v>892</v>
      </c>
      <c r="D8" s="98"/>
      <c r="E8" s="108" t="s">
        <v>861</v>
      </c>
      <c r="F8" s="100" t="s">
        <v>887</v>
      </c>
      <c r="G8" s="101" t="s">
        <v>888</v>
      </c>
      <c r="H8" s="102" t="e">
        <f>VLOOKUP(B8,#REF!, 27, FALSE)</f>
        <v>#REF!</v>
      </c>
      <c r="I8" s="101">
        <v>312602.26</v>
      </c>
      <c r="J8" s="101">
        <v>0</v>
      </c>
      <c r="K8" s="101">
        <v>1133540.0700000003</v>
      </c>
      <c r="L8" s="111">
        <f t="shared" si="0"/>
        <v>1446142.3300000003</v>
      </c>
      <c r="M8" s="122" t="s">
        <v>891</v>
      </c>
      <c r="N8" s="110" t="s">
        <v>893</v>
      </c>
      <c r="O8" s="106"/>
    </row>
    <row r="9" spans="1:15" s="97" customFormat="1">
      <c r="A9" s="98">
        <v>4</v>
      </c>
      <c r="B9" s="104">
        <v>724781</v>
      </c>
      <c r="C9" s="108" t="s">
        <v>894</v>
      </c>
      <c r="D9" s="98"/>
      <c r="E9" s="108" t="s">
        <v>861</v>
      </c>
      <c r="F9" s="100" t="s">
        <v>887</v>
      </c>
      <c r="G9" s="101" t="s">
        <v>888</v>
      </c>
      <c r="H9" s="102" t="e">
        <f>VLOOKUP(B9,#REF!, 27, FALSE)</f>
        <v>#REF!</v>
      </c>
      <c r="I9" s="101">
        <v>279875.5</v>
      </c>
      <c r="J9" s="101">
        <v>0</v>
      </c>
      <c r="K9" s="101">
        <v>3359.7599999999875</v>
      </c>
      <c r="L9" s="111">
        <f t="shared" si="0"/>
        <v>283235.26</v>
      </c>
      <c r="M9" s="122" t="s">
        <v>891</v>
      </c>
      <c r="N9" s="110" t="s">
        <v>889</v>
      </c>
      <c r="O9" s="106"/>
    </row>
    <row r="10" spans="1:15" s="97" customFormat="1">
      <c r="A10" s="98">
        <v>5</v>
      </c>
      <c r="B10" s="104">
        <v>724716</v>
      </c>
      <c r="C10" s="108" t="s">
        <v>895</v>
      </c>
      <c r="D10" s="98"/>
      <c r="E10" s="108" t="s">
        <v>861</v>
      </c>
      <c r="F10" s="100" t="s">
        <v>887</v>
      </c>
      <c r="G10" s="101" t="s">
        <v>888</v>
      </c>
      <c r="H10" s="102" t="e">
        <f>VLOOKUP(B10,#REF!, 27, FALSE)</f>
        <v>#REF!</v>
      </c>
      <c r="I10" s="101">
        <v>369806.37</v>
      </c>
      <c r="J10" s="101">
        <v>0</v>
      </c>
      <c r="K10" s="101">
        <v>9160.8400000000111</v>
      </c>
      <c r="L10" s="111">
        <f t="shared" si="0"/>
        <v>378967.21</v>
      </c>
      <c r="M10" s="122" t="s">
        <v>891</v>
      </c>
      <c r="N10" s="110" t="s">
        <v>889</v>
      </c>
      <c r="O10" s="106"/>
    </row>
    <row r="11" spans="1:15">
      <c r="A11" s="98">
        <v>6</v>
      </c>
      <c r="B11" s="104">
        <v>724670</v>
      </c>
      <c r="C11" s="108" t="s">
        <v>896</v>
      </c>
      <c r="D11" s="98"/>
      <c r="E11" s="108" t="s">
        <v>861</v>
      </c>
      <c r="F11" s="100" t="s">
        <v>887</v>
      </c>
      <c r="G11" s="101" t="s">
        <v>888</v>
      </c>
      <c r="H11" s="102" t="e">
        <f>VLOOKUP(B11,#REF!, 27, FALSE)</f>
        <v>#REF!</v>
      </c>
      <c r="I11" s="101">
        <v>312699.25999999902</v>
      </c>
      <c r="J11" s="101">
        <v>0</v>
      </c>
      <c r="K11" s="101">
        <v>4239.7099999999782</v>
      </c>
      <c r="L11" s="111">
        <f t="shared" si="0"/>
        <v>316938.96999999898</v>
      </c>
      <c r="M11" s="122" t="s">
        <v>891</v>
      </c>
      <c r="N11" s="110" t="s">
        <v>889</v>
      </c>
      <c r="O11" s="106"/>
    </row>
    <row r="12" spans="1:15">
      <c r="A12" s="98">
        <v>7</v>
      </c>
      <c r="B12" s="104">
        <v>724669</v>
      </c>
      <c r="C12" s="108" t="s">
        <v>897</v>
      </c>
      <c r="D12" s="98"/>
      <c r="E12" s="108" t="s">
        <v>861</v>
      </c>
      <c r="F12" s="100" t="s">
        <v>887</v>
      </c>
      <c r="G12" s="101" t="s">
        <v>888</v>
      </c>
      <c r="H12" s="102" t="e">
        <f>VLOOKUP(B12,#REF!, 27, FALSE)</f>
        <v>#REF!</v>
      </c>
      <c r="I12" s="101">
        <v>427398.30999999901</v>
      </c>
      <c r="J12" s="101">
        <v>0</v>
      </c>
      <c r="K12" s="101">
        <v>5187.3799999999719</v>
      </c>
      <c r="L12" s="111">
        <f t="shared" si="0"/>
        <v>432585.68999999895</v>
      </c>
      <c r="M12" s="122" t="s">
        <v>891</v>
      </c>
      <c r="N12" s="110" t="s">
        <v>889</v>
      </c>
      <c r="O12" s="106"/>
    </row>
    <row r="13" spans="1:15">
      <c r="A13" s="98">
        <v>8</v>
      </c>
      <c r="B13" s="104">
        <v>724605</v>
      </c>
      <c r="C13" s="108" t="s">
        <v>898</v>
      </c>
      <c r="D13" s="98"/>
      <c r="E13" s="108" t="s">
        <v>861</v>
      </c>
      <c r="F13" s="100" t="s">
        <v>887</v>
      </c>
      <c r="G13" s="101" t="s">
        <v>888</v>
      </c>
      <c r="H13" s="102" t="e">
        <f>VLOOKUP(B13,#REF!, 27, FALSE)</f>
        <v>#REF!</v>
      </c>
      <c r="I13" s="101">
        <v>543528.12999999896</v>
      </c>
      <c r="J13" s="101">
        <v>0</v>
      </c>
      <c r="K13" s="101">
        <v>5932.840000000002</v>
      </c>
      <c r="L13" s="111">
        <f t="shared" si="0"/>
        <v>549460.96999999892</v>
      </c>
      <c r="M13" s="122" t="s">
        <v>891</v>
      </c>
      <c r="N13" s="110" t="s">
        <v>889</v>
      </c>
      <c r="O13" s="106"/>
    </row>
    <row r="14" spans="1:15">
      <c r="A14" s="98">
        <v>9</v>
      </c>
      <c r="B14" s="104">
        <v>724603</v>
      </c>
      <c r="C14" s="108" t="s">
        <v>899</v>
      </c>
      <c r="D14" s="98"/>
      <c r="E14" s="108" t="s">
        <v>861</v>
      </c>
      <c r="F14" s="100" t="s">
        <v>887</v>
      </c>
      <c r="G14" s="101" t="s">
        <v>888</v>
      </c>
      <c r="H14" s="102" t="e">
        <f>VLOOKUP(B14,#REF!, 27, FALSE)</f>
        <v>#REF!</v>
      </c>
      <c r="I14" s="101">
        <v>565636.48999999894</v>
      </c>
      <c r="J14" s="101">
        <v>0</v>
      </c>
      <c r="K14" s="101">
        <v>1831023.2399999995</v>
      </c>
      <c r="L14" s="111">
        <f t="shared" si="0"/>
        <v>2396659.7299999986</v>
      </c>
      <c r="M14" s="122" t="s">
        <v>891</v>
      </c>
      <c r="N14" s="110" t="s">
        <v>893</v>
      </c>
      <c r="O14" s="106"/>
    </row>
    <row r="15" spans="1:15">
      <c r="A15" s="98">
        <v>10</v>
      </c>
      <c r="B15" s="103">
        <v>724599</v>
      </c>
      <c r="C15" s="108" t="s">
        <v>900</v>
      </c>
      <c r="D15" s="98"/>
      <c r="E15" s="108" t="s">
        <v>861</v>
      </c>
      <c r="F15" s="100" t="s">
        <v>887</v>
      </c>
      <c r="G15" s="101" t="s">
        <v>888</v>
      </c>
      <c r="H15" s="102" t="e">
        <f>VLOOKUP(B15,#REF!, 27, FALSE)</f>
        <v>#REF!</v>
      </c>
      <c r="I15" s="101">
        <v>472883.43999999901</v>
      </c>
      <c r="J15" s="101">
        <v>0</v>
      </c>
      <c r="K15" s="101">
        <v>3708.6299999999756</v>
      </c>
      <c r="L15" s="111">
        <f t="shared" si="0"/>
        <v>476592.06999999902</v>
      </c>
      <c r="M15" s="122" t="s">
        <v>891</v>
      </c>
      <c r="N15" s="110" t="s">
        <v>889</v>
      </c>
      <c r="O15" s="106"/>
    </row>
    <row r="16" spans="1:15" ht="30">
      <c r="A16" s="98">
        <v>11</v>
      </c>
      <c r="B16" s="103">
        <v>718971</v>
      </c>
      <c r="C16" s="108" t="s">
        <v>901</v>
      </c>
      <c r="D16" s="98"/>
      <c r="E16" s="108" t="s">
        <v>92</v>
      </c>
      <c r="F16" s="100" t="s">
        <v>887</v>
      </c>
      <c r="G16" s="101" t="s">
        <v>888</v>
      </c>
      <c r="H16" s="102" t="e">
        <f>VLOOKUP(B16,#REF!, 27, FALSE)</f>
        <v>#REF!</v>
      </c>
      <c r="I16" s="101">
        <v>3136106.46</v>
      </c>
      <c r="J16" s="101">
        <v>0</v>
      </c>
      <c r="K16" s="101">
        <v>102391.2699999999</v>
      </c>
      <c r="L16" s="111">
        <f t="shared" si="0"/>
        <v>3238497.73</v>
      </c>
      <c r="M16" s="122" t="s">
        <v>891</v>
      </c>
      <c r="N16" s="110" t="s">
        <v>889</v>
      </c>
      <c r="O16" s="106"/>
    </row>
    <row r="17" spans="1:15" ht="30">
      <c r="A17" s="98">
        <v>12</v>
      </c>
      <c r="B17" s="103">
        <v>718955</v>
      </c>
      <c r="C17" s="108" t="s">
        <v>902</v>
      </c>
      <c r="D17" s="98"/>
      <c r="E17" s="108" t="s">
        <v>92</v>
      </c>
      <c r="F17" s="100" t="s">
        <v>887</v>
      </c>
      <c r="G17" s="101" t="s">
        <v>888</v>
      </c>
      <c r="H17" s="102" t="e">
        <f>VLOOKUP(B17,#REF!, 27, FALSE)</f>
        <v>#REF!</v>
      </c>
      <c r="I17" s="101">
        <v>2099429.08</v>
      </c>
      <c r="J17" s="101">
        <v>0</v>
      </c>
      <c r="K17" s="101">
        <v>64311.619999999952</v>
      </c>
      <c r="L17" s="111">
        <f t="shared" si="0"/>
        <v>2163740.7000000002</v>
      </c>
      <c r="M17" s="122" t="s">
        <v>891</v>
      </c>
      <c r="N17" s="110" t="s">
        <v>889</v>
      </c>
      <c r="O17" s="106"/>
    </row>
    <row r="18" spans="1:15" ht="30">
      <c r="A18" s="98">
        <v>13</v>
      </c>
      <c r="B18" s="103">
        <v>718951</v>
      </c>
      <c r="C18" s="108" t="s">
        <v>903</v>
      </c>
      <c r="D18" s="98"/>
      <c r="E18" s="108" t="s">
        <v>92</v>
      </c>
      <c r="F18" s="100" t="s">
        <v>887</v>
      </c>
      <c r="G18" s="101" t="s">
        <v>888</v>
      </c>
      <c r="H18" s="102" t="e">
        <f>VLOOKUP(B18,#REF!, 27, FALSE)</f>
        <v>#REF!</v>
      </c>
      <c r="I18" s="101">
        <v>1322132.33</v>
      </c>
      <c r="J18" s="101">
        <v>0</v>
      </c>
      <c r="K18" s="101">
        <v>31755.399999999972</v>
      </c>
      <c r="L18" s="111">
        <f t="shared" si="0"/>
        <v>1353887.73</v>
      </c>
      <c r="M18" s="122" t="s">
        <v>891</v>
      </c>
      <c r="N18" s="110" t="s">
        <v>889</v>
      </c>
      <c r="O18" s="106"/>
    </row>
    <row r="19" spans="1:15" ht="30">
      <c r="A19" s="98">
        <v>14</v>
      </c>
      <c r="B19" s="103">
        <v>715610</v>
      </c>
      <c r="C19" s="108" t="s">
        <v>904</v>
      </c>
      <c r="D19" s="98"/>
      <c r="E19" s="108" t="s">
        <v>92</v>
      </c>
      <c r="F19" s="100" t="s">
        <v>887</v>
      </c>
      <c r="G19" s="101" t="s">
        <v>888</v>
      </c>
      <c r="H19" s="102" t="e">
        <f>VLOOKUP(B19,#REF!, 27, FALSE)</f>
        <v>#REF!</v>
      </c>
      <c r="I19" s="101">
        <v>0</v>
      </c>
      <c r="J19" s="101">
        <v>26514.9</v>
      </c>
      <c r="K19" s="101">
        <v>0</v>
      </c>
      <c r="L19" s="111">
        <f t="shared" si="0"/>
        <v>26514.9</v>
      </c>
      <c r="M19" s="122" t="s">
        <v>891</v>
      </c>
      <c r="N19" s="110" t="s">
        <v>889</v>
      </c>
      <c r="O19" s="106"/>
    </row>
    <row r="20" spans="1:15">
      <c r="A20" s="98">
        <v>15</v>
      </c>
      <c r="B20" s="103">
        <v>713795</v>
      </c>
      <c r="C20" s="108" t="s">
        <v>905</v>
      </c>
      <c r="D20" s="98"/>
      <c r="E20" s="108" t="s">
        <v>861</v>
      </c>
      <c r="F20" s="100" t="s">
        <v>887</v>
      </c>
      <c r="G20" s="101" t="s">
        <v>888</v>
      </c>
      <c r="H20" s="102" t="e">
        <f>VLOOKUP(B20,#REF!, 27, FALSE)</f>
        <v>#REF!</v>
      </c>
      <c r="I20" s="101">
        <v>320287.03000000003</v>
      </c>
      <c r="J20" s="101">
        <v>0</v>
      </c>
      <c r="K20" s="101">
        <v>8878.1500000000269</v>
      </c>
      <c r="L20" s="111">
        <f t="shared" si="0"/>
        <v>329165.18000000005</v>
      </c>
      <c r="M20" s="122" t="s">
        <v>891</v>
      </c>
      <c r="N20" s="110" t="s">
        <v>889</v>
      </c>
      <c r="O20" s="106"/>
    </row>
    <row r="21" spans="1:15">
      <c r="A21" s="98">
        <v>16</v>
      </c>
      <c r="B21" s="103">
        <v>705657</v>
      </c>
      <c r="C21" s="108" t="s">
        <v>906</v>
      </c>
      <c r="D21" s="98"/>
      <c r="E21" s="108" t="s">
        <v>873</v>
      </c>
      <c r="F21" s="100" t="s">
        <v>887</v>
      </c>
      <c r="G21" s="101" t="s">
        <v>888</v>
      </c>
      <c r="H21" s="102" t="e">
        <f>VLOOKUP(B21,#REF!, 27, FALSE)</f>
        <v>#REF!</v>
      </c>
      <c r="I21" s="101">
        <v>4787279.9199999962</v>
      </c>
      <c r="J21" s="101">
        <v>7291.5844497987782</v>
      </c>
      <c r="K21" s="101">
        <v>14022874.479999978</v>
      </c>
      <c r="L21" s="111">
        <f t="shared" si="0"/>
        <v>18817445.984449774</v>
      </c>
      <c r="M21" s="122" t="s">
        <v>891</v>
      </c>
      <c r="N21" s="110" t="s">
        <v>893</v>
      </c>
      <c r="O21" s="106"/>
    </row>
    <row r="22" spans="1:15" ht="30">
      <c r="A22" s="98">
        <v>17</v>
      </c>
      <c r="B22" s="103">
        <v>705503</v>
      </c>
      <c r="C22" s="108" t="s">
        <v>907</v>
      </c>
      <c r="D22" s="98"/>
      <c r="E22" s="108" t="s">
        <v>864</v>
      </c>
      <c r="F22" s="100" t="s">
        <v>887</v>
      </c>
      <c r="G22" s="101" t="s">
        <v>888</v>
      </c>
      <c r="H22" s="102" t="e">
        <f>VLOOKUP(B22,#REF!, 27, FALSE)</f>
        <v>#REF!</v>
      </c>
      <c r="I22" s="101">
        <v>86247.26</v>
      </c>
      <c r="J22" s="101">
        <v>0</v>
      </c>
      <c r="K22" s="101">
        <v>201490.02000000002</v>
      </c>
      <c r="L22" s="111">
        <f t="shared" si="0"/>
        <v>287737.28000000003</v>
      </c>
      <c r="M22" s="122" t="s">
        <v>891</v>
      </c>
      <c r="N22" s="110" t="s">
        <v>889</v>
      </c>
      <c r="O22" s="106"/>
    </row>
    <row r="23" spans="1:15">
      <c r="A23" s="98">
        <v>18</v>
      </c>
      <c r="B23" s="103">
        <v>704931</v>
      </c>
      <c r="C23" s="108" t="s">
        <v>908</v>
      </c>
      <c r="D23" s="98"/>
      <c r="E23" s="108" t="s">
        <v>861</v>
      </c>
      <c r="F23" s="100" t="s">
        <v>887</v>
      </c>
      <c r="G23" s="101" t="s">
        <v>888</v>
      </c>
      <c r="H23" s="102" t="e">
        <f>VLOOKUP(B23,#REF!, 27, FALSE)</f>
        <v>#REF!</v>
      </c>
      <c r="I23" s="101">
        <v>704757.7</v>
      </c>
      <c r="J23" s="101">
        <v>0</v>
      </c>
      <c r="K23" s="101">
        <v>2127836.6699999995</v>
      </c>
      <c r="L23" s="111">
        <f t="shared" si="0"/>
        <v>2832594.3699999992</v>
      </c>
      <c r="M23" s="122" t="s">
        <v>891</v>
      </c>
      <c r="N23" s="110" t="s">
        <v>893</v>
      </c>
      <c r="O23" s="106"/>
    </row>
    <row r="24" spans="1:15">
      <c r="A24" s="98">
        <v>19</v>
      </c>
      <c r="B24" s="103">
        <v>704929</v>
      </c>
      <c r="C24" s="108" t="s">
        <v>909</v>
      </c>
      <c r="D24" s="98"/>
      <c r="E24" s="108" t="s">
        <v>861</v>
      </c>
      <c r="F24" s="100" t="s">
        <v>887</v>
      </c>
      <c r="G24" s="101" t="s">
        <v>888</v>
      </c>
      <c r="H24" s="102" t="e">
        <f>VLOOKUP(B24,#REF!, 27, FALSE)</f>
        <v>#REF!</v>
      </c>
      <c r="I24" s="101">
        <v>684564.34999999905</v>
      </c>
      <c r="J24" s="101">
        <v>0</v>
      </c>
      <c r="K24" s="101">
        <v>1045452.0999999999</v>
      </c>
      <c r="L24" s="111">
        <f t="shared" si="0"/>
        <v>1730016.4499999988</v>
      </c>
      <c r="M24" s="122" t="s">
        <v>891</v>
      </c>
      <c r="N24" s="110" t="s">
        <v>893</v>
      </c>
      <c r="O24" s="106"/>
    </row>
    <row r="25" spans="1:15">
      <c r="A25" s="98">
        <v>20</v>
      </c>
      <c r="B25" s="103">
        <v>704862</v>
      </c>
      <c r="C25" s="108" t="s">
        <v>910</v>
      </c>
      <c r="D25" s="98"/>
      <c r="E25" s="108" t="s">
        <v>861</v>
      </c>
      <c r="F25" s="100" t="s">
        <v>887</v>
      </c>
      <c r="G25" s="101" t="s">
        <v>888</v>
      </c>
      <c r="H25" s="102" t="e">
        <f>VLOOKUP(B25,#REF!, 27, FALSE)</f>
        <v>#REF!</v>
      </c>
      <c r="I25" s="101">
        <v>597812.06999999995</v>
      </c>
      <c r="J25" s="101">
        <v>0</v>
      </c>
      <c r="K25" s="101">
        <v>2129118.4300000002</v>
      </c>
      <c r="L25" s="111">
        <f t="shared" si="0"/>
        <v>2726930.5</v>
      </c>
      <c r="M25" s="122" t="s">
        <v>891</v>
      </c>
      <c r="N25" s="110" t="s">
        <v>893</v>
      </c>
      <c r="O25" s="106"/>
    </row>
    <row r="26" spans="1:15">
      <c r="A26" s="98">
        <v>21</v>
      </c>
      <c r="B26" s="103">
        <v>704793</v>
      </c>
      <c r="C26" s="108" t="s">
        <v>911</v>
      </c>
      <c r="D26" s="98"/>
      <c r="E26" s="108" t="s">
        <v>861</v>
      </c>
      <c r="F26" s="100" t="s">
        <v>887</v>
      </c>
      <c r="G26" s="101" t="s">
        <v>888</v>
      </c>
      <c r="H26" s="102" t="e">
        <f>VLOOKUP(B26,#REF!, 27, FALSE)</f>
        <v>#REF!</v>
      </c>
      <c r="I26" s="101">
        <v>664346.68999999901</v>
      </c>
      <c r="J26" s="101">
        <v>0</v>
      </c>
      <c r="K26" s="101">
        <v>2913727.1599999997</v>
      </c>
      <c r="L26" s="111">
        <f t="shared" si="0"/>
        <v>3578073.8499999987</v>
      </c>
      <c r="M26" s="122" t="s">
        <v>891</v>
      </c>
      <c r="N26" s="110" t="s">
        <v>893</v>
      </c>
      <c r="O26" s="106"/>
    </row>
    <row r="27" spans="1:15">
      <c r="A27" s="98">
        <v>22</v>
      </c>
      <c r="B27" s="104">
        <v>704757</v>
      </c>
      <c r="C27" s="108" t="s">
        <v>912</v>
      </c>
      <c r="D27" s="98"/>
      <c r="E27" s="108" t="s">
        <v>861</v>
      </c>
      <c r="F27" s="100" t="s">
        <v>887</v>
      </c>
      <c r="G27" s="101" t="s">
        <v>888</v>
      </c>
      <c r="H27" s="102" t="e">
        <f>VLOOKUP(B27,#REF!, 27, FALSE)</f>
        <v>#REF!</v>
      </c>
      <c r="I27" s="101">
        <v>384802.429999999</v>
      </c>
      <c r="J27" s="101">
        <v>0</v>
      </c>
      <c r="K27" s="101">
        <v>2232814.52</v>
      </c>
      <c r="L27" s="111">
        <f t="shared" si="0"/>
        <v>2617616.9499999993</v>
      </c>
      <c r="M27" s="122" t="s">
        <v>891</v>
      </c>
      <c r="N27" s="110" t="s">
        <v>893</v>
      </c>
      <c r="O27" s="106"/>
    </row>
    <row r="28" spans="1:15">
      <c r="A28" s="98">
        <v>23</v>
      </c>
      <c r="B28" s="103">
        <v>704744</v>
      </c>
      <c r="C28" s="108" t="s">
        <v>913</v>
      </c>
      <c r="D28" s="98"/>
      <c r="E28" s="108" t="s">
        <v>861</v>
      </c>
      <c r="F28" s="100" t="s">
        <v>887</v>
      </c>
      <c r="G28" s="101" t="s">
        <v>888</v>
      </c>
      <c r="H28" s="102" t="e">
        <f>VLOOKUP(B28,#REF!, 27, FALSE)</f>
        <v>#REF!</v>
      </c>
      <c r="I28" s="101">
        <v>754342.02999999898</v>
      </c>
      <c r="J28" s="101">
        <v>0</v>
      </c>
      <c r="K28" s="101">
        <v>2721453.75</v>
      </c>
      <c r="L28" s="111">
        <f t="shared" si="0"/>
        <v>3475795.7799999989</v>
      </c>
      <c r="M28" s="122" t="s">
        <v>891</v>
      </c>
      <c r="N28" s="110" t="s">
        <v>893</v>
      </c>
      <c r="O28" s="106"/>
    </row>
    <row r="29" spans="1:15">
      <c r="A29" s="98">
        <v>24</v>
      </c>
      <c r="B29" s="103">
        <v>704741</v>
      </c>
      <c r="C29" s="108" t="s">
        <v>914</v>
      </c>
      <c r="D29" s="98"/>
      <c r="E29" s="108" t="s">
        <v>861</v>
      </c>
      <c r="F29" s="100" t="s">
        <v>887</v>
      </c>
      <c r="G29" s="101" t="s">
        <v>888</v>
      </c>
      <c r="H29" s="102" t="e">
        <f>VLOOKUP(B29,#REF!, 27, FALSE)</f>
        <v>#REF!</v>
      </c>
      <c r="I29" s="101">
        <v>563643.61999999895</v>
      </c>
      <c r="J29" s="101">
        <v>0</v>
      </c>
      <c r="K29" s="101">
        <v>5430.15</v>
      </c>
      <c r="L29" s="111">
        <f t="shared" si="0"/>
        <v>569073.76999999897</v>
      </c>
      <c r="M29" s="122" t="s">
        <v>891</v>
      </c>
      <c r="N29" s="110" t="s">
        <v>889</v>
      </c>
      <c r="O29" s="106"/>
    </row>
    <row r="30" spans="1:15">
      <c r="A30" s="98">
        <v>25</v>
      </c>
      <c r="B30" s="104">
        <v>701473</v>
      </c>
      <c r="C30" s="108" t="s">
        <v>915</v>
      </c>
      <c r="D30" s="98"/>
      <c r="E30" s="108" t="s">
        <v>861</v>
      </c>
      <c r="F30" s="100" t="s">
        <v>887</v>
      </c>
      <c r="G30" s="101" t="s">
        <v>888</v>
      </c>
      <c r="H30" s="102" t="e">
        <f>VLOOKUP(B30,#REF!, 27, FALSE)</f>
        <v>#REF!</v>
      </c>
      <c r="I30" s="101">
        <v>535383.63</v>
      </c>
      <c r="J30" s="101">
        <v>0</v>
      </c>
      <c r="K30" s="101">
        <v>1615651.8499999901</v>
      </c>
      <c r="L30" s="111">
        <f t="shared" si="0"/>
        <v>2151035.4799999902</v>
      </c>
      <c r="M30" s="122" t="s">
        <v>891</v>
      </c>
      <c r="N30" s="110" t="s">
        <v>893</v>
      </c>
      <c r="O30" s="106"/>
    </row>
    <row r="31" spans="1:15">
      <c r="A31" s="98">
        <v>26</v>
      </c>
      <c r="B31" s="104">
        <v>699814</v>
      </c>
      <c r="C31" s="108" t="s">
        <v>916</v>
      </c>
      <c r="D31" s="98"/>
      <c r="E31" s="108" t="s">
        <v>861</v>
      </c>
      <c r="F31" s="100" t="s">
        <v>887</v>
      </c>
      <c r="G31" s="101" t="s">
        <v>888</v>
      </c>
      <c r="H31" s="102" t="e">
        <f>VLOOKUP(B31,#REF!, 27, FALSE)</f>
        <v>#REF!</v>
      </c>
      <c r="I31" s="101">
        <v>617773.72000000102</v>
      </c>
      <c r="J31" s="101">
        <v>0</v>
      </c>
      <c r="K31" s="101">
        <v>2240078.8900000006</v>
      </c>
      <c r="L31" s="111">
        <f t="shared" si="0"/>
        <v>2857852.6100000017</v>
      </c>
      <c r="M31" s="122" t="s">
        <v>891</v>
      </c>
      <c r="N31" s="110" t="s">
        <v>893</v>
      </c>
      <c r="O31" s="106"/>
    </row>
    <row r="32" spans="1:15">
      <c r="A32" s="98">
        <v>27</v>
      </c>
      <c r="B32" s="104">
        <v>698522</v>
      </c>
      <c r="C32" s="108" t="s">
        <v>917</v>
      </c>
      <c r="D32" s="98"/>
      <c r="E32" s="108" t="s">
        <v>861</v>
      </c>
      <c r="F32" s="100" t="s">
        <v>887</v>
      </c>
      <c r="G32" s="101" t="s">
        <v>888</v>
      </c>
      <c r="H32" s="102" t="e">
        <f>VLOOKUP(B32,#REF!, 27, FALSE)</f>
        <v>#REF!</v>
      </c>
      <c r="I32" s="101">
        <v>228080.82</v>
      </c>
      <c r="J32" s="101">
        <v>0</v>
      </c>
      <c r="K32" s="101">
        <v>1004763.8099999999</v>
      </c>
      <c r="L32" s="111">
        <f t="shared" si="0"/>
        <v>1232844.6299999999</v>
      </c>
      <c r="M32" s="122" t="s">
        <v>891</v>
      </c>
      <c r="N32" s="110" t="s">
        <v>893</v>
      </c>
      <c r="O32" s="106"/>
    </row>
    <row r="33" spans="1:15">
      <c r="A33" s="98">
        <v>28</v>
      </c>
      <c r="B33" s="104">
        <v>698432</v>
      </c>
      <c r="C33" s="108" t="s">
        <v>918</v>
      </c>
      <c r="D33" s="98"/>
      <c r="E33" s="108" t="s">
        <v>861</v>
      </c>
      <c r="F33" s="100" t="s">
        <v>887</v>
      </c>
      <c r="G33" s="101" t="s">
        <v>888</v>
      </c>
      <c r="H33" s="102" t="e">
        <f>VLOOKUP(B33,#REF!, 27, FALSE)</f>
        <v>#REF!</v>
      </c>
      <c r="I33" s="101">
        <v>366766.64</v>
      </c>
      <c r="J33" s="101">
        <v>0</v>
      </c>
      <c r="K33" s="101">
        <v>905135.05999999878</v>
      </c>
      <c r="L33" s="111">
        <f t="shared" si="0"/>
        <v>1271901.6999999988</v>
      </c>
      <c r="M33" s="122" t="s">
        <v>891</v>
      </c>
      <c r="N33" s="110" t="s">
        <v>893</v>
      </c>
      <c r="O33" s="106"/>
    </row>
    <row r="34" spans="1:15">
      <c r="A34" s="98">
        <v>29</v>
      </c>
      <c r="B34" s="104">
        <v>698427</v>
      </c>
      <c r="C34" s="108" t="s">
        <v>919</v>
      </c>
      <c r="D34" s="98"/>
      <c r="E34" s="108" t="s">
        <v>861</v>
      </c>
      <c r="F34" s="100" t="s">
        <v>887</v>
      </c>
      <c r="G34" s="101" t="s">
        <v>888</v>
      </c>
      <c r="H34" s="102" t="e">
        <f>VLOOKUP(B34,#REF!, 27, FALSE)</f>
        <v>#REF!</v>
      </c>
      <c r="I34" s="101">
        <v>181912.81999999899</v>
      </c>
      <c r="J34" s="101">
        <v>0</v>
      </c>
      <c r="K34" s="101">
        <v>511210.77999999898</v>
      </c>
      <c r="L34" s="111">
        <f t="shared" si="0"/>
        <v>693123.599999998</v>
      </c>
      <c r="M34" s="122" t="s">
        <v>891</v>
      </c>
      <c r="N34" s="110" t="s">
        <v>893</v>
      </c>
      <c r="O34" s="106"/>
    </row>
    <row r="35" spans="1:15">
      <c r="A35" s="98">
        <v>30</v>
      </c>
      <c r="B35" s="104">
        <v>697183</v>
      </c>
      <c r="C35" s="108" t="s">
        <v>920</v>
      </c>
      <c r="D35" s="98"/>
      <c r="E35" s="108" t="s">
        <v>861</v>
      </c>
      <c r="F35" s="100" t="s">
        <v>887</v>
      </c>
      <c r="G35" s="101" t="s">
        <v>888</v>
      </c>
      <c r="H35" s="102" t="e">
        <f>VLOOKUP(B35,#REF!, 27, FALSE)</f>
        <v>#REF!</v>
      </c>
      <c r="I35" s="101">
        <v>323918.02</v>
      </c>
      <c r="J35" s="101">
        <v>0</v>
      </c>
      <c r="K35" s="101">
        <v>1266013.7399999902</v>
      </c>
      <c r="L35" s="111">
        <f t="shared" si="0"/>
        <v>1589931.7599999902</v>
      </c>
      <c r="M35" s="122" t="s">
        <v>891</v>
      </c>
      <c r="N35" s="110" t="s">
        <v>893</v>
      </c>
      <c r="O35" s="106"/>
    </row>
    <row r="36" spans="1:15">
      <c r="A36" s="98">
        <v>31</v>
      </c>
      <c r="B36" s="104">
        <v>693788</v>
      </c>
      <c r="C36" s="108" t="s">
        <v>921</v>
      </c>
      <c r="D36" s="98"/>
      <c r="E36" s="108" t="s">
        <v>861</v>
      </c>
      <c r="F36" s="100" t="s">
        <v>887</v>
      </c>
      <c r="G36" s="101" t="s">
        <v>888</v>
      </c>
      <c r="H36" s="102" t="e">
        <f>VLOOKUP(B36,#REF!, 27, FALSE)</f>
        <v>#REF!</v>
      </c>
      <c r="I36" s="101">
        <v>398835.84</v>
      </c>
      <c r="J36" s="101">
        <v>0</v>
      </c>
      <c r="K36" s="101">
        <v>1432807.0899999999</v>
      </c>
      <c r="L36" s="111">
        <f t="shared" si="0"/>
        <v>1831642.93</v>
      </c>
      <c r="M36" s="122" t="s">
        <v>891</v>
      </c>
      <c r="N36" s="110" t="s">
        <v>893</v>
      </c>
      <c r="O36" s="106"/>
    </row>
    <row r="37" spans="1:15">
      <c r="A37" s="98">
        <v>32</v>
      </c>
      <c r="B37" s="104">
        <v>693615</v>
      </c>
      <c r="C37" s="108" t="s">
        <v>922</v>
      </c>
      <c r="D37" s="98"/>
      <c r="E37" s="108" t="s">
        <v>861</v>
      </c>
      <c r="F37" s="100" t="s">
        <v>887</v>
      </c>
      <c r="G37" s="101" t="s">
        <v>888</v>
      </c>
      <c r="H37" s="102" t="e">
        <f>VLOOKUP(B37,#REF!, 27, FALSE)</f>
        <v>#REF!</v>
      </c>
      <c r="I37" s="101">
        <v>327961.03999999998</v>
      </c>
      <c r="J37" s="101">
        <v>0</v>
      </c>
      <c r="K37" s="101">
        <v>633015.93999999994</v>
      </c>
      <c r="L37" s="111">
        <f t="shared" si="0"/>
        <v>960976.98</v>
      </c>
      <c r="M37" s="122" t="s">
        <v>891</v>
      </c>
      <c r="N37" s="110" t="s">
        <v>893</v>
      </c>
      <c r="O37" s="106"/>
    </row>
    <row r="38" spans="1:15">
      <c r="A38" s="98">
        <v>33</v>
      </c>
      <c r="B38" s="104">
        <v>693543</v>
      </c>
      <c r="C38" s="108" t="s">
        <v>923</v>
      </c>
      <c r="D38" s="98"/>
      <c r="E38" s="108" t="s">
        <v>861</v>
      </c>
      <c r="F38" s="100" t="s">
        <v>887</v>
      </c>
      <c r="G38" s="101" t="s">
        <v>888</v>
      </c>
      <c r="H38" s="102" t="e">
        <f>VLOOKUP(B38,#REF!, 27, FALSE)</f>
        <v>#REF!</v>
      </c>
      <c r="I38" s="101">
        <v>496914.61</v>
      </c>
      <c r="J38" s="101">
        <v>0</v>
      </c>
      <c r="K38" s="101">
        <v>1638293.83</v>
      </c>
      <c r="L38" s="111">
        <f t="shared" si="0"/>
        <v>2135208.44</v>
      </c>
      <c r="M38" s="122" t="s">
        <v>891</v>
      </c>
      <c r="N38" s="110" t="s">
        <v>893</v>
      </c>
      <c r="O38" s="106"/>
    </row>
    <row r="39" spans="1:15">
      <c r="A39" s="98">
        <v>34</v>
      </c>
      <c r="B39" s="104">
        <v>690721</v>
      </c>
      <c r="C39" s="108" t="s">
        <v>924</v>
      </c>
      <c r="D39" s="98"/>
      <c r="E39" s="108" t="s">
        <v>861</v>
      </c>
      <c r="F39" s="100" t="s">
        <v>887</v>
      </c>
      <c r="G39" s="101" t="s">
        <v>888</v>
      </c>
      <c r="H39" s="102" t="e">
        <f>VLOOKUP(B39,#REF!, 27, FALSE)</f>
        <v>#REF!</v>
      </c>
      <c r="I39" s="101">
        <v>369654.84</v>
      </c>
      <c r="J39" s="101">
        <v>0</v>
      </c>
      <c r="K39" s="101">
        <v>1207346.1699999899</v>
      </c>
      <c r="L39" s="111">
        <f t="shared" si="0"/>
        <v>1577001.00999999</v>
      </c>
      <c r="M39" s="122" t="s">
        <v>891</v>
      </c>
      <c r="N39" s="110" t="s">
        <v>893</v>
      </c>
      <c r="O39" s="106"/>
    </row>
    <row r="40" spans="1:15">
      <c r="A40" s="98">
        <v>35</v>
      </c>
      <c r="B40" s="104">
        <v>690483</v>
      </c>
      <c r="C40" s="108" t="s">
        <v>925</v>
      </c>
      <c r="D40" s="98"/>
      <c r="E40" s="108" t="s">
        <v>861</v>
      </c>
      <c r="F40" s="100" t="s">
        <v>887</v>
      </c>
      <c r="G40" s="101" t="s">
        <v>888</v>
      </c>
      <c r="H40" s="102" t="e">
        <f>VLOOKUP(B40,#REF!, 27, FALSE)</f>
        <v>#REF!</v>
      </c>
      <c r="I40" s="101">
        <v>750424.25</v>
      </c>
      <c r="J40" s="101">
        <v>0</v>
      </c>
      <c r="K40" s="101">
        <v>2230229.3499999889</v>
      </c>
      <c r="L40" s="111">
        <f t="shared" si="0"/>
        <v>2980653.5999999889</v>
      </c>
      <c r="M40" s="122" t="s">
        <v>891</v>
      </c>
      <c r="N40" s="110" t="s">
        <v>893</v>
      </c>
      <c r="O40" s="106"/>
    </row>
    <row r="41" spans="1:15">
      <c r="A41" s="98">
        <v>36</v>
      </c>
      <c r="B41" s="104">
        <v>690480</v>
      </c>
      <c r="C41" s="108" t="s">
        <v>926</v>
      </c>
      <c r="D41" s="98"/>
      <c r="E41" s="108" t="s">
        <v>861</v>
      </c>
      <c r="F41" s="100" t="s">
        <v>887</v>
      </c>
      <c r="G41" s="101" t="s">
        <v>888</v>
      </c>
      <c r="H41" s="102" t="e">
        <f>VLOOKUP(B41,#REF!, 27, FALSE)</f>
        <v>#REF!</v>
      </c>
      <c r="I41" s="101">
        <v>364243.46</v>
      </c>
      <c r="J41" s="101">
        <v>0</v>
      </c>
      <c r="K41" s="101">
        <v>839448.25000000012</v>
      </c>
      <c r="L41" s="111">
        <f t="shared" si="0"/>
        <v>1203691.7100000002</v>
      </c>
      <c r="M41" s="122" t="s">
        <v>891</v>
      </c>
      <c r="N41" s="110" t="s">
        <v>893</v>
      </c>
      <c r="O41" s="106"/>
    </row>
    <row r="42" spans="1:15" ht="30">
      <c r="A42" s="98">
        <v>37</v>
      </c>
      <c r="B42" s="104">
        <v>688623</v>
      </c>
      <c r="C42" s="108" t="s">
        <v>927</v>
      </c>
      <c r="D42" s="98"/>
      <c r="E42" s="108" t="s">
        <v>873</v>
      </c>
      <c r="F42" s="100" t="s">
        <v>887</v>
      </c>
      <c r="G42" s="101" t="s">
        <v>888</v>
      </c>
      <c r="H42" s="102" t="e">
        <f>VLOOKUP(B42,#REF!, 27, FALSE)</f>
        <v>#REF!</v>
      </c>
      <c r="I42" s="101">
        <v>1113619.2699999979</v>
      </c>
      <c r="J42" s="101">
        <v>381308.9303156425</v>
      </c>
      <c r="K42" s="101">
        <v>1082773.6699999978</v>
      </c>
      <c r="L42" s="111">
        <f t="shared" si="0"/>
        <v>2577701.8703156384</v>
      </c>
      <c r="M42" s="122" t="s">
        <v>891</v>
      </c>
      <c r="N42" s="110" t="s">
        <v>893</v>
      </c>
      <c r="O42" s="106"/>
    </row>
    <row r="43" spans="1:15">
      <c r="A43" s="98">
        <v>38</v>
      </c>
      <c r="B43" s="104">
        <v>686482</v>
      </c>
      <c r="C43" s="108" t="s">
        <v>928</v>
      </c>
      <c r="D43" s="98"/>
      <c r="E43" s="108" t="s">
        <v>861</v>
      </c>
      <c r="F43" s="100" t="s">
        <v>887</v>
      </c>
      <c r="G43" s="101" t="s">
        <v>888</v>
      </c>
      <c r="H43" s="102" t="e">
        <f>VLOOKUP(B43,#REF!, 27, FALSE)</f>
        <v>#REF!</v>
      </c>
      <c r="I43" s="101">
        <v>335755.45</v>
      </c>
      <c r="J43" s="101">
        <v>0</v>
      </c>
      <c r="K43" s="101">
        <v>753235.28999999992</v>
      </c>
      <c r="L43" s="111">
        <f t="shared" si="0"/>
        <v>1088990.74</v>
      </c>
      <c r="M43" s="122" t="s">
        <v>891</v>
      </c>
      <c r="N43" s="110" t="s">
        <v>893</v>
      </c>
      <c r="O43" s="106"/>
    </row>
    <row r="44" spans="1:15">
      <c r="A44" s="98">
        <v>39</v>
      </c>
      <c r="B44" s="104">
        <v>685869</v>
      </c>
      <c r="C44" s="108" t="s">
        <v>929</v>
      </c>
      <c r="D44" s="98"/>
      <c r="E44" s="108" t="s">
        <v>67</v>
      </c>
      <c r="F44" s="100" t="s">
        <v>887</v>
      </c>
      <c r="G44" s="101" t="s">
        <v>891</v>
      </c>
      <c r="H44" s="102"/>
      <c r="I44" s="101">
        <v>1498455.38</v>
      </c>
      <c r="J44" s="101">
        <v>1324498.8999999999</v>
      </c>
      <c r="K44" s="101">
        <v>94654.80999999991</v>
      </c>
      <c r="L44" s="111">
        <f t="shared" si="0"/>
        <v>2917609.09</v>
      </c>
      <c r="M44" s="122" t="s">
        <v>891</v>
      </c>
      <c r="N44" s="110" t="s">
        <v>889</v>
      </c>
      <c r="O44" s="106"/>
    </row>
    <row r="45" spans="1:15">
      <c r="A45" s="98">
        <v>40</v>
      </c>
      <c r="B45" s="104">
        <v>679006</v>
      </c>
      <c r="C45" s="108" t="s">
        <v>930</v>
      </c>
      <c r="D45" s="98"/>
      <c r="E45" s="108" t="s">
        <v>931</v>
      </c>
      <c r="F45" s="100" t="s">
        <v>887</v>
      </c>
      <c r="G45" s="101" t="s">
        <v>888</v>
      </c>
      <c r="H45" s="102" t="e">
        <f>VLOOKUP(B45,#REF!, 27, FALSE)</f>
        <v>#REF!</v>
      </c>
      <c r="I45" s="101">
        <v>747339.66999999993</v>
      </c>
      <c r="J45" s="101">
        <v>0</v>
      </c>
      <c r="K45" s="101">
        <v>70121.489999999889</v>
      </c>
      <c r="L45" s="111">
        <f t="shared" si="0"/>
        <v>817461.1599999998</v>
      </c>
      <c r="M45" s="122" t="s">
        <v>891</v>
      </c>
      <c r="N45" s="110" t="s">
        <v>889</v>
      </c>
      <c r="O45" s="106"/>
    </row>
    <row r="46" spans="1:15">
      <c r="A46" s="98">
        <v>41</v>
      </c>
      <c r="B46" s="104">
        <v>678795</v>
      </c>
      <c r="C46" s="108" t="s">
        <v>932</v>
      </c>
      <c r="D46" s="98"/>
      <c r="E46" s="108" t="s">
        <v>861</v>
      </c>
      <c r="F46" s="100" t="s">
        <v>887</v>
      </c>
      <c r="G46" s="101" t="s">
        <v>888</v>
      </c>
      <c r="H46" s="102" t="e">
        <f>VLOOKUP(B46,#REF!, 27, FALSE)</f>
        <v>#REF!</v>
      </c>
      <c r="I46" s="101">
        <v>767004.91000000201</v>
      </c>
      <c r="J46" s="101">
        <v>0</v>
      </c>
      <c r="K46" s="101">
        <v>1934700.1399999897</v>
      </c>
      <c r="L46" s="111">
        <f t="shared" si="0"/>
        <v>2701705.0499999914</v>
      </c>
      <c r="M46" s="122" t="s">
        <v>891</v>
      </c>
      <c r="N46" s="110" t="s">
        <v>893</v>
      </c>
      <c r="O46" s="106"/>
    </row>
    <row r="47" spans="1:15">
      <c r="A47" s="98">
        <v>42</v>
      </c>
      <c r="B47" s="104">
        <v>678794</v>
      </c>
      <c r="C47" s="108" t="s">
        <v>933</v>
      </c>
      <c r="D47" s="98"/>
      <c r="E47" s="108" t="s">
        <v>861</v>
      </c>
      <c r="F47" s="100" t="s">
        <v>887</v>
      </c>
      <c r="G47" s="101" t="s">
        <v>888</v>
      </c>
      <c r="H47" s="102" t="e">
        <f>VLOOKUP(B47,#REF!, 27, FALSE)</f>
        <v>#REF!</v>
      </c>
      <c r="I47" s="101">
        <v>765473.52</v>
      </c>
      <c r="J47" s="101">
        <v>0</v>
      </c>
      <c r="K47" s="101">
        <v>2684972.0999999996</v>
      </c>
      <c r="L47" s="111">
        <f t="shared" si="0"/>
        <v>3450445.6199999996</v>
      </c>
      <c r="M47" s="122" t="s">
        <v>891</v>
      </c>
      <c r="N47" s="110" t="s">
        <v>893</v>
      </c>
      <c r="O47" s="106"/>
    </row>
    <row r="48" spans="1:15" ht="30">
      <c r="A48" s="98">
        <v>43</v>
      </c>
      <c r="B48" s="104">
        <v>675345</v>
      </c>
      <c r="C48" s="108" t="s">
        <v>934</v>
      </c>
      <c r="D48" s="98"/>
      <c r="E48" s="108" t="s">
        <v>138</v>
      </c>
      <c r="F48" s="100" t="s">
        <v>887</v>
      </c>
      <c r="G48" s="101" t="s">
        <v>888</v>
      </c>
      <c r="H48" s="102" t="e">
        <f>VLOOKUP(B48,#REF!, 27, FALSE)</f>
        <v>#REF!</v>
      </c>
      <c r="I48" s="101">
        <v>0</v>
      </c>
      <c r="J48" s="101">
        <v>0</v>
      </c>
      <c r="K48" s="101">
        <v>0</v>
      </c>
      <c r="L48" s="111">
        <f t="shared" si="0"/>
        <v>0</v>
      </c>
      <c r="M48" s="122" t="s">
        <v>891</v>
      </c>
      <c r="N48" s="110" t="s">
        <v>889</v>
      </c>
      <c r="O48" s="106"/>
    </row>
    <row r="49" spans="1:15">
      <c r="A49" s="98">
        <v>44</v>
      </c>
      <c r="B49" s="104">
        <v>671400</v>
      </c>
      <c r="C49" s="108" t="s">
        <v>935</v>
      </c>
      <c r="D49" s="98"/>
      <c r="E49" s="108" t="s">
        <v>861</v>
      </c>
      <c r="F49" s="100" t="s">
        <v>887</v>
      </c>
      <c r="G49" s="101" t="s">
        <v>888</v>
      </c>
      <c r="H49" s="102" t="e">
        <f>VLOOKUP(B49,#REF!, 27, FALSE)</f>
        <v>#REF!</v>
      </c>
      <c r="I49" s="101">
        <v>524140.74</v>
      </c>
      <c r="J49" s="101">
        <v>0</v>
      </c>
      <c r="K49" s="101">
        <v>1356777.25</v>
      </c>
      <c r="L49" s="111">
        <f t="shared" si="0"/>
        <v>1880917.99</v>
      </c>
      <c r="M49" s="122" t="s">
        <v>891</v>
      </c>
      <c r="N49" s="110" t="s">
        <v>893</v>
      </c>
      <c r="O49" s="106"/>
    </row>
    <row r="50" spans="1:15">
      <c r="A50" s="98">
        <v>45</v>
      </c>
      <c r="B50" s="104">
        <v>671396</v>
      </c>
      <c r="C50" s="108" t="s">
        <v>936</v>
      </c>
      <c r="D50" s="98"/>
      <c r="E50" s="108" t="s">
        <v>861</v>
      </c>
      <c r="F50" s="100" t="s">
        <v>887</v>
      </c>
      <c r="G50" s="101" t="s">
        <v>888</v>
      </c>
      <c r="H50" s="102" t="e">
        <f>VLOOKUP(B50,#REF!, 27, FALSE)</f>
        <v>#REF!</v>
      </c>
      <c r="I50" s="101">
        <v>772706.37</v>
      </c>
      <c r="J50" s="101">
        <v>0</v>
      </c>
      <c r="K50" s="101">
        <v>1827017.5599999996</v>
      </c>
      <c r="L50" s="111">
        <f t="shared" si="0"/>
        <v>2599723.9299999997</v>
      </c>
      <c r="M50" s="122" t="s">
        <v>891</v>
      </c>
      <c r="N50" s="110" t="s">
        <v>893</v>
      </c>
      <c r="O50" s="106"/>
    </row>
    <row r="51" spans="1:15" ht="30">
      <c r="A51" s="98">
        <v>46</v>
      </c>
      <c r="B51" s="104">
        <v>668665</v>
      </c>
      <c r="C51" s="108" t="s">
        <v>937</v>
      </c>
      <c r="D51" s="98"/>
      <c r="E51" s="108" t="s">
        <v>138</v>
      </c>
      <c r="F51" s="100" t="s">
        <v>887</v>
      </c>
      <c r="G51" s="101" t="s">
        <v>888</v>
      </c>
      <c r="H51" s="102" t="e">
        <f>VLOOKUP(B51,#REF!, 27, FALSE)</f>
        <v>#REF!</v>
      </c>
      <c r="I51" s="101">
        <v>1.53</v>
      </c>
      <c r="J51" s="101">
        <v>0</v>
      </c>
      <c r="K51" s="101">
        <v>0.27</v>
      </c>
      <c r="L51" s="111">
        <f t="shared" si="0"/>
        <v>1.8</v>
      </c>
      <c r="M51" s="122" t="s">
        <v>891</v>
      </c>
      <c r="N51" s="110" t="s">
        <v>889</v>
      </c>
      <c r="O51" s="106"/>
    </row>
    <row r="52" spans="1:15">
      <c r="A52" s="98">
        <v>47</v>
      </c>
      <c r="B52" s="104">
        <v>666894</v>
      </c>
      <c r="C52" s="108" t="s">
        <v>938</v>
      </c>
      <c r="D52" s="98"/>
      <c r="E52" s="108" t="s">
        <v>861</v>
      </c>
      <c r="F52" s="100" t="s">
        <v>887</v>
      </c>
      <c r="G52" s="101" t="s">
        <v>888</v>
      </c>
      <c r="H52" s="102" t="e">
        <f>VLOOKUP(B52,#REF!, 27, FALSE)</f>
        <v>#REF!</v>
      </c>
      <c r="I52" s="101">
        <v>2499986.19</v>
      </c>
      <c r="J52" s="101">
        <v>0</v>
      </c>
      <c r="K52" s="101">
        <v>6779878.7100000009</v>
      </c>
      <c r="L52" s="111">
        <f t="shared" si="0"/>
        <v>9279864.9000000004</v>
      </c>
      <c r="M52" s="122" t="s">
        <v>891</v>
      </c>
      <c r="N52" s="110" t="s">
        <v>893</v>
      </c>
      <c r="O52" s="106"/>
    </row>
    <row r="53" spans="1:15" ht="30">
      <c r="A53" s="98">
        <v>48</v>
      </c>
      <c r="B53" s="104">
        <v>551927</v>
      </c>
      <c r="C53" s="108" t="s">
        <v>939</v>
      </c>
      <c r="D53" s="98"/>
      <c r="E53" s="108" t="s">
        <v>67</v>
      </c>
      <c r="F53" s="100" t="s">
        <v>887</v>
      </c>
      <c r="G53" s="101" t="s">
        <v>888</v>
      </c>
      <c r="H53" s="102" t="e">
        <f>VLOOKUP(B53,#REF!, 27, FALSE)</f>
        <v>#REF!</v>
      </c>
      <c r="I53" s="101">
        <v>1001723.39999999</v>
      </c>
      <c r="J53" s="101">
        <v>0</v>
      </c>
      <c r="K53" s="101">
        <v>171414.23999999891</v>
      </c>
      <c r="L53" s="111">
        <f t="shared" si="0"/>
        <v>1173137.639999989</v>
      </c>
      <c r="M53" s="122" t="s">
        <v>891</v>
      </c>
      <c r="N53" s="110" t="s">
        <v>889</v>
      </c>
      <c r="O53" s="106"/>
    </row>
    <row r="54" spans="1:15">
      <c r="A54" s="98">
        <v>49</v>
      </c>
      <c r="B54" s="104">
        <v>551918</v>
      </c>
      <c r="C54" s="108" t="s">
        <v>940</v>
      </c>
      <c r="D54" s="98"/>
      <c r="E54" s="108" t="s">
        <v>67</v>
      </c>
      <c r="F54" s="100" t="s">
        <v>887</v>
      </c>
      <c r="G54" s="101" t="s">
        <v>888</v>
      </c>
      <c r="H54" s="102" t="e">
        <f>VLOOKUP(B54,#REF!, 27, FALSE)</f>
        <v>#REF!</v>
      </c>
      <c r="I54" s="101">
        <v>929559.92</v>
      </c>
      <c r="J54" s="101">
        <v>0</v>
      </c>
      <c r="K54" s="101">
        <v>42289.23000000001</v>
      </c>
      <c r="L54" s="111">
        <f t="shared" si="0"/>
        <v>971849.15</v>
      </c>
      <c r="M54" s="122" t="s">
        <v>891</v>
      </c>
      <c r="N54" s="110" t="s">
        <v>889</v>
      </c>
      <c r="O54" s="106"/>
    </row>
    <row r="55" spans="1:15">
      <c r="A55" s="98">
        <v>50</v>
      </c>
      <c r="B55" s="104">
        <v>551912</v>
      </c>
      <c r="C55" s="108" t="s">
        <v>941</v>
      </c>
      <c r="D55" s="98"/>
      <c r="E55" s="108" t="s">
        <v>67</v>
      </c>
      <c r="F55" s="100" t="s">
        <v>887</v>
      </c>
      <c r="G55" s="101" t="s">
        <v>888</v>
      </c>
      <c r="H55" s="102" t="e">
        <f>VLOOKUP(B55,#REF!, 27, FALSE)</f>
        <v>#REF!</v>
      </c>
      <c r="I55" s="101">
        <v>874727.96</v>
      </c>
      <c r="J55" s="101">
        <v>0</v>
      </c>
      <c r="K55" s="101">
        <v>41567.140000000014</v>
      </c>
      <c r="L55" s="111">
        <f t="shared" si="0"/>
        <v>916295.1</v>
      </c>
      <c r="M55" s="122" t="s">
        <v>888</v>
      </c>
      <c r="N55" s="110" t="s">
        <v>889</v>
      </c>
      <c r="O55" s="106"/>
    </row>
    <row r="56" spans="1:15" ht="30">
      <c r="A56" s="98">
        <v>51</v>
      </c>
      <c r="B56" s="104">
        <v>551911</v>
      </c>
      <c r="C56" s="108" t="s">
        <v>942</v>
      </c>
      <c r="D56" s="98"/>
      <c r="E56" s="108" t="s">
        <v>92</v>
      </c>
      <c r="F56" s="100" t="s">
        <v>887</v>
      </c>
      <c r="G56" s="101" t="s">
        <v>891</v>
      </c>
      <c r="H56" s="102"/>
      <c r="I56" s="101">
        <v>1300502.6299999999</v>
      </c>
      <c r="J56" s="101">
        <v>26514.9</v>
      </c>
      <c r="K56" s="101">
        <v>56415.860000000022</v>
      </c>
      <c r="L56" s="111">
        <f t="shared" si="0"/>
        <v>1383433.39</v>
      </c>
      <c r="M56" s="122" t="s">
        <v>891</v>
      </c>
      <c r="N56" s="110" t="s">
        <v>889</v>
      </c>
      <c r="O56" s="106"/>
    </row>
    <row r="57" spans="1:15">
      <c r="A57" s="98">
        <v>52</v>
      </c>
      <c r="B57" s="99">
        <v>551260</v>
      </c>
      <c r="C57" s="108" t="s">
        <v>943</v>
      </c>
      <c r="D57" s="98"/>
      <c r="E57" s="108" t="s">
        <v>67</v>
      </c>
      <c r="F57" s="100" t="s">
        <v>887</v>
      </c>
      <c r="G57" s="101" t="s">
        <v>888</v>
      </c>
      <c r="H57" s="102" t="e">
        <f>VLOOKUP(B57,#REF!, 27, FALSE)</f>
        <v>#REF!</v>
      </c>
      <c r="I57" s="101">
        <v>1033630.56</v>
      </c>
      <c r="J57" s="101">
        <v>1022889.52</v>
      </c>
      <c r="K57" s="101">
        <v>34879.820000000058</v>
      </c>
      <c r="L57" s="111">
        <f t="shared" si="0"/>
        <v>2091399.9000000001</v>
      </c>
      <c r="M57" s="122" t="s">
        <v>891</v>
      </c>
      <c r="N57" s="110" t="s">
        <v>889</v>
      </c>
      <c r="O57" s="106"/>
    </row>
    <row r="58" spans="1:15">
      <c r="A58" s="98">
        <v>53</v>
      </c>
      <c r="B58" s="99">
        <v>551247</v>
      </c>
      <c r="C58" s="108" t="s">
        <v>944</v>
      </c>
      <c r="D58" s="98"/>
      <c r="E58" s="108" t="s">
        <v>931</v>
      </c>
      <c r="F58" s="100" t="s">
        <v>887</v>
      </c>
      <c r="G58" s="101" t="s">
        <v>891</v>
      </c>
      <c r="H58" s="102"/>
      <c r="I58" s="101">
        <v>859793.52</v>
      </c>
      <c r="J58" s="101">
        <v>0</v>
      </c>
      <c r="K58" s="101">
        <v>35673.149999999623</v>
      </c>
      <c r="L58" s="111">
        <f t="shared" si="0"/>
        <v>895466.66999999969</v>
      </c>
      <c r="M58" s="122" t="s">
        <v>891</v>
      </c>
      <c r="N58" s="110" t="s">
        <v>889</v>
      </c>
      <c r="O58" s="106"/>
    </row>
    <row r="59" spans="1:15">
      <c r="A59" s="98">
        <v>54</v>
      </c>
      <c r="B59" s="99">
        <v>551067</v>
      </c>
      <c r="C59" s="108" t="s">
        <v>945</v>
      </c>
      <c r="D59" s="98"/>
      <c r="E59" s="108" t="s">
        <v>92</v>
      </c>
      <c r="F59" s="100" t="s">
        <v>887</v>
      </c>
      <c r="G59" s="101" t="s">
        <v>891</v>
      </c>
      <c r="H59" s="102"/>
      <c r="I59" s="101">
        <v>1413859.02</v>
      </c>
      <c r="J59" s="101">
        <v>1100357.8181818181</v>
      </c>
      <c r="K59" s="101">
        <v>26664.260000000049</v>
      </c>
      <c r="L59" s="111">
        <f t="shared" si="0"/>
        <v>2540881.0981818181</v>
      </c>
      <c r="M59" s="122" t="s">
        <v>891</v>
      </c>
      <c r="N59" s="110" t="s">
        <v>889</v>
      </c>
      <c r="O59" s="106"/>
    </row>
    <row r="60" spans="1:15">
      <c r="A60" s="98">
        <v>55</v>
      </c>
      <c r="B60" s="99">
        <v>550986</v>
      </c>
      <c r="C60" s="108" t="s">
        <v>946</v>
      </c>
      <c r="D60" s="98"/>
      <c r="E60" s="108" t="s">
        <v>67</v>
      </c>
      <c r="F60" s="100" t="s">
        <v>887</v>
      </c>
      <c r="G60" s="101" t="s">
        <v>888</v>
      </c>
      <c r="H60" s="102" t="e">
        <f>VLOOKUP(B60,#REF!, 27, FALSE)</f>
        <v>#REF!</v>
      </c>
      <c r="I60" s="101">
        <v>1021451.5799999899</v>
      </c>
      <c r="J60" s="101">
        <v>0</v>
      </c>
      <c r="K60" s="101">
        <v>42118.980000000025</v>
      </c>
      <c r="L60" s="111">
        <f t="shared" si="0"/>
        <v>1063570.55999999</v>
      </c>
      <c r="M60" s="122" t="s">
        <v>888</v>
      </c>
      <c r="N60" s="110" t="s">
        <v>889</v>
      </c>
      <c r="O60" s="106"/>
    </row>
    <row r="61" spans="1:15">
      <c r="A61" s="98">
        <v>56</v>
      </c>
      <c r="B61" s="99">
        <v>550980</v>
      </c>
      <c r="C61" s="108" t="s">
        <v>947</v>
      </c>
      <c r="D61" s="98"/>
      <c r="E61" s="108" t="s">
        <v>67</v>
      </c>
      <c r="F61" s="100" t="s">
        <v>887</v>
      </c>
      <c r="G61" s="101" t="s">
        <v>888</v>
      </c>
      <c r="H61" s="102" t="e">
        <f>VLOOKUP(B61,#REF!, 27, FALSE)</f>
        <v>#REF!</v>
      </c>
      <c r="I61" s="101">
        <v>894655.2</v>
      </c>
      <c r="J61" s="101">
        <v>0</v>
      </c>
      <c r="K61" s="101">
        <v>20004.280000000006</v>
      </c>
      <c r="L61" s="111">
        <f t="shared" si="0"/>
        <v>914659.48</v>
      </c>
      <c r="M61" s="122" t="s">
        <v>888</v>
      </c>
      <c r="N61" s="110" t="s">
        <v>889</v>
      </c>
      <c r="O61" s="106"/>
    </row>
    <row r="62" spans="1:15">
      <c r="A62" s="98">
        <v>57</v>
      </c>
      <c r="B62" s="99">
        <v>550902</v>
      </c>
      <c r="C62" s="108" t="s">
        <v>948</v>
      </c>
      <c r="D62" s="98"/>
      <c r="E62" s="108" t="s">
        <v>92</v>
      </c>
      <c r="F62" s="100" t="s">
        <v>887</v>
      </c>
      <c r="G62" s="101" t="s">
        <v>891</v>
      </c>
      <c r="H62" s="102"/>
      <c r="I62" s="101">
        <v>1064893.3400000001</v>
      </c>
      <c r="J62" s="101">
        <v>39772.350000000006</v>
      </c>
      <c r="K62" s="101">
        <v>20412.449999999986</v>
      </c>
      <c r="L62" s="111">
        <f t="shared" si="0"/>
        <v>1125078.1400000001</v>
      </c>
      <c r="M62" s="122" t="s">
        <v>891</v>
      </c>
      <c r="N62" s="110" t="s">
        <v>889</v>
      </c>
      <c r="O62" s="106"/>
    </row>
    <row r="63" spans="1:15">
      <c r="A63" s="98">
        <v>58</v>
      </c>
      <c r="B63" s="99">
        <v>550894</v>
      </c>
      <c r="C63" s="108" t="s">
        <v>949</v>
      </c>
      <c r="D63" s="98"/>
      <c r="E63" s="108" t="s">
        <v>67</v>
      </c>
      <c r="F63" s="100" t="s">
        <v>887</v>
      </c>
      <c r="G63" s="101" t="s">
        <v>888</v>
      </c>
      <c r="H63" s="102" t="e">
        <f>VLOOKUP(B63,#REF!, 27, FALSE)</f>
        <v>#REF!</v>
      </c>
      <c r="I63" s="101">
        <v>934456.18</v>
      </c>
      <c r="J63" s="101">
        <v>0</v>
      </c>
      <c r="K63" s="101">
        <v>11439.360000000006</v>
      </c>
      <c r="L63" s="111">
        <f t="shared" si="0"/>
        <v>945895.54</v>
      </c>
      <c r="M63" s="122" t="s">
        <v>888</v>
      </c>
      <c r="N63" s="110" t="s">
        <v>889</v>
      </c>
      <c r="O63" s="106"/>
    </row>
    <row r="64" spans="1:15">
      <c r="A64" s="98">
        <v>59</v>
      </c>
      <c r="B64" s="99">
        <v>550498</v>
      </c>
      <c r="C64" s="108" t="s">
        <v>950</v>
      </c>
      <c r="D64" s="98"/>
      <c r="E64" s="108" t="s">
        <v>67</v>
      </c>
      <c r="F64" s="100" t="s">
        <v>887</v>
      </c>
      <c r="G64" s="101" t="s">
        <v>891</v>
      </c>
      <c r="H64" s="102"/>
      <c r="I64" s="101">
        <v>126915.84</v>
      </c>
      <c r="J64" s="101">
        <v>0</v>
      </c>
      <c r="K64" s="101">
        <v>68529.59</v>
      </c>
      <c r="L64" s="111">
        <f t="shared" si="0"/>
        <v>195445.43</v>
      </c>
      <c r="M64" s="122" t="s">
        <v>891</v>
      </c>
      <c r="N64" s="110" t="s">
        <v>889</v>
      </c>
      <c r="O64" s="106"/>
    </row>
    <row r="65" spans="1:15">
      <c r="A65" s="98">
        <v>60</v>
      </c>
      <c r="B65" s="99">
        <v>550162</v>
      </c>
      <c r="C65" s="108" t="s">
        <v>951</v>
      </c>
      <c r="D65" s="98"/>
      <c r="E65" s="108" t="s">
        <v>67</v>
      </c>
      <c r="F65" s="100" t="s">
        <v>887</v>
      </c>
      <c r="G65" s="101" t="s">
        <v>888</v>
      </c>
      <c r="H65" s="102" t="e">
        <f>VLOOKUP(B65,#REF!, 27, FALSE)</f>
        <v>#REF!</v>
      </c>
      <c r="I65" s="101">
        <v>1447385.3399999901</v>
      </c>
      <c r="J65" s="101">
        <v>0</v>
      </c>
      <c r="K65" s="101">
        <v>51252.489999999932</v>
      </c>
      <c r="L65" s="111">
        <f t="shared" si="0"/>
        <v>1498637.8299999901</v>
      </c>
      <c r="M65" s="122" t="s">
        <v>891</v>
      </c>
      <c r="N65" s="110" t="s">
        <v>889</v>
      </c>
      <c r="O65" s="106"/>
    </row>
    <row r="66" spans="1:15">
      <c r="A66" s="98">
        <v>61</v>
      </c>
      <c r="B66" s="99">
        <v>550099</v>
      </c>
      <c r="C66" s="108" t="s">
        <v>952</v>
      </c>
      <c r="D66" s="98"/>
      <c r="E66" s="108" t="s">
        <v>67</v>
      </c>
      <c r="F66" s="100" t="s">
        <v>887</v>
      </c>
      <c r="G66" s="101" t="s">
        <v>888</v>
      </c>
      <c r="H66" s="102" t="e">
        <f>VLOOKUP(B66,#REF!, 27, FALSE)</f>
        <v>#REF!</v>
      </c>
      <c r="I66" s="101">
        <v>691038.79</v>
      </c>
      <c r="J66" s="101">
        <v>0</v>
      </c>
      <c r="K66" s="101">
        <v>43921.940000000031</v>
      </c>
      <c r="L66" s="111">
        <f t="shared" si="0"/>
        <v>734960.7300000001</v>
      </c>
      <c r="M66" s="122" t="s">
        <v>888</v>
      </c>
      <c r="N66" s="110" t="s">
        <v>889</v>
      </c>
      <c r="O66" s="106"/>
    </row>
    <row r="67" spans="1:15">
      <c r="A67" s="98">
        <v>62</v>
      </c>
      <c r="B67" s="99">
        <v>550019</v>
      </c>
      <c r="C67" s="108" t="s">
        <v>953</v>
      </c>
      <c r="D67" s="98"/>
      <c r="E67" s="108" t="s">
        <v>92</v>
      </c>
      <c r="F67" s="100" t="s">
        <v>887</v>
      </c>
      <c r="G67" s="101" t="s">
        <v>888</v>
      </c>
      <c r="H67" s="102" t="e">
        <f>VLOOKUP(B67,#REF!, 27, FALSE)</f>
        <v>#REF!</v>
      </c>
      <c r="I67" s="101">
        <v>945634.820000001</v>
      </c>
      <c r="J67" s="101">
        <v>0</v>
      </c>
      <c r="K67" s="101">
        <v>39185.680000000044</v>
      </c>
      <c r="L67" s="111">
        <f t="shared" si="0"/>
        <v>984820.50000000105</v>
      </c>
      <c r="M67" s="122" t="s">
        <v>891</v>
      </c>
      <c r="N67" s="110" t="s">
        <v>889</v>
      </c>
      <c r="O67" s="106"/>
    </row>
    <row r="68" spans="1:15">
      <c r="A68" s="98">
        <v>63</v>
      </c>
      <c r="B68" s="99">
        <v>548598</v>
      </c>
      <c r="C68" s="108" t="s">
        <v>954</v>
      </c>
      <c r="D68" s="98"/>
      <c r="E68" s="108" t="s">
        <v>92</v>
      </c>
      <c r="F68" s="100" t="s">
        <v>887</v>
      </c>
      <c r="G68" s="101" t="s">
        <v>888</v>
      </c>
      <c r="H68" s="102" t="e">
        <f>VLOOKUP(B68,#REF!, 27, FALSE)</f>
        <v>#REF!</v>
      </c>
      <c r="I68" s="101">
        <v>1082636.9299999899</v>
      </c>
      <c r="J68" s="101">
        <v>0</v>
      </c>
      <c r="K68" s="101">
        <v>68164.839999999967</v>
      </c>
      <c r="L68" s="111">
        <f t="shared" si="0"/>
        <v>1150801.7699999898</v>
      </c>
      <c r="M68" s="122" t="s">
        <v>891</v>
      </c>
      <c r="N68" s="110" t="s">
        <v>889</v>
      </c>
      <c r="O68" s="106"/>
    </row>
    <row r="69" spans="1:15">
      <c r="A69" s="98">
        <v>64</v>
      </c>
      <c r="B69" s="99">
        <v>547350</v>
      </c>
      <c r="C69" s="108" t="s">
        <v>955</v>
      </c>
      <c r="D69" s="98"/>
      <c r="E69" s="108" t="s">
        <v>92</v>
      </c>
      <c r="F69" s="100" t="s">
        <v>887</v>
      </c>
      <c r="G69" s="101" t="s">
        <v>891</v>
      </c>
      <c r="H69" s="102"/>
      <c r="I69" s="101">
        <v>1521473.78999999</v>
      </c>
      <c r="J69" s="101">
        <v>0</v>
      </c>
      <c r="K69" s="101">
        <v>8371.81</v>
      </c>
      <c r="L69" s="111">
        <f t="shared" si="0"/>
        <v>1529845.5999999901</v>
      </c>
      <c r="M69" s="122" t="s">
        <v>891</v>
      </c>
      <c r="N69" s="110" t="s">
        <v>889</v>
      </c>
      <c r="O69" s="106"/>
    </row>
    <row r="70" spans="1:15">
      <c r="A70" s="98">
        <v>65</v>
      </c>
      <c r="B70" s="99">
        <v>547344</v>
      </c>
      <c r="C70" s="108" t="s">
        <v>956</v>
      </c>
      <c r="D70" s="98"/>
      <c r="E70" s="108" t="s">
        <v>67</v>
      </c>
      <c r="F70" s="100" t="s">
        <v>887</v>
      </c>
      <c r="G70" s="101" t="s">
        <v>888</v>
      </c>
      <c r="H70" s="102" t="e">
        <f>VLOOKUP(B70,#REF!, 27, FALSE)</f>
        <v>#REF!</v>
      </c>
      <c r="I70" s="101">
        <v>1625433.19</v>
      </c>
      <c r="J70" s="101">
        <v>898630</v>
      </c>
      <c r="K70" s="101">
        <v>60220.949999999953</v>
      </c>
      <c r="L70" s="111">
        <f t="shared" ref="L70:L133" si="1">I70+J70+K70</f>
        <v>2584284.1399999997</v>
      </c>
      <c r="M70" s="122" t="s">
        <v>891</v>
      </c>
      <c r="N70" s="110" t="s">
        <v>889</v>
      </c>
      <c r="O70" s="106"/>
    </row>
    <row r="71" spans="1:15">
      <c r="A71" s="98">
        <v>66</v>
      </c>
      <c r="B71" s="99">
        <v>547343</v>
      </c>
      <c r="C71" s="108" t="s">
        <v>957</v>
      </c>
      <c r="D71" s="98"/>
      <c r="E71" s="108" t="s">
        <v>67</v>
      </c>
      <c r="F71" s="100" t="s">
        <v>887</v>
      </c>
      <c r="G71" s="101" t="s">
        <v>888</v>
      </c>
      <c r="H71" s="102" t="e">
        <f>VLOOKUP(B71,#REF!, 27, FALSE)</f>
        <v>#REF!</v>
      </c>
      <c r="I71" s="101">
        <v>2508826.39</v>
      </c>
      <c r="J71" s="101">
        <v>0</v>
      </c>
      <c r="K71" s="101">
        <v>434647.35999999987</v>
      </c>
      <c r="L71" s="111">
        <f t="shared" si="1"/>
        <v>2943473.75</v>
      </c>
      <c r="M71" s="122" t="s">
        <v>891</v>
      </c>
      <c r="N71" s="110" t="s">
        <v>889</v>
      </c>
      <c r="O71" s="106"/>
    </row>
    <row r="72" spans="1:15">
      <c r="A72" s="98">
        <v>67</v>
      </c>
      <c r="B72" s="99">
        <v>547273</v>
      </c>
      <c r="C72" s="108" t="s">
        <v>958</v>
      </c>
      <c r="D72" s="98"/>
      <c r="E72" s="108" t="s">
        <v>67</v>
      </c>
      <c r="F72" s="100" t="s">
        <v>887</v>
      </c>
      <c r="G72" s="101" t="s">
        <v>891</v>
      </c>
      <c r="H72" s="102"/>
      <c r="I72" s="101">
        <v>613309.80999999901</v>
      </c>
      <c r="J72" s="101">
        <v>0</v>
      </c>
      <c r="K72" s="101">
        <v>23662.679999999898</v>
      </c>
      <c r="L72" s="111">
        <f t="shared" si="1"/>
        <v>636972.48999999894</v>
      </c>
      <c r="M72" s="122" t="s">
        <v>891</v>
      </c>
      <c r="N72" s="110" t="s">
        <v>889</v>
      </c>
      <c r="O72" s="106"/>
    </row>
    <row r="73" spans="1:15" ht="30">
      <c r="A73" s="98">
        <v>68</v>
      </c>
      <c r="B73" s="99">
        <v>547269</v>
      </c>
      <c r="C73" s="108" t="s">
        <v>959</v>
      </c>
      <c r="D73" s="98"/>
      <c r="E73" s="108" t="s">
        <v>92</v>
      </c>
      <c r="F73" s="100" t="s">
        <v>887</v>
      </c>
      <c r="G73" s="101" t="s">
        <v>888</v>
      </c>
      <c r="H73" s="102" t="e">
        <f>VLOOKUP(B73,#REF!, 27, FALSE)</f>
        <v>#REF!</v>
      </c>
      <c r="I73" s="101">
        <v>1279409.55999999</v>
      </c>
      <c r="J73" s="101">
        <v>0</v>
      </c>
      <c r="K73" s="101">
        <v>89512.150000000052</v>
      </c>
      <c r="L73" s="111">
        <f t="shared" si="1"/>
        <v>1368921.7099999902</v>
      </c>
      <c r="M73" s="122" t="s">
        <v>891</v>
      </c>
      <c r="N73" s="110" t="s">
        <v>889</v>
      </c>
      <c r="O73" s="106"/>
    </row>
    <row r="74" spans="1:15" ht="30">
      <c r="A74" s="98">
        <v>69</v>
      </c>
      <c r="B74" s="99">
        <v>547259</v>
      </c>
      <c r="C74" s="108" t="s">
        <v>960</v>
      </c>
      <c r="D74" s="98"/>
      <c r="E74" s="108" t="s">
        <v>92</v>
      </c>
      <c r="F74" s="100" t="s">
        <v>887</v>
      </c>
      <c r="G74" s="101" t="s">
        <v>888</v>
      </c>
      <c r="H74" s="102" t="e">
        <f>VLOOKUP(B74,#REF!, 27, FALSE)</f>
        <v>#REF!</v>
      </c>
      <c r="I74" s="101">
        <v>1616166.57</v>
      </c>
      <c r="J74" s="101">
        <v>0</v>
      </c>
      <c r="K74" s="101">
        <v>140659.68000000008</v>
      </c>
      <c r="L74" s="111">
        <f t="shared" si="1"/>
        <v>1756826.2500000002</v>
      </c>
      <c r="M74" s="122" t="s">
        <v>891</v>
      </c>
      <c r="N74" s="110" t="s">
        <v>889</v>
      </c>
      <c r="O74" s="106"/>
    </row>
    <row r="75" spans="1:15">
      <c r="A75" s="98">
        <v>70</v>
      </c>
      <c r="B75" s="99">
        <v>547247</v>
      </c>
      <c r="C75" s="108" t="s">
        <v>961</v>
      </c>
      <c r="D75" s="98"/>
      <c r="E75" s="108" t="s">
        <v>67</v>
      </c>
      <c r="F75" s="100" t="s">
        <v>887</v>
      </c>
      <c r="G75" s="101" t="s">
        <v>888</v>
      </c>
      <c r="H75" s="102" t="e">
        <f>VLOOKUP(B75,#REF!, 27, FALSE)</f>
        <v>#REF!</v>
      </c>
      <c r="I75" s="101">
        <v>3815420.6299999901</v>
      </c>
      <c r="J75" s="101">
        <v>604250</v>
      </c>
      <c r="K75" s="101">
        <v>79715.360000000001</v>
      </c>
      <c r="L75" s="111">
        <f t="shared" si="1"/>
        <v>4499385.98999999</v>
      </c>
      <c r="M75" s="122" t="s">
        <v>888</v>
      </c>
      <c r="N75" s="110" t="s">
        <v>889</v>
      </c>
      <c r="O75" s="106"/>
    </row>
    <row r="76" spans="1:15">
      <c r="A76" s="98">
        <v>71</v>
      </c>
      <c r="B76" s="99">
        <v>547243</v>
      </c>
      <c r="C76" s="108" t="s">
        <v>962</v>
      </c>
      <c r="D76" s="98"/>
      <c r="E76" s="108" t="s">
        <v>67</v>
      </c>
      <c r="F76" s="100" t="s">
        <v>887</v>
      </c>
      <c r="G76" s="101" t="s">
        <v>888</v>
      </c>
      <c r="H76" s="102" t="e">
        <f>VLOOKUP(B76,#REF!, 27, FALSE)</f>
        <v>#REF!</v>
      </c>
      <c r="I76" s="101">
        <v>1128223.69</v>
      </c>
      <c r="J76" s="101">
        <v>723116.82000000007</v>
      </c>
      <c r="K76" s="101">
        <v>23670.420000000031</v>
      </c>
      <c r="L76" s="111">
        <f t="shared" si="1"/>
        <v>1875010.93</v>
      </c>
      <c r="M76" s="122" t="s">
        <v>891</v>
      </c>
      <c r="N76" s="110" t="s">
        <v>889</v>
      </c>
      <c r="O76" s="106"/>
    </row>
    <row r="77" spans="1:15">
      <c r="A77" s="98">
        <v>72</v>
      </c>
      <c r="B77" s="99">
        <v>547241</v>
      </c>
      <c r="C77" s="108" t="s">
        <v>963</v>
      </c>
      <c r="D77" s="98"/>
      <c r="E77" s="108" t="s">
        <v>67</v>
      </c>
      <c r="F77" s="100" t="s">
        <v>887</v>
      </c>
      <c r="G77" s="101" t="s">
        <v>888</v>
      </c>
      <c r="H77" s="102" t="e">
        <f>VLOOKUP(B77,#REF!, 27, FALSE)</f>
        <v>#REF!</v>
      </c>
      <c r="I77" s="101">
        <v>922655.66</v>
      </c>
      <c r="J77" s="101">
        <v>198861.75</v>
      </c>
      <c r="K77" s="101">
        <v>72711.600000000035</v>
      </c>
      <c r="L77" s="111">
        <f t="shared" si="1"/>
        <v>1194229.0100000002</v>
      </c>
      <c r="M77" s="122" t="s">
        <v>891</v>
      </c>
      <c r="N77" s="110" t="s">
        <v>889</v>
      </c>
      <c r="O77" s="106"/>
    </row>
    <row r="78" spans="1:15">
      <c r="A78" s="98">
        <v>73</v>
      </c>
      <c r="B78" s="99">
        <v>547226</v>
      </c>
      <c r="C78" s="108" t="s">
        <v>964</v>
      </c>
      <c r="D78" s="98"/>
      <c r="E78" s="108" t="s">
        <v>92</v>
      </c>
      <c r="F78" s="100" t="s">
        <v>887</v>
      </c>
      <c r="G78" s="101" t="s">
        <v>891</v>
      </c>
      <c r="H78" s="102"/>
      <c r="I78" s="101">
        <v>985966.86</v>
      </c>
      <c r="J78" s="101">
        <v>0</v>
      </c>
      <c r="K78" s="101">
        <v>22411.859999999986</v>
      </c>
      <c r="L78" s="111">
        <f t="shared" si="1"/>
        <v>1008378.72</v>
      </c>
      <c r="M78" s="122" t="s">
        <v>891</v>
      </c>
      <c r="N78" s="110" t="s">
        <v>889</v>
      </c>
      <c r="O78" s="106"/>
    </row>
    <row r="79" spans="1:15">
      <c r="A79" s="98">
        <v>74</v>
      </c>
      <c r="B79" s="99">
        <v>547160</v>
      </c>
      <c r="C79" s="108" t="s">
        <v>965</v>
      </c>
      <c r="D79" s="98"/>
      <c r="E79" s="108" t="s">
        <v>92</v>
      </c>
      <c r="F79" s="100" t="s">
        <v>887</v>
      </c>
      <c r="G79" s="101" t="s">
        <v>891</v>
      </c>
      <c r="H79" s="102"/>
      <c r="I79" s="101">
        <v>3732057.59</v>
      </c>
      <c r="J79" s="101">
        <v>0</v>
      </c>
      <c r="K79" s="101">
        <v>97223.319999999992</v>
      </c>
      <c r="L79" s="111">
        <f t="shared" si="1"/>
        <v>3829280.9099999997</v>
      </c>
      <c r="M79" s="122" t="s">
        <v>891</v>
      </c>
      <c r="N79" s="110" t="s">
        <v>889</v>
      </c>
      <c r="O79" s="106"/>
    </row>
    <row r="80" spans="1:15">
      <c r="A80" s="98">
        <v>75</v>
      </c>
      <c r="B80" s="99">
        <v>546386</v>
      </c>
      <c r="C80" s="108" t="s">
        <v>966</v>
      </c>
      <c r="D80" s="98"/>
      <c r="E80" s="108" t="s">
        <v>874</v>
      </c>
      <c r="F80" s="100" t="s">
        <v>887</v>
      </c>
      <c r="G80" s="101" t="s">
        <v>888</v>
      </c>
      <c r="H80" s="102" t="e">
        <f>VLOOKUP(B80,#REF!, 27, FALSE)</f>
        <v>#REF!</v>
      </c>
      <c r="I80" s="101">
        <v>1609417.88</v>
      </c>
      <c r="J80" s="101">
        <v>0</v>
      </c>
      <c r="K80" s="101">
        <v>31225.130000000012</v>
      </c>
      <c r="L80" s="111">
        <f t="shared" si="1"/>
        <v>1640643.01</v>
      </c>
      <c r="M80" s="122" t="s">
        <v>891</v>
      </c>
      <c r="N80" s="110" t="s">
        <v>889</v>
      </c>
      <c r="O80" s="106"/>
    </row>
    <row r="81" spans="1:15" ht="30">
      <c r="A81" s="98">
        <v>76</v>
      </c>
      <c r="B81" s="99">
        <v>546374</v>
      </c>
      <c r="C81" s="108" t="s">
        <v>967</v>
      </c>
      <c r="D81" s="98"/>
      <c r="E81" s="108" t="s">
        <v>874</v>
      </c>
      <c r="F81" s="100" t="s">
        <v>887</v>
      </c>
      <c r="G81" s="101" t="s">
        <v>888</v>
      </c>
      <c r="H81" s="102" t="e">
        <f>VLOOKUP(B81,#REF!, 27, FALSE)</f>
        <v>#REF!</v>
      </c>
      <c r="I81" s="101">
        <v>2485192.9699999988</v>
      </c>
      <c r="J81" s="101">
        <v>0</v>
      </c>
      <c r="K81" s="101">
        <v>78308.39000000013</v>
      </c>
      <c r="L81" s="111">
        <f t="shared" si="1"/>
        <v>2563501.3599999989</v>
      </c>
      <c r="M81" s="122" t="s">
        <v>891</v>
      </c>
      <c r="N81" s="110" t="s">
        <v>889</v>
      </c>
      <c r="O81" s="106"/>
    </row>
    <row r="82" spans="1:15">
      <c r="A82" s="98">
        <v>77</v>
      </c>
      <c r="B82" s="99">
        <v>436616</v>
      </c>
      <c r="C82" s="108" t="s">
        <v>968</v>
      </c>
      <c r="D82" s="98"/>
      <c r="E82" s="108" t="s">
        <v>874</v>
      </c>
      <c r="F82" s="100" t="s">
        <v>887</v>
      </c>
      <c r="G82" s="101" t="s">
        <v>888</v>
      </c>
      <c r="H82" s="102" t="e">
        <f>VLOOKUP(B82,#REF!, 27, FALSE)</f>
        <v>#REF!</v>
      </c>
      <c r="I82" s="101">
        <v>2562116.5899999971</v>
      </c>
      <c r="J82" s="101">
        <v>296945.8290909091</v>
      </c>
      <c r="K82" s="101">
        <v>190901.93999999962</v>
      </c>
      <c r="L82" s="111">
        <f t="shared" si="1"/>
        <v>3049964.3590909056</v>
      </c>
      <c r="M82" s="122" t="s">
        <v>891</v>
      </c>
      <c r="N82" s="110" t="s">
        <v>889</v>
      </c>
      <c r="O82" s="106"/>
    </row>
    <row r="83" spans="1:15">
      <c r="A83" s="98">
        <v>78</v>
      </c>
      <c r="B83" s="99">
        <v>334518</v>
      </c>
      <c r="C83" s="108" t="s">
        <v>969</v>
      </c>
      <c r="D83" s="98"/>
      <c r="E83" s="108" t="s">
        <v>874</v>
      </c>
      <c r="F83" s="100" t="s">
        <v>887</v>
      </c>
      <c r="G83" s="101" t="s">
        <v>888</v>
      </c>
      <c r="H83" s="102" t="e">
        <f>VLOOKUP(B83,#REF!, 27, FALSE)</f>
        <v>#REF!</v>
      </c>
      <c r="I83" s="101">
        <v>817708.4</v>
      </c>
      <c r="J83" s="101">
        <v>191915.59868421053</v>
      </c>
      <c r="K83" s="101">
        <v>27139.52999999997</v>
      </c>
      <c r="L83" s="111">
        <f t="shared" si="1"/>
        <v>1036763.5286842105</v>
      </c>
      <c r="M83" s="122" t="s">
        <v>891</v>
      </c>
      <c r="N83" s="110" t="s">
        <v>889</v>
      </c>
      <c r="O83" s="106"/>
    </row>
    <row r="84" spans="1:15">
      <c r="A84" s="98">
        <v>79</v>
      </c>
      <c r="B84" s="99">
        <v>334497</v>
      </c>
      <c r="C84" s="108" t="s">
        <v>970</v>
      </c>
      <c r="D84" s="98"/>
      <c r="E84" s="108" t="s">
        <v>874</v>
      </c>
      <c r="F84" s="100" t="s">
        <v>887</v>
      </c>
      <c r="G84" s="101" t="s">
        <v>888</v>
      </c>
      <c r="H84" s="102" t="e">
        <f>VLOOKUP(B84,#REF!, 27, FALSE)</f>
        <v>#REF!</v>
      </c>
      <c r="I84" s="101">
        <v>3284447.23999999</v>
      </c>
      <c r="J84" s="101">
        <v>80776.226228070183</v>
      </c>
      <c r="K84" s="101">
        <v>332656.48999999888</v>
      </c>
      <c r="L84" s="111">
        <f t="shared" si="1"/>
        <v>3697879.9562280588</v>
      </c>
      <c r="M84" s="122" t="s">
        <v>891</v>
      </c>
      <c r="N84" s="110" t="s">
        <v>889</v>
      </c>
      <c r="O84" s="106"/>
    </row>
    <row r="85" spans="1:15">
      <c r="A85" s="98">
        <v>80</v>
      </c>
      <c r="B85" s="99">
        <v>334491</v>
      </c>
      <c r="C85" s="108" t="s">
        <v>971</v>
      </c>
      <c r="D85" s="98"/>
      <c r="E85" s="108" t="s">
        <v>874</v>
      </c>
      <c r="F85" s="100" t="s">
        <v>887</v>
      </c>
      <c r="G85" s="101" t="s">
        <v>888</v>
      </c>
      <c r="H85" s="102" t="e">
        <f>VLOOKUP(B85,#REF!, 27, FALSE)</f>
        <v>#REF!</v>
      </c>
      <c r="I85" s="101">
        <v>749293.91</v>
      </c>
      <c r="J85" s="101">
        <v>0</v>
      </c>
      <c r="K85" s="101">
        <v>168615.60999999891</v>
      </c>
      <c r="L85" s="111">
        <f t="shared" si="1"/>
        <v>917909.51999999897</v>
      </c>
      <c r="M85" s="122" t="s">
        <v>891</v>
      </c>
      <c r="N85" s="110" t="s">
        <v>889</v>
      </c>
      <c r="O85" s="106"/>
    </row>
    <row r="86" spans="1:15" ht="30">
      <c r="A86" s="98">
        <v>81</v>
      </c>
      <c r="B86" s="99">
        <v>334477</v>
      </c>
      <c r="C86" s="108" t="s">
        <v>972</v>
      </c>
      <c r="D86" s="98"/>
      <c r="E86" s="108" t="s">
        <v>874</v>
      </c>
      <c r="F86" s="100" t="s">
        <v>887</v>
      </c>
      <c r="G86" s="101" t="s">
        <v>888</v>
      </c>
      <c r="H86" s="102" t="e">
        <f>VLOOKUP(B86,#REF!, 27, FALSE)</f>
        <v>#REF!</v>
      </c>
      <c r="I86" s="101">
        <v>572777.56999999902</v>
      </c>
      <c r="J86" s="101">
        <v>831634.26096491225</v>
      </c>
      <c r="K86" s="101">
        <v>14383.789999999997</v>
      </c>
      <c r="L86" s="111">
        <f t="shared" si="1"/>
        <v>1418795.6209649113</v>
      </c>
      <c r="M86" s="122" t="s">
        <v>891</v>
      </c>
      <c r="N86" s="110" t="s">
        <v>889</v>
      </c>
      <c r="O86" s="106"/>
    </row>
    <row r="87" spans="1:15">
      <c r="A87" s="98">
        <v>82</v>
      </c>
      <c r="B87" s="99">
        <v>334476</v>
      </c>
      <c r="C87" s="108" t="s">
        <v>973</v>
      </c>
      <c r="D87" s="98"/>
      <c r="E87" s="108" t="s">
        <v>874</v>
      </c>
      <c r="F87" s="100" t="s">
        <v>887</v>
      </c>
      <c r="G87" s="101" t="s">
        <v>888</v>
      </c>
      <c r="H87" s="102" t="e">
        <f>VLOOKUP(B87,#REF!, 27, FALSE)</f>
        <v>#REF!</v>
      </c>
      <c r="I87" s="101">
        <v>2094612.8499999968</v>
      </c>
      <c r="J87" s="101">
        <v>193322.63272727275</v>
      </c>
      <c r="K87" s="101">
        <v>62071.200000000092</v>
      </c>
      <c r="L87" s="111">
        <f t="shared" si="1"/>
        <v>2350006.6827272698</v>
      </c>
      <c r="M87" s="122" t="s">
        <v>891</v>
      </c>
      <c r="N87" s="110" t="s">
        <v>889</v>
      </c>
      <c r="O87" s="106"/>
    </row>
    <row r="88" spans="1:15">
      <c r="A88" s="98">
        <v>83</v>
      </c>
      <c r="B88" s="99">
        <v>334475</v>
      </c>
      <c r="C88" s="108" t="s">
        <v>974</v>
      </c>
      <c r="D88" s="98"/>
      <c r="E88" s="108" t="s">
        <v>874</v>
      </c>
      <c r="F88" s="100" t="s">
        <v>887</v>
      </c>
      <c r="G88" s="101" t="s">
        <v>888</v>
      </c>
      <c r="H88" s="102" t="e">
        <f>VLOOKUP(B88,#REF!, 27, FALSE)</f>
        <v>#REF!</v>
      </c>
      <c r="I88" s="101">
        <v>2117849.3599999989</v>
      </c>
      <c r="J88" s="101">
        <v>471736.66181818186</v>
      </c>
      <c r="K88" s="101">
        <v>113559.70999999973</v>
      </c>
      <c r="L88" s="111">
        <f t="shared" si="1"/>
        <v>2703145.7318181805</v>
      </c>
      <c r="M88" s="122" t="s">
        <v>891</v>
      </c>
      <c r="N88" s="110" t="s">
        <v>889</v>
      </c>
      <c r="O88" s="106"/>
    </row>
    <row r="89" spans="1:15">
      <c r="A89" s="98">
        <v>84</v>
      </c>
      <c r="B89" s="99">
        <v>334474</v>
      </c>
      <c r="C89" s="108" t="s">
        <v>975</v>
      </c>
      <c r="D89" s="98"/>
      <c r="E89" s="108" t="s">
        <v>874</v>
      </c>
      <c r="F89" s="100" t="s">
        <v>887</v>
      </c>
      <c r="G89" s="101" t="s">
        <v>888</v>
      </c>
      <c r="H89" s="102" t="e">
        <f>VLOOKUP(B89,#REF!, 27, FALSE)</f>
        <v>#REF!</v>
      </c>
      <c r="I89" s="101">
        <v>420575.64999999799</v>
      </c>
      <c r="J89" s="101">
        <v>0</v>
      </c>
      <c r="K89" s="101">
        <v>41060.709999999883</v>
      </c>
      <c r="L89" s="111">
        <f t="shared" si="1"/>
        <v>461636.35999999789</v>
      </c>
      <c r="M89" s="122" t="s">
        <v>891</v>
      </c>
      <c r="N89" s="110" t="s">
        <v>889</v>
      </c>
      <c r="O89" s="106"/>
    </row>
    <row r="90" spans="1:15" ht="30">
      <c r="A90" s="98">
        <v>85</v>
      </c>
      <c r="B90" s="99">
        <v>334473</v>
      </c>
      <c r="C90" s="108" t="s">
        <v>976</v>
      </c>
      <c r="D90" s="98"/>
      <c r="E90" s="108" t="s">
        <v>874</v>
      </c>
      <c r="F90" s="100" t="s">
        <v>887</v>
      </c>
      <c r="G90" s="101" t="s">
        <v>888</v>
      </c>
      <c r="H90" s="102" t="e">
        <f>VLOOKUP(B90,#REF!, 27, FALSE)</f>
        <v>#REF!</v>
      </c>
      <c r="I90" s="101">
        <v>931456.09</v>
      </c>
      <c r="J90" s="101">
        <v>37063.599999999999</v>
      </c>
      <c r="K90" s="101">
        <v>90278.78999999995</v>
      </c>
      <c r="L90" s="111">
        <f t="shared" si="1"/>
        <v>1058798.48</v>
      </c>
      <c r="M90" s="122" t="s">
        <v>891</v>
      </c>
      <c r="N90" s="110" t="s">
        <v>889</v>
      </c>
      <c r="O90" s="106"/>
    </row>
    <row r="91" spans="1:15">
      <c r="A91" s="98">
        <v>86</v>
      </c>
      <c r="B91" s="99">
        <v>334472</v>
      </c>
      <c r="C91" s="108" t="s">
        <v>977</v>
      </c>
      <c r="D91" s="98"/>
      <c r="E91" s="108" t="s">
        <v>874</v>
      </c>
      <c r="F91" s="100" t="s">
        <v>887</v>
      </c>
      <c r="G91" s="101" t="s">
        <v>888</v>
      </c>
      <c r="H91" s="102" t="e">
        <f>VLOOKUP(B91,#REF!, 27, FALSE)</f>
        <v>#REF!</v>
      </c>
      <c r="I91" s="101">
        <v>2815475.6199999889</v>
      </c>
      <c r="J91" s="101">
        <v>958532.31491228077</v>
      </c>
      <c r="K91" s="101">
        <v>83104.830000000075</v>
      </c>
      <c r="L91" s="111">
        <f t="shared" si="1"/>
        <v>3857112.76491227</v>
      </c>
      <c r="M91" s="122" t="s">
        <v>891</v>
      </c>
      <c r="N91" s="110" t="s">
        <v>889</v>
      </c>
      <c r="O91" s="106"/>
    </row>
    <row r="92" spans="1:15" ht="30">
      <c r="A92" s="98">
        <v>87</v>
      </c>
      <c r="B92" s="99">
        <v>334471</v>
      </c>
      <c r="C92" s="108" t="s">
        <v>978</v>
      </c>
      <c r="D92" s="98"/>
      <c r="E92" s="108" t="s">
        <v>874</v>
      </c>
      <c r="F92" s="100" t="s">
        <v>887</v>
      </c>
      <c r="G92" s="101" t="s">
        <v>888</v>
      </c>
      <c r="H92" s="102" t="e">
        <f>VLOOKUP(B92,#REF!, 27, FALSE)</f>
        <v>#REF!</v>
      </c>
      <c r="I92" s="101">
        <v>539799.34</v>
      </c>
      <c r="J92" s="101">
        <v>127943.73245614035</v>
      </c>
      <c r="K92" s="101">
        <v>7576.7799999999843</v>
      </c>
      <c r="L92" s="111">
        <f t="shared" si="1"/>
        <v>675319.85245614033</v>
      </c>
      <c r="M92" s="122" t="s">
        <v>891</v>
      </c>
      <c r="N92" s="110" t="s">
        <v>889</v>
      </c>
      <c r="O92" s="106"/>
    </row>
    <row r="93" spans="1:15">
      <c r="A93" s="98">
        <v>88</v>
      </c>
      <c r="B93" s="99">
        <v>334452</v>
      </c>
      <c r="C93" s="108" t="s">
        <v>979</v>
      </c>
      <c r="D93" s="98"/>
      <c r="E93" s="108" t="s">
        <v>874</v>
      </c>
      <c r="F93" s="100" t="s">
        <v>887</v>
      </c>
      <c r="G93" s="101" t="s">
        <v>888</v>
      </c>
      <c r="H93" s="102" t="e">
        <f>VLOOKUP(B93,#REF!, 27, FALSE)</f>
        <v>#REF!</v>
      </c>
      <c r="I93" s="101">
        <v>1105038.1499999992</v>
      </c>
      <c r="J93" s="101">
        <v>351845.26425438595</v>
      </c>
      <c r="K93" s="101">
        <v>84910.569999999992</v>
      </c>
      <c r="L93" s="111">
        <f t="shared" si="1"/>
        <v>1541793.9842543851</v>
      </c>
      <c r="M93" s="122" t="s">
        <v>891</v>
      </c>
      <c r="N93" s="110" t="s">
        <v>889</v>
      </c>
      <c r="O93" s="106"/>
    </row>
    <row r="94" spans="1:15">
      <c r="A94" s="98">
        <v>89</v>
      </c>
      <c r="B94" s="99">
        <v>334443</v>
      </c>
      <c r="C94" s="108" t="s">
        <v>980</v>
      </c>
      <c r="D94" s="98"/>
      <c r="E94" s="108" t="s">
        <v>874</v>
      </c>
      <c r="F94" s="100" t="s">
        <v>887</v>
      </c>
      <c r="G94" s="101" t="s">
        <v>888</v>
      </c>
      <c r="H94" s="102" t="e">
        <f>VLOOKUP(B94,#REF!, 27, FALSE)</f>
        <v>#REF!</v>
      </c>
      <c r="I94" s="101">
        <v>3918554.0699999859</v>
      </c>
      <c r="J94" s="101">
        <v>372411.73818181816</v>
      </c>
      <c r="K94" s="101">
        <v>153418.69999999995</v>
      </c>
      <c r="L94" s="111">
        <f t="shared" si="1"/>
        <v>4444384.5081818039</v>
      </c>
      <c r="M94" s="122" t="s">
        <v>891</v>
      </c>
      <c r="N94" s="110" t="s">
        <v>889</v>
      </c>
      <c r="O94" s="106"/>
    </row>
    <row r="95" spans="1:15">
      <c r="A95" s="98">
        <v>90</v>
      </c>
      <c r="B95" s="99">
        <v>334420</v>
      </c>
      <c r="C95" s="108" t="s">
        <v>981</v>
      </c>
      <c r="D95" s="98"/>
      <c r="E95" s="108" t="s">
        <v>874</v>
      </c>
      <c r="F95" s="100" t="s">
        <v>887</v>
      </c>
      <c r="G95" s="101" t="s">
        <v>888</v>
      </c>
      <c r="H95" s="102" t="e">
        <f>VLOOKUP(B95,#REF!, 27, FALSE)</f>
        <v>#REF!</v>
      </c>
      <c r="I95" s="101">
        <v>2466044.9799999949</v>
      </c>
      <c r="J95" s="101">
        <v>792484.09114035091</v>
      </c>
      <c r="K95" s="101">
        <v>92445.639999999868</v>
      </c>
      <c r="L95" s="111">
        <f t="shared" si="1"/>
        <v>3350974.7111403453</v>
      </c>
      <c r="M95" s="122" t="s">
        <v>891</v>
      </c>
      <c r="N95" s="110" t="s">
        <v>889</v>
      </c>
      <c r="O95" s="106"/>
    </row>
    <row r="96" spans="1:15" ht="30">
      <c r="A96" s="98">
        <v>91</v>
      </c>
      <c r="B96" s="99">
        <v>334331</v>
      </c>
      <c r="C96" s="108" t="s">
        <v>982</v>
      </c>
      <c r="D96" s="98"/>
      <c r="E96" s="108" t="s">
        <v>92</v>
      </c>
      <c r="F96" s="100" t="s">
        <v>887</v>
      </c>
      <c r="G96" s="101" t="s">
        <v>888</v>
      </c>
      <c r="H96" s="102" t="e">
        <f>VLOOKUP(B96,#REF!, 27, FALSE)</f>
        <v>#REF!</v>
      </c>
      <c r="I96" s="101">
        <v>3373474.81</v>
      </c>
      <c r="J96" s="101">
        <v>0</v>
      </c>
      <c r="K96" s="101">
        <v>451250.43999999983</v>
      </c>
      <c r="L96" s="111">
        <f t="shared" si="1"/>
        <v>3824725.25</v>
      </c>
      <c r="M96" s="122" t="s">
        <v>891</v>
      </c>
      <c r="N96" s="110" t="s">
        <v>889</v>
      </c>
      <c r="O96" s="106"/>
    </row>
    <row r="97" spans="1:15">
      <c r="A97" s="98">
        <v>92</v>
      </c>
      <c r="B97" s="99">
        <v>334308</v>
      </c>
      <c r="C97" s="108" t="s">
        <v>983</v>
      </c>
      <c r="D97" s="98"/>
      <c r="E97" s="108" t="s">
        <v>874</v>
      </c>
      <c r="F97" s="100" t="s">
        <v>887</v>
      </c>
      <c r="G97" s="101" t="s">
        <v>888</v>
      </c>
      <c r="H97" s="102" t="e">
        <f>VLOOKUP(B97,#REF!, 27, FALSE)</f>
        <v>#REF!</v>
      </c>
      <c r="I97" s="101">
        <v>1708578.1999999988</v>
      </c>
      <c r="J97" s="101">
        <v>0</v>
      </c>
      <c r="K97" s="101">
        <v>94679.16</v>
      </c>
      <c r="L97" s="111">
        <f t="shared" si="1"/>
        <v>1803257.3599999987</v>
      </c>
      <c r="M97" s="122" t="s">
        <v>891</v>
      </c>
      <c r="N97" s="110" t="s">
        <v>889</v>
      </c>
      <c r="O97" s="106"/>
    </row>
    <row r="98" spans="1:15" ht="30">
      <c r="A98" s="98">
        <v>93</v>
      </c>
      <c r="B98" s="99">
        <v>334293</v>
      </c>
      <c r="C98" s="108" t="s">
        <v>984</v>
      </c>
      <c r="D98" s="98"/>
      <c r="E98" s="108" t="s">
        <v>874</v>
      </c>
      <c r="F98" s="100" t="s">
        <v>887</v>
      </c>
      <c r="G98" s="101" t="s">
        <v>888</v>
      </c>
      <c r="H98" s="102" t="e">
        <f>VLOOKUP(B98,#REF!, 27, FALSE)</f>
        <v>#REF!</v>
      </c>
      <c r="I98" s="101">
        <v>4868204.6699999962</v>
      </c>
      <c r="J98" s="101">
        <v>619697.5703125</v>
      </c>
      <c r="K98" s="101">
        <v>274204.5</v>
      </c>
      <c r="L98" s="111">
        <f t="shared" si="1"/>
        <v>5762106.7403124962</v>
      </c>
      <c r="M98" s="122" t="s">
        <v>891</v>
      </c>
      <c r="N98" s="110" t="s">
        <v>889</v>
      </c>
      <c r="O98" s="106"/>
    </row>
    <row r="99" spans="1:15">
      <c r="A99" s="98">
        <v>94</v>
      </c>
      <c r="B99" s="99">
        <v>334285</v>
      </c>
      <c r="C99" s="108" t="s">
        <v>985</v>
      </c>
      <c r="D99" s="98"/>
      <c r="E99" s="108" t="s">
        <v>874</v>
      </c>
      <c r="F99" s="100" t="s">
        <v>887</v>
      </c>
      <c r="G99" s="101" t="s">
        <v>888</v>
      </c>
      <c r="H99" s="102" t="e">
        <f>VLOOKUP(B99,#REF!, 27, FALSE)</f>
        <v>#REF!</v>
      </c>
      <c r="I99" s="101">
        <v>3970385.7699999977</v>
      </c>
      <c r="J99" s="101">
        <v>531797.20572916674</v>
      </c>
      <c r="K99" s="101">
        <v>117889.9299999997</v>
      </c>
      <c r="L99" s="111">
        <f t="shared" si="1"/>
        <v>4620072.9057291644</v>
      </c>
      <c r="M99" s="122" t="s">
        <v>891</v>
      </c>
      <c r="N99" s="110" t="s">
        <v>889</v>
      </c>
      <c r="O99" s="106"/>
    </row>
    <row r="100" spans="1:15">
      <c r="A100" s="98">
        <v>95</v>
      </c>
      <c r="B100" s="99">
        <v>334191</v>
      </c>
      <c r="C100" s="108" t="s">
        <v>986</v>
      </c>
      <c r="D100" s="98"/>
      <c r="E100" s="108" t="s">
        <v>874</v>
      </c>
      <c r="F100" s="100" t="s">
        <v>887</v>
      </c>
      <c r="G100" s="101" t="s">
        <v>888</v>
      </c>
      <c r="H100" s="102" t="e">
        <f>VLOOKUP(B100,#REF!, 27, FALSE)</f>
        <v>#REF!</v>
      </c>
      <c r="I100" s="101">
        <v>5717025.1699999962</v>
      </c>
      <c r="J100" s="101">
        <v>3863896.9282604773</v>
      </c>
      <c r="K100" s="101">
        <v>108889.98999999967</v>
      </c>
      <c r="L100" s="111">
        <f t="shared" si="1"/>
        <v>9689812.0882604737</v>
      </c>
      <c r="M100" s="122" t="s">
        <v>891</v>
      </c>
      <c r="N100" s="110" t="s">
        <v>889</v>
      </c>
      <c r="O100" s="106"/>
    </row>
    <row r="101" spans="1:15" ht="30">
      <c r="A101" s="98">
        <v>96</v>
      </c>
      <c r="B101" s="99">
        <v>180326</v>
      </c>
      <c r="C101" s="108" t="s">
        <v>987</v>
      </c>
      <c r="D101" s="98"/>
      <c r="E101" s="108" t="s">
        <v>92</v>
      </c>
      <c r="F101" s="100" t="s">
        <v>887</v>
      </c>
      <c r="G101" s="101" t="s">
        <v>888</v>
      </c>
      <c r="H101" s="102" t="e">
        <f>VLOOKUP(B101,#REF!, 27, FALSE)</f>
        <v>#REF!</v>
      </c>
      <c r="I101" s="101">
        <v>2738961.96999999</v>
      </c>
      <c r="J101" s="101">
        <v>0</v>
      </c>
      <c r="K101" s="101">
        <v>197639.44000000041</v>
      </c>
      <c r="L101" s="111">
        <f t="shared" si="1"/>
        <v>2936601.4099999904</v>
      </c>
      <c r="M101" s="122" t="s">
        <v>891</v>
      </c>
      <c r="N101" s="110" t="s">
        <v>889</v>
      </c>
      <c r="O101" s="106"/>
    </row>
    <row r="102" spans="1:15" ht="30">
      <c r="A102" s="98">
        <v>97</v>
      </c>
      <c r="B102" s="99">
        <v>177191</v>
      </c>
      <c r="C102" s="108" t="s">
        <v>988</v>
      </c>
      <c r="D102" s="98"/>
      <c r="E102" s="108" t="s">
        <v>92</v>
      </c>
      <c r="F102" s="100" t="s">
        <v>887</v>
      </c>
      <c r="G102" s="101" t="s">
        <v>888</v>
      </c>
      <c r="H102" s="102" t="e">
        <f>VLOOKUP(B102,#REF!, 27, FALSE)</f>
        <v>#REF!</v>
      </c>
      <c r="I102" s="101">
        <v>1860551.6799999899</v>
      </c>
      <c r="J102" s="101">
        <v>0</v>
      </c>
      <c r="K102" s="101">
        <v>486694.86999999895</v>
      </c>
      <c r="L102" s="111">
        <f t="shared" si="1"/>
        <v>2347246.5499999886</v>
      </c>
      <c r="M102" s="122" t="s">
        <v>891</v>
      </c>
      <c r="N102" s="110" t="s">
        <v>889</v>
      </c>
      <c r="O102" s="106"/>
    </row>
    <row r="103" spans="1:15">
      <c r="A103" s="98">
        <v>98</v>
      </c>
      <c r="B103" s="99">
        <v>177134</v>
      </c>
      <c r="C103" s="108" t="s">
        <v>989</v>
      </c>
      <c r="D103" s="98"/>
      <c r="E103" s="108" t="s">
        <v>92</v>
      </c>
      <c r="F103" s="100" t="s">
        <v>887</v>
      </c>
      <c r="G103" s="101" t="s">
        <v>888</v>
      </c>
      <c r="H103" s="102" t="e">
        <f>VLOOKUP(B103,#REF!, 27, FALSE)</f>
        <v>#REF!</v>
      </c>
      <c r="I103" s="101">
        <v>2825116.9499999899</v>
      </c>
      <c r="J103" s="101">
        <v>0</v>
      </c>
      <c r="K103" s="101">
        <v>155611.13999999943</v>
      </c>
      <c r="L103" s="111">
        <f t="shared" si="1"/>
        <v>2980728.0899999896</v>
      </c>
      <c r="M103" s="122" t="s">
        <v>891</v>
      </c>
      <c r="N103" s="110" t="s">
        <v>889</v>
      </c>
      <c r="O103" s="106"/>
    </row>
    <row r="104" spans="1:15">
      <c r="A104" s="98">
        <v>99</v>
      </c>
      <c r="B104" s="99">
        <v>176954</v>
      </c>
      <c r="C104" s="108" t="s">
        <v>990</v>
      </c>
      <c r="D104" s="98"/>
      <c r="E104" s="108" t="s">
        <v>92</v>
      </c>
      <c r="F104" s="100" t="s">
        <v>887</v>
      </c>
      <c r="G104" s="101" t="s">
        <v>888</v>
      </c>
      <c r="H104" s="102" t="e">
        <f>VLOOKUP(B104,#REF!, 27, FALSE)</f>
        <v>#REF!</v>
      </c>
      <c r="I104" s="101">
        <v>803736.24</v>
      </c>
      <c r="J104" s="101">
        <v>0</v>
      </c>
      <c r="K104" s="101">
        <v>164175.63999999894</v>
      </c>
      <c r="L104" s="111">
        <f t="shared" si="1"/>
        <v>967911.87999999896</v>
      </c>
      <c r="M104" s="122" t="s">
        <v>891</v>
      </c>
      <c r="N104" s="110" t="s">
        <v>889</v>
      </c>
      <c r="O104" s="106"/>
    </row>
    <row r="105" spans="1:15" ht="30">
      <c r="A105" s="98">
        <v>100</v>
      </c>
      <c r="B105" s="99">
        <v>167508</v>
      </c>
      <c r="C105" s="108" t="s">
        <v>991</v>
      </c>
      <c r="D105" s="98"/>
      <c r="E105" s="108" t="s">
        <v>92</v>
      </c>
      <c r="F105" s="100" t="s">
        <v>887</v>
      </c>
      <c r="G105" s="101" t="s">
        <v>888</v>
      </c>
      <c r="H105" s="102" t="e">
        <f>VLOOKUP(B105,#REF!, 27, FALSE)</f>
        <v>#REF!</v>
      </c>
      <c r="I105" s="101">
        <v>1487923.99</v>
      </c>
      <c r="J105" s="101">
        <v>0</v>
      </c>
      <c r="K105" s="101">
        <v>27464.429999999957</v>
      </c>
      <c r="L105" s="111">
        <f t="shared" si="1"/>
        <v>1515388.42</v>
      </c>
      <c r="M105" s="122" t="s">
        <v>891</v>
      </c>
      <c r="N105" s="110" t="s">
        <v>889</v>
      </c>
      <c r="O105" s="106"/>
    </row>
    <row r="106" spans="1:15" ht="30">
      <c r="A106" s="98">
        <v>101</v>
      </c>
      <c r="B106" s="99">
        <v>167443</v>
      </c>
      <c r="C106" s="108" t="s">
        <v>992</v>
      </c>
      <c r="D106" s="98"/>
      <c r="E106" s="108" t="s">
        <v>92</v>
      </c>
      <c r="F106" s="100" t="s">
        <v>887</v>
      </c>
      <c r="G106" s="101" t="s">
        <v>888</v>
      </c>
      <c r="H106" s="102" t="e">
        <f>VLOOKUP(B106,#REF!, 27, FALSE)</f>
        <v>#REF!</v>
      </c>
      <c r="I106" s="101">
        <v>1946817.06</v>
      </c>
      <c r="J106" s="101">
        <v>0</v>
      </c>
      <c r="K106" s="101">
        <v>107036.17999999986</v>
      </c>
      <c r="L106" s="111">
        <f t="shared" si="1"/>
        <v>2053853.24</v>
      </c>
      <c r="M106" s="122" t="s">
        <v>891</v>
      </c>
      <c r="N106" s="110" t="s">
        <v>889</v>
      </c>
      <c r="O106" s="106"/>
    </row>
    <row r="107" spans="1:15" ht="30">
      <c r="A107" s="98">
        <v>102</v>
      </c>
      <c r="B107" s="99">
        <v>167168</v>
      </c>
      <c r="C107" s="108" t="s">
        <v>993</v>
      </c>
      <c r="D107" s="98"/>
      <c r="E107" s="108" t="s">
        <v>92</v>
      </c>
      <c r="F107" s="100" t="s">
        <v>887</v>
      </c>
      <c r="G107" s="101" t="s">
        <v>888</v>
      </c>
      <c r="H107" s="102" t="e">
        <f>VLOOKUP(B107,#REF!, 27, FALSE)</f>
        <v>#REF!</v>
      </c>
      <c r="I107" s="101">
        <v>3713271.1799999899</v>
      </c>
      <c r="J107" s="101">
        <v>0</v>
      </c>
      <c r="K107" s="101">
        <v>106074.99000000005</v>
      </c>
      <c r="L107" s="111">
        <f t="shared" si="1"/>
        <v>3819346.1699999901</v>
      </c>
      <c r="M107" s="122" t="s">
        <v>891</v>
      </c>
      <c r="N107" s="110" t="s">
        <v>889</v>
      </c>
      <c r="O107" s="106"/>
    </row>
    <row r="108" spans="1:15" ht="30">
      <c r="A108" s="98">
        <v>103</v>
      </c>
      <c r="B108" s="99">
        <v>166904</v>
      </c>
      <c r="C108" s="108" t="s">
        <v>994</v>
      </c>
      <c r="D108" s="98"/>
      <c r="E108" s="108" t="s">
        <v>92</v>
      </c>
      <c r="F108" s="100" t="s">
        <v>887</v>
      </c>
      <c r="G108" s="101" t="s">
        <v>888</v>
      </c>
      <c r="H108" s="102" t="e">
        <f>VLOOKUP(B108,#REF!, 27, FALSE)</f>
        <v>#REF!</v>
      </c>
      <c r="I108" s="101">
        <v>1701248.6099999901</v>
      </c>
      <c r="J108" s="101">
        <v>0</v>
      </c>
      <c r="K108" s="101">
        <v>174713.68000000011</v>
      </c>
      <c r="L108" s="111">
        <f t="shared" si="1"/>
        <v>1875962.2899999903</v>
      </c>
      <c r="M108" s="122" t="s">
        <v>891</v>
      </c>
      <c r="N108" s="110" t="s">
        <v>889</v>
      </c>
      <c r="O108" s="106"/>
    </row>
    <row r="109" spans="1:15" ht="30">
      <c r="A109" s="98">
        <v>104</v>
      </c>
      <c r="B109" s="99">
        <v>166860</v>
      </c>
      <c r="C109" s="108" t="s">
        <v>995</v>
      </c>
      <c r="D109" s="98"/>
      <c r="E109" s="108" t="s">
        <v>92</v>
      </c>
      <c r="F109" s="100" t="s">
        <v>887</v>
      </c>
      <c r="G109" s="101" t="s">
        <v>888</v>
      </c>
      <c r="H109" s="102" t="e">
        <f>VLOOKUP(B109,#REF!, 27, FALSE)</f>
        <v>#REF!</v>
      </c>
      <c r="I109" s="101">
        <v>3529391.0899999901</v>
      </c>
      <c r="J109" s="101">
        <v>0</v>
      </c>
      <c r="K109" s="101">
        <v>55770.170000000049</v>
      </c>
      <c r="L109" s="111">
        <f t="shared" si="1"/>
        <v>3585161.25999999</v>
      </c>
      <c r="M109" s="122" t="s">
        <v>891</v>
      </c>
      <c r="N109" s="110" t="s">
        <v>889</v>
      </c>
      <c r="O109" s="106"/>
    </row>
    <row r="110" spans="1:15" ht="30">
      <c r="A110" s="98">
        <v>105</v>
      </c>
      <c r="B110" s="99">
        <v>166707</v>
      </c>
      <c r="C110" s="108" t="s">
        <v>996</v>
      </c>
      <c r="D110" s="98"/>
      <c r="E110" s="108" t="s">
        <v>92</v>
      </c>
      <c r="F110" s="100" t="s">
        <v>887</v>
      </c>
      <c r="G110" s="101" t="s">
        <v>888</v>
      </c>
      <c r="H110" s="102" t="e">
        <f>VLOOKUP(B110,#REF!, 27, FALSE)</f>
        <v>#REF!</v>
      </c>
      <c r="I110" s="101">
        <v>2885457.37</v>
      </c>
      <c r="J110" s="101">
        <v>0</v>
      </c>
      <c r="K110" s="101">
        <v>668485.67999999842</v>
      </c>
      <c r="L110" s="111">
        <f t="shared" si="1"/>
        <v>3553943.0499999984</v>
      </c>
      <c r="M110" s="122" t="s">
        <v>891</v>
      </c>
      <c r="N110" s="110" t="s">
        <v>889</v>
      </c>
      <c r="O110" s="106"/>
    </row>
    <row r="111" spans="1:15">
      <c r="A111" s="98">
        <v>106</v>
      </c>
      <c r="B111" s="99">
        <v>730821</v>
      </c>
      <c r="C111" s="108" t="s">
        <v>997</v>
      </c>
      <c r="D111" s="98"/>
      <c r="E111" s="108" t="s">
        <v>874</v>
      </c>
      <c r="F111" s="100" t="s">
        <v>887</v>
      </c>
      <c r="G111" s="101" t="s">
        <v>888</v>
      </c>
      <c r="H111" s="102" t="e">
        <f>VLOOKUP(B111,#REF!, 27, FALSE)</f>
        <v>#REF!</v>
      </c>
      <c r="I111" s="101">
        <v>2015105.409999996</v>
      </c>
      <c r="J111" s="101">
        <v>167040.7236363636</v>
      </c>
      <c r="K111" s="101">
        <v>83429.020000000019</v>
      </c>
      <c r="L111" s="111">
        <f t="shared" si="1"/>
        <v>2265575.1536363596</v>
      </c>
      <c r="M111" s="122" t="s">
        <v>891</v>
      </c>
      <c r="N111" s="110" t="s">
        <v>889</v>
      </c>
      <c r="O111" s="106"/>
    </row>
    <row r="112" spans="1:15">
      <c r="A112" s="98">
        <v>107</v>
      </c>
      <c r="B112" s="99">
        <v>730824</v>
      </c>
      <c r="C112" s="108" t="s">
        <v>998</v>
      </c>
      <c r="D112" s="98"/>
      <c r="E112" s="108" t="s">
        <v>874</v>
      </c>
      <c r="F112" s="100" t="s">
        <v>887</v>
      </c>
      <c r="G112" s="101" t="s">
        <v>888</v>
      </c>
      <c r="H112" s="102" t="e">
        <f>VLOOKUP(B112,#REF!, 27, FALSE)</f>
        <v>#REF!</v>
      </c>
      <c r="I112" s="101">
        <v>2432367.9599999953</v>
      </c>
      <c r="J112" s="101">
        <v>0</v>
      </c>
      <c r="K112" s="101">
        <v>32196.37</v>
      </c>
      <c r="L112" s="111">
        <f t="shared" si="1"/>
        <v>2464564.3299999954</v>
      </c>
      <c r="M112" s="122" t="s">
        <v>891</v>
      </c>
      <c r="N112" s="110" t="s">
        <v>889</v>
      </c>
      <c r="O112" s="106"/>
    </row>
    <row r="113" spans="1:15">
      <c r="A113" s="98">
        <v>108</v>
      </c>
      <c r="B113" s="99">
        <v>730513</v>
      </c>
      <c r="C113" s="108" t="s">
        <v>999</v>
      </c>
      <c r="D113" s="98"/>
      <c r="E113" s="108" t="s">
        <v>874</v>
      </c>
      <c r="F113" s="100" t="s">
        <v>887</v>
      </c>
      <c r="G113" s="101" t="s">
        <v>888</v>
      </c>
      <c r="H113" s="102" t="e">
        <f>VLOOKUP(B113,#REF!, 27, FALSE)</f>
        <v>#REF!</v>
      </c>
      <c r="I113" s="101">
        <v>823250.65999999898</v>
      </c>
      <c r="J113" s="101">
        <v>0</v>
      </c>
      <c r="K113" s="101">
        <v>4473.2499999999945</v>
      </c>
      <c r="L113" s="111">
        <f t="shared" si="1"/>
        <v>827723.90999999898</v>
      </c>
      <c r="M113" s="122" t="s">
        <v>891</v>
      </c>
      <c r="N113" s="110" t="s">
        <v>889</v>
      </c>
      <c r="O113" s="106"/>
    </row>
    <row r="114" spans="1:15">
      <c r="A114" s="98">
        <v>109</v>
      </c>
      <c r="B114" s="99">
        <v>730541</v>
      </c>
      <c r="C114" s="108" t="s">
        <v>1000</v>
      </c>
      <c r="D114" s="98"/>
      <c r="E114" s="108" t="s">
        <v>874</v>
      </c>
      <c r="F114" s="100" t="s">
        <v>887</v>
      </c>
      <c r="G114" s="101" t="s">
        <v>888</v>
      </c>
      <c r="H114" s="102" t="e">
        <f>VLOOKUP(B114,#REF!, 27, FALSE)</f>
        <v>#REF!</v>
      </c>
      <c r="I114" s="101">
        <v>2328548.5</v>
      </c>
      <c r="J114" s="101">
        <v>216619.93829744819</v>
      </c>
      <c r="K114" s="101">
        <v>78239.559999999896</v>
      </c>
      <c r="L114" s="111">
        <f t="shared" si="1"/>
        <v>2623407.9982974483</v>
      </c>
      <c r="M114" s="122" t="s">
        <v>891</v>
      </c>
      <c r="N114" s="110" t="s">
        <v>889</v>
      </c>
      <c r="O114" s="106"/>
    </row>
    <row r="115" spans="1:15" ht="45">
      <c r="A115" s="98">
        <v>110</v>
      </c>
      <c r="B115" s="99">
        <v>730586</v>
      </c>
      <c r="C115" s="108" t="s">
        <v>1001</v>
      </c>
      <c r="D115" s="98"/>
      <c r="E115" s="108" t="s">
        <v>874</v>
      </c>
      <c r="F115" s="100" t="s">
        <v>887</v>
      </c>
      <c r="G115" s="101" t="s">
        <v>888</v>
      </c>
      <c r="H115" s="102" t="e">
        <f>VLOOKUP(B115,#REF!, 27, FALSE)</f>
        <v>#REF!</v>
      </c>
      <c r="I115" s="101">
        <v>2385628.0699999984</v>
      </c>
      <c r="J115" s="101">
        <v>20375.265454545457</v>
      </c>
      <c r="K115" s="101">
        <v>94994.919999999896</v>
      </c>
      <c r="L115" s="111">
        <f t="shared" si="1"/>
        <v>2500998.255454544</v>
      </c>
      <c r="M115" s="122" t="s">
        <v>891</v>
      </c>
      <c r="N115" s="110" t="s">
        <v>889</v>
      </c>
      <c r="O115" s="106"/>
    </row>
    <row r="116" spans="1:15">
      <c r="A116" s="98">
        <v>111</v>
      </c>
      <c r="B116" s="99">
        <v>730657</v>
      </c>
      <c r="C116" s="108" t="s">
        <v>1002</v>
      </c>
      <c r="D116" s="98"/>
      <c r="E116" s="108" t="s">
        <v>92</v>
      </c>
      <c r="F116" s="100" t="s">
        <v>887</v>
      </c>
      <c r="G116" s="101" t="s">
        <v>891</v>
      </c>
      <c r="H116" s="102"/>
      <c r="I116" s="101">
        <v>9142055.5800000001</v>
      </c>
      <c r="J116" s="101">
        <v>0</v>
      </c>
      <c r="K116" s="101">
        <v>110975.61999999968</v>
      </c>
      <c r="L116" s="111">
        <f t="shared" si="1"/>
        <v>9253031.1999999993</v>
      </c>
      <c r="M116" s="122" t="s">
        <v>891</v>
      </c>
      <c r="N116" s="110" t="s">
        <v>889</v>
      </c>
      <c r="O116" s="106"/>
    </row>
    <row r="117" spans="1:15" ht="30">
      <c r="A117" s="98">
        <v>112</v>
      </c>
      <c r="B117" s="99">
        <v>738667</v>
      </c>
      <c r="C117" s="108" t="s">
        <v>1003</v>
      </c>
      <c r="D117" s="98"/>
      <c r="E117" s="108" t="s">
        <v>864</v>
      </c>
      <c r="F117" s="100" t="s">
        <v>887</v>
      </c>
      <c r="G117" s="101" t="s">
        <v>888</v>
      </c>
      <c r="H117" s="102" t="e">
        <f>VLOOKUP(B117,#REF!, 27, FALSE)</f>
        <v>#REF!</v>
      </c>
      <c r="I117" s="101">
        <v>377477.03999999899</v>
      </c>
      <c r="J117" s="101">
        <v>0</v>
      </c>
      <c r="K117" s="101">
        <v>9701.7300000000159</v>
      </c>
      <c r="L117" s="111">
        <f t="shared" si="1"/>
        <v>387178.76999999903</v>
      </c>
      <c r="M117" s="122" t="s">
        <v>891</v>
      </c>
      <c r="N117" s="110" t="s">
        <v>889</v>
      </c>
      <c r="O117" s="106"/>
    </row>
    <row r="118" spans="1:15" ht="30">
      <c r="A118" s="98">
        <v>113</v>
      </c>
      <c r="B118" s="99">
        <v>738674</v>
      </c>
      <c r="C118" s="108" t="s">
        <v>1004</v>
      </c>
      <c r="D118" s="98"/>
      <c r="E118" s="108" t="s">
        <v>864</v>
      </c>
      <c r="F118" s="100" t="s">
        <v>887</v>
      </c>
      <c r="G118" s="101" t="s">
        <v>888</v>
      </c>
      <c r="H118" s="102" t="e">
        <f>VLOOKUP(B118,#REF!, 27, FALSE)</f>
        <v>#REF!</v>
      </c>
      <c r="I118" s="101">
        <v>137975.62</v>
      </c>
      <c r="J118" s="101">
        <v>11119.08</v>
      </c>
      <c r="K118" s="101">
        <v>11329.659999999996</v>
      </c>
      <c r="L118" s="111">
        <f t="shared" si="1"/>
        <v>160424.35999999999</v>
      </c>
      <c r="M118" s="122" t="s">
        <v>891</v>
      </c>
      <c r="N118" s="110" t="s">
        <v>889</v>
      </c>
      <c r="O118" s="106"/>
    </row>
    <row r="119" spans="1:15" ht="30">
      <c r="A119" s="98">
        <v>114</v>
      </c>
      <c r="B119" s="99">
        <v>738692</v>
      </c>
      <c r="C119" s="108" t="s">
        <v>1005</v>
      </c>
      <c r="D119" s="98"/>
      <c r="E119" s="108" t="s">
        <v>864</v>
      </c>
      <c r="F119" s="100" t="s">
        <v>887</v>
      </c>
      <c r="G119" s="101" t="s">
        <v>891</v>
      </c>
      <c r="H119" s="102"/>
      <c r="I119" s="101">
        <v>57166.280000000101</v>
      </c>
      <c r="J119" s="101">
        <v>0</v>
      </c>
      <c r="K119" s="101">
        <v>9719.0199999999895</v>
      </c>
      <c r="L119" s="111">
        <f t="shared" si="1"/>
        <v>66885.30000000009</v>
      </c>
      <c r="M119" s="122" t="s">
        <v>891</v>
      </c>
      <c r="N119" s="110" t="s">
        <v>889</v>
      </c>
      <c r="O119" s="106"/>
    </row>
    <row r="120" spans="1:15">
      <c r="A120" s="98">
        <v>115</v>
      </c>
      <c r="B120" s="99">
        <v>734393</v>
      </c>
      <c r="C120" s="108" t="s">
        <v>1006</v>
      </c>
      <c r="D120" s="98"/>
      <c r="E120" s="108" t="s">
        <v>861</v>
      </c>
      <c r="F120" s="100" t="s">
        <v>887</v>
      </c>
      <c r="G120" s="101" t="s">
        <v>888</v>
      </c>
      <c r="H120" s="102" t="e">
        <f>VLOOKUP(B120,#REF!, 27, FALSE)</f>
        <v>#REF!</v>
      </c>
      <c r="I120" s="101">
        <v>364960.58999999898</v>
      </c>
      <c r="J120" s="101">
        <v>0</v>
      </c>
      <c r="K120" s="101">
        <v>3471.55</v>
      </c>
      <c r="L120" s="111">
        <f t="shared" si="1"/>
        <v>368432.13999999897</v>
      </c>
      <c r="M120" s="122" t="s">
        <v>891</v>
      </c>
      <c r="N120" s="110" t="s">
        <v>889</v>
      </c>
      <c r="O120" s="106"/>
    </row>
    <row r="121" spans="1:15">
      <c r="A121" s="98">
        <v>116</v>
      </c>
      <c r="B121" s="99">
        <v>734396</v>
      </c>
      <c r="C121" s="108" t="s">
        <v>1007</v>
      </c>
      <c r="D121" s="98"/>
      <c r="E121" s="108" t="s">
        <v>861</v>
      </c>
      <c r="F121" s="100" t="s">
        <v>887</v>
      </c>
      <c r="G121" s="101" t="s">
        <v>888</v>
      </c>
      <c r="H121" s="102" t="e">
        <f>VLOOKUP(B121,#REF!, 27, FALSE)</f>
        <v>#REF!</v>
      </c>
      <c r="I121" s="101">
        <v>270658.299999999</v>
      </c>
      <c r="J121" s="101">
        <v>0</v>
      </c>
      <c r="K121" s="101">
        <v>8748.7000000000153</v>
      </c>
      <c r="L121" s="111">
        <f t="shared" si="1"/>
        <v>279406.99999999901</v>
      </c>
      <c r="M121" s="122" t="s">
        <v>891</v>
      </c>
      <c r="N121" s="110" t="s">
        <v>889</v>
      </c>
      <c r="O121" s="106"/>
    </row>
    <row r="122" spans="1:15">
      <c r="A122" s="98">
        <v>117</v>
      </c>
      <c r="B122" s="99">
        <v>735483</v>
      </c>
      <c r="C122" s="108" t="s">
        <v>1008</v>
      </c>
      <c r="D122" s="98"/>
      <c r="E122" s="108" t="s">
        <v>861</v>
      </c>
      <c r="F122" s="100" t="s">
        <v>887</v>
      </c>
      <c r="G122" s="101" t="s">
        <v>891</v>
      </c>
      <c r="H122" s="102"/>
      <c r="I122" s="101">
        <v>253410.269999999</v>
      </c>
      <c r="J122" s="101">
        <v>0</v>
      </c>
      <c r="K122" s="101">
        <v>11658.83999999998</v>
      </c>
      <c r="L122" s="111">
        <f t="shared" si="1"/>
        <v>265069.109999999</v>
      </c>
      <c r="M122" s="122" t="s">
        <v>891</v>
      </c>
      <c r="N122" s="110" t="s">
        <v>889</v>
      </c>
      <c r="O122" s="106"/>
    </row>
    <row r="123" spans="1:15">
      <c r="A123" s="98">
        <v>118</v>
      </c>
      <c r="B123" s="99">
        <v>734760</v>
      </c>
      <c r="C123" s="108" t="s">
        <v>1009</v>
      </c>
      <c r="D123" s="98"/>
      <c r="E123" s="108" t="s">
        <v>861</v>
      </c>
      <c r="F123" s="100" t="s">
        <v>887</v>
      </c>
      <c r="G123" s="101" t="s">
        <v>888</v>
      </c>
      <c r="H123" s="102" t="e">
        <f>VLOOKUP(B123,#REF!, 27, FALSE)</f>
        <v>#REF!</v>
      </c>
      <c r="I123" s="101">
        <v>691037.11</v>
      </c>
      <c r="J123" s="101">
        <v>0</v>
      </c>
      <c r="K123" s="101">
        <v>9952.9399999999714</v>
      </c>
      <c r="L123" s="111">
        <f t="shared" si="1"/>
        <v>700990.04999999993</v>
      </c>
      <c r="M123" s="122" t="s">
        <v>891</v>
      </c>
      <c r="N123" s="110" t="s">
        <v>889</v>
      </c>
      <c r="O123" s="106"/>
    </row>
    <row r="124" spans="1:15">
      <c r="A124" s="98">
        <v>119</v>
      </c>
      <c r="B124" s="99">
        <v>735360</v>
      </c>
      <c r="C124" s="108" t="s">
        <v>1010</v>
      </c>
      <c r="D124" s="98"/>
      <c r="E124" s="108" t="s">
        <v>861</v>
      </c>
      <c r="F124" s="100" t="s">
        <v>887</v>
      </c>
      <c r="G124" s="101" t="s">
        <v>888</v>
      </c>
      <c r="H124" s="102" t="e">
        <f>VLOOKUP(B124,#REF!, 27, FALSE)</f>
        <v>#REF!</v>
      </c>
      <c r="I124" s="101">
        <v>671635.88</v>
      </c>
      <c r="J124" s="101">
        <v>0</v>
      </c>
      <c r="K124" s="101">
        <v>262763.15999999997</v>
      </c>
      <c r="L124" s="111">
        <f t="shared" si="1"/>
        <v>934399.04</v>
      </c>
      <c r="M124" s="122" t="s">
        <v>891</v>
      </c>
      <c r="N124" s="110" t="s">
        <v>889</v>
      </c>
      <c r="O124" s="106"/>
    </row>
    <row r="125" spans="1:15">
      <c r="A125" s="98">
        <v>120</v>
      </c>
      <c r="B125" s="99">
        <v>734728</v>
      </c>
      <c r="C125" s="108" t="s">
        <v>1011</v>
      </c>
      <c r="D125" s="98"/>
      <c r="E125" s="108" t="s">
        <v>861</v>
      </c>
      <c r="F125" s="100" t="s">
        <v>887</v>
      </c>
      <c r="G125" s="101" t="s">
        <v>888</v>
      </c>
      <c r="H125" s="102" t="e">
        <f>VLOOKUP(B125,#REF!, 27, FALSE)</f>
        <v>#REF!</v>
      </c>
      <c r="I125" s="101">
        <v>572254.77</v>
      </c>
      <c r="J125" s="101">
        <v>0</v>
      </c>
      <c r="K125" s="101">
        <v>3733</v>
      </c>
      <c r="L125" s="111">
        <f t="shared" si="1"/>
        <v>575987.77</v>
      </c>
      <c r="M125" s="122" t="s">
        <v>891</v>
      </c>
      <c r="N125" s="110" t="s">
        <v>889</v>
      </c>
      <c r="O125" s="106"/>
    </row>
    <row r="126" spans="1:15">
      <c r="A126" s="98">
        <v>121</v>
      </c>
      <c r="B126" s="99">
        <v>735357</v>
      </c>
      <c r="C126" s="108" t="s">
        <v>1012</v>
      </c>
      <c r="D126" s="98"/>
      <c r="E126" s="108" t="s">
        <v>861</v>
      </c>
      <c r="F126" s="100" t="s">
        <v>887</v>
      </c>
      <c r="G126" s="101" t="s">
        <v>888</v>
      </c>
      <c r="H126" s="102" t="e">
        <f>VLOOKUP(B126,#REF!, 27, FALSE)</f>
        <v>#REF!</v>
      </c>
      <c r="I126" s="101">
        <v>328248.21999999997</v>
      </c>
      <c r="J126" s="101">
        <v>0</v>
      </c>
      <c r="K126" s="101">
        <v>2071.7100000000155</v>
      </c>
      <c r="L126" s="111">
        <f t="shared" si="1"/>
        <v>330319.93</v>
      </c>
      <c r="M126" s="122" t="s">
        <v>891</v>
      </c>
      <c r="N126" s="110" t="s">
        <v>889</v>
      </c>
      <c r="O126" s="106"/>
    </row>
    <row r="127" spans="1:15">
      <c r="A127" s="98">
        <v>122</v>
      </c>
      <c r="B127" s="99">
        <v>734928</v>
      </c>
      <c r="C127" s="108" t="s">
        <v>1013</v>
      </c>
      <c r="D127" s="98"/>
      <c r="E127" s="108" t="s">
        <v>861</v>
      </c>
      <c r="F127" s="100" t="s">
        <v>887</v>
      </c>
      <c r="G127" s="101" t="s">
        <v>891</v>
      </c>
      <c r="H127" s="102"/>
      <c r="I127" s="101">
        <v>314304.65999999997</v>
      </c>
      <c r="J127" s="101">
        <v>0</v>
      </c>
      <c r="K127" s="101">
        <v>10808.57</v>
      </c>
      <c r="L127" s="111">
        <f t="shared" si="1"/>
        <v>325113.23</v>
      </c>
      <c r="M127" s="122" t="s">
        <v>891</v>
      </c>
      <c r="N127" s="110" t="s">
        <v>889</v>
      </c>
      <c r="O127" s="106"/>
    </row>
    <row r="128" spans="1:15">
      <c r="A128" s="98">
        <v>123</v>
      </c>
      <c r="B128" s="99">
        <v>734927</v>
      </c>
      <c r="C128" s="108" t="s">
        <v>1014</v>
      </c>
      <c r="D128" s="98"/>
      <c r="E128" s="108" t="s">
        <v>861</v>
      </c>
      <c r="F128" s="100" t="s">
        <v>887</v>
      </c>
      <c r="G128" s="101" t="s">
        <v>888</v>
      </c>
      <c r="H128" s="102" t="e">
        <f>VLOOKUP(B128,#REF!, 27, FALSE)</f>
        <v>#REF!</v>
      </c>
      <c r="I128" s="101">
        <v>304601.84000000003</v>
      </c>
      <c r="J128" s="101">
        <v>0</v>
      </c>
      <c r="K128" s="101">
        <v>2371.6600000000144</v>
      </c>
      <c r="L128" s="111">
        <f t="shared" si="1"/>
        <v>306973.50000000006</v>
      </c>
      <c r="M128" s="122" t="s">
        <v>891</v>
      </c>
      <c r="N128" s="110" t="s">
        <v>889</v>
      </c>
      <c r="O128" s="106"/>
    </row>
    <row r="129" spans="1:15">
      <c r="A129" s="98">
        <v>124</v>
      </c>
      <c r="B129" s="99">
        <v>735487</v>
      </c>
      <c r="C129" s="108" t="s">
        <v>1015</v>
      </c>
      <c r="D129" s="98"/>
      <c r="E129" s="108" t="s">
        <v>861</v>
      </c>
      <c r="F129" s="100" t="s">
        <v>887</v>
      </c>
      <c r="G129" s="101" t="s">
        <v>888</v>
      </c>
      <c r="H129" s="102" t="e">
        <f>VLOOKUP(B129,#REF!, 27, FALSE)</f>
        <v>#REF!</v>
      </c>
      <c r="I129" s="101">
        <v>273446.15999999997</v>
      </c>
      <c r="J129" s="101">
        <v>0</v>
      </c>
      <c r="K129" s="101">
        <v>8558.920000000011</v>
      </c>
      <c r="L129" s="111">
        <f t="shared" si="1"/>
        <v>282005.07999999996</v>
      </c>
      <c r="M129" s="122" t="s">
        <v>891</v>
      </c>
      <c r="N129" s="110" t="s">
        <v>889</v>
      </c>
      <c r="O129" s="106"/>
    </row>
    <row r="130" spans="1:15">
      <c r="A130" s="98">
        <v>125</v>
      </c>
      <c r="B130" s="99">
        <v>734791</v>
      </c>
      <c r="C130" s="108" t="s">
        <v>1016</v>
      </c>
      <c r="D130" s="98"/>
      <c r="E130" s="108" t="s">
        <v>861</v>
      </c>
      <c r="F130" s="100" t="s">
        <v>887</v>
      </c>
      <c r="G130" s="101" t="s">
        <v>888</v>
      </c>
      <c r="H130" s="102" t="e">
        <f>VLOOKUP(B130,#REF!, 27, FALSE)</f>
        <v>#REF!</v>
      </c>
      <c r="I130" s="101">
        <v>424480.21999999898</v>
      </c>
      <c r="J130" s="101">
        <v>0</v>
      </c>
      <c r="K130" s="101">
        <v>7121.2399999999807</v>
      </c>
      <c r="L130" s="111">
        <f t="shared" si="1"/>
        <v>431601.45999999897</v>
      </c>
      <c r="M130" s="122" t="s">
        <v>891</v>
      </c>
      <c r="N130" s="110" t="s">
        <v>889</v>
      </c>
      <c r="O130" s="106"/>
    </row>
    <row r="131" spans="1:15">
      <c r="A131" s="98">
        <v>126</v>
      </c>
      <c r="B131" s="99">
        <v>735493</v>
      </c>
      <c r="C131" s="108" t="s">
        <v>1017</v>
      </c>
      <c r="D131" s="98"/>
      <c r="E131" s="108" t="s">
        <v>861</v>
      </c>
      <c r="F131" s="100" t="s">
        <v>887</v>
      </c>
      <c r="G131" s="101" t="s">
        <v>888</v>
      </c>
      <c r="H131" s="102" t="e">
        <f>VLOOKUP(B131,#REF!, 27, FALSE)</f>
        <v>#REF!</v>
      </c>
      <c r="I131" s="101">
        <v>321233.50999999902</v>
      </c>
      <c r="J131" s="101">
        <v>0</v>
      </c>
      <c r="K131" s="101">
        <v>3596.9399999999855</v>
      </c>
      <c r="L131" s="111">
        <f t="shared" si="1"/>
        <v>324830.44999999902</v>
      </c>
      <c r="M131" s="122" t="s">
        <v>891</v>
      </c>
      <c r="N131" s="110" t="s">
        <v>889</v>
      </c>
      <c r="O131" s="106"/>
    </row>
    <row r="132" spans="1:15">
      <c r="A132" s="98">
        <v>127</v>
      </c>
      <c r="B132" s="99">
        <v>734789</v>
      </c>
      <c r="C132" s="108" t="s">
        <v>1018</v>
      </c>
      <c r="D132" s="98"/>
      <c r="E132" s="108" t="s">
        <v>861</v>
      </c>
      <c r="F132" s="100" t="s">
        <v>887</v>
      </c>
      <c r="G132" s="101" t="s">
        <v>888</v>
      </c>
      <c r="H132" s="102" t="e">
        <f>VLOOKUP(B132,#REF!, 27, FALSE)</f>
        <v>#REF!</v>
      </c>
      <c r="I132" s="101">
        <v>277617.77</v>
      </c>
      <c r="J132" s="101">
        <v>0</v>
      </c>
      <c r="K132" s="101">
        <v>7596.9399999999932</v>
      </c>
      <c r="L132" s="111">
        <f t="shared" si="1"/>
        <v>285214.71000000002</v>
      </c>
      <c r="M132" s="122" t="s">
        <v>891</v>
      </c>
      <c r="N132" s="110" t="s">
        <v>889</v>
      </c>
      <c r="O132" s="106"/>
    </row>
    <row r="133" spans="1:15">
      <c r="A133" s="98">
        <v>128</v>
      </c>
      <c r="B133" s="99">
        <v>735496</v>
      </c>
      <c r="C133" s="108" t="s">
        <v>1019</v>
      </c>
      <c r="D133" s="98"/>
      <c r="E133" s="108" t="s">
        <v>861</v>
      </c>
      <c r="F133" s="100" t="s">
        <v>887</v>
      </c>
      <c r="G133" s="101" t="s">
        <v>888</v>
      </c>
      <c r="H133" s="102" t="e">
        <f>VLOOKUP(B133,#REF!, 27, FALSE)</f>
        <v>#REF!</v>
      </c>
      <c r="I133" s="101">
        <v>668286.36</v>
      </c>
      <c r="J133" s="101">
        <v>0</v>
      </c>
      <c r="K133" s="101">
        <v>16505.219999999928</v>
      </c>
      <c r="L133" s="111">
        <f t="shared" si="1"/>
        <v>684791.58</v>
      </c>
      <c r="M133" s="122" t="s">
        <v>891</v>
      </c>
      <c r="N133" s="110" t="s">
        <v>889</v>
      </c>
      <c r="O133" s="106"/>
    </row>
    <row r="134" spans="1:15">
      <c r="A134" s="98">
        <v>129</v>
      </c>
      <c r="B134" s="99">
        <v>735499</v>
      </c>
      <c r="C134" s="108" t="s">
        <v>1020</v>
      </c>
      <c r="D134" s="98"/>
      <c r="E134" s="108" t="s">
        <v>861</v>
      </c>
      <c r="F134" s="100" t="s">
        <v>887</v>
      </c>
      <c r="G134" s="101" t="s">
        <v>891</v>
      </c>
      <c r="H134" s="102"/>
      <c r="I134" s="101">
        <v>358119.52999999898</v>
      </c>
      <c r="J134" s="101">
        <v>0</v>
      </c>
      <c r="K134" s="101">
        <v>17166.899999999998</v>
      </c>
      <c r="L134" s="111">
        <f t="shared" ref="L134:L197" si="2">I134+J134+K134</f>
        <v>375286.429999999</v>
      </c>
      <c r="M134" s="122" t="s">
        <v>891</v>
      </c>
      <c r="N134" s="110" t="s">
        <v>889</v>
      </c>
      <c r="O134" s="106"/>
    </row>
    <row r="135" spans="1:15">
      <c r="A135" s="98">
        <v>130</v>
      </c>
      <c r="B135" s="99">
        <v>735665</v>
      </c>
      <c r="C135" s="108" t="s">
        <v>1021</v>
      </c>
      <c r="D135" s="98"/>
      <c r="E135" s="108" t="s">
        <v>861</v>
      </c>
      <c r="F135" s="100" t="s">
        <v>887</v>
      </c>
      <c r="G135" s="101" t="s">
        <v>888</v>
      </c>
      <c r="H135" s="102" t="e">
        <f>VLOOKUP(B135,#REF!, 27, FALSE)</f>
        <v>#REF!</v>
      </c>
      <c r="I135" s="101">
        <v>789946.93</v>
      </c>
      <c r="J135" s="101">
        <v>0</v>
      </c>
      <c r="K135" s="101">
        <v>5475.8199999999706</v>
      </c>
      <c r="L135" s="111">
        <f t="shared" si="2"/>
        <v>795422.75</v>
      </c>
      <c r="M135" s="122" t="s">
        <v>891</v>
      </c>
      <c r="N135" s="110" t="s">
        <v>889</v>
      </c>
      <c r="O135" s="106"/>
    </row>
    <row r="136" spans="1:15">
      <c r="A136" s="98">
        <v>131</v>
      </c>
      <c r="B136" s="99">
        <v>735672</v>
      </c>
      <c r="C136" s="108" t="s">
        <v>1022</v>
      </c>
      <c r="D136" s="98"/>
      <c r="E136" s="108" t="s">
        <v>861</v>
      </c>
      <c r="F136" s="100" t="s">
        <v>887</v>
      </c>
      <c r="G136" s="101" t="s">
        <v>888</v>
      </c>
      <c r="H136" s="102" t="e">
        <f>VLOOKUP(B136,#REF!, 27, FALSE)</f>
        <v>#REF!</v>
      </c>
      <c r="I136" s="101">
        <v>746347.25999999896</v>
      </c>
      <c r="J136" s="101">
        <v>0</v>
      </c>
      <c r="K136" s="101">
        <v>6288.0599999999868</v>
      </c>
      <c r="L136" s="111">
        <f t="shared" si="2"/>
        <v>752635.3199999989</v>
      </c>
      <c r="M136" s="122" t="s">
        <v>891</v>
      </c>
      <c r="N136" s="110" t="s">
        <v>889</v>
      </c>
      <c r="O136" s="106"/>
    </row>
    <row r="137" spans="1:15">
      <c r="A137" s="98">
        <v>132</v>
      </c>
      <c r="B137" s="99">
        <v>735677</v>
      </c>
      <c r="C137" s="108" t="s">
        <v>1023</v>
      </c>
      <c r="D137" s="98"/>
      <c r="E137" s="108" t="s">
        <v>861</v>
      </c>
      <c r="F137" s="100" t="s">
        <v>887</v>
      </c>
      <c r="G137" s="101" t="s">
        <v>888</v>
      </c>
      <c r="H137" s="102" t="e">
        <f>VLOOKUP(B137,#REF!, 27, FALSE)</f>
        <v>#REF!</v>
      </c>
      <c r="I137" s="101">
        <v>348065.74999999901</v>
      </c>
      <c r="J137" s="101">
        <v>0</v>
      </c>
      <c r="K137" s="101">
        <v>36726.090000000004</v>
      </c>
      <c r="L137" s="111">
        <f t="shared" si="2"/>
        <v>384791.83999999904</v>
      </c>
      <c r="M137" s="122" t="s">
        <v>891</v>
      </c>
      <c r="N137" s="110" t="s">
        <v>889</v>
      </c>
      <c r="O137" s="106"/>
    </row>
    <row r="138" spans="1:15">
      <c r="A138" s="98">
        <v>133</v>
      </c>
      <c r="B138" s="99">
        <v>735940</v>
      </c>
      <c r="C138" s="108" t="s">
        <v>1024</v>
      </c>
      <c r="D138" s="98"/>
      <c r="E138" s="108" t="s">
        <v>861</v>
      </c>
      <c r="F138" s="100" t="s">
        <v>887</v>
      </c>
      <c r="G138" s="101" t="s">
        <v>888</v>
      </c>
      <c r="H138" s="102" t="e">
        <f>VLOOKUP(B138,#REF!, 27, FALSE)</f>
        <v>#REF!</v>
      </c>
      <c r="I138" s="101">
        <v>304376.41999999899</v>
      </c>
      <c r="J138" s="101">
        <v>0</v>
      </c>
      <c r="K138" s="101">
        <v>9074.6900000000132</v>
      </c>
      <c r="L138" s="111">
        <f t="shared" si="2"/>
        <v>313451.109999999</v>
      </c>
      <c r="M138" s="122" t="s">
        <v>891</v>
      </c>
      <c r="N138" s="110" t="s">
        <v>889</v>
      </c>
      <c r="O138" s="106"/>
    </row>
    <row r="139" spans="1:15">
      <c r="A139" s="98">
        <v>134</v>
      </c>
      <c r="B139" s="99">
        <v>735952</v>
      </c>
      <c r="C139" s="108" t="s">
        <v>1025</v>
      </c>
      <c r="D139" s="98"/>
      <c r="E139" s="108" t="s">
        <v>861</v>
      </c>
      <c r="F139" s="100" t="s">
        <v>887</v>
      </c>
      <c r="G139" s="101" t="s">
        <v>888</v>
      </c>
      <c r="H139" s="102" t="e">
        <f>VLOOKUP(B139,#REF!, 27, FALSE)</f>
        <v>#REF!</v>
      </c>
      <c r="I139" s="101">
        <v>357078.1</v>
      </c>
      <c r="J139" s="101">
        <v>0</v>
      </c>
      <c r="K139" s="101">
        <v>12507.410000000007</v>
      </c>
      <c r="L139" s="111">
        <f t="shared" si="2"/>
        <v>369585.51</v>
      </c>
      <c r="M139" s="122" t="s">
        <v>891</v>
      </c>
      <c r="N139" s="110" t="s">
        <v>889</v>
      </c>
      <c r="O139" s="106"/>
    </row>
    <row r="140" spans="1:15">
      <c r="A140" s="98">
        <v>135</v>
      </c>
      <c r="B140" s="99">
        <v>735954</v>
      </c>
      <c r="C140" s="108" t="s">
        <v>1026</v>
      </c>
      <c r="D140" s="98"/>
      <c r="E140" s="108" t="s">
        <v>861</v>
      </c>
      <c r="F140" s="100" t="s">
        <v>887</v>
      </c>
      <c r="G140" s="101" t="s">
        <v>888</v>
      </c>
      <c r="H140" s="102" t="e">
        <f>VLOOKUP(B140,#REF!, 27, FALSE)</f>
        <v>#REF!</v>
      </c>
      <c r="I140" s="101">
        <v>244352.22999999899</v>
      </c>
      <c r="J140" s="101">
        <v>0</v>
      </c>
      <c r="K140" s="101">
        <v>6105.949999999998</v>
      </c>
      <c r="L140" s="111">
        <f t="shared" si="2"/>
        <v>250458.179999999</v>
      </c>
      <c r="M140" s="122" t="s">
        <v>891</v>
      </c>
      <c r="N140" s="110" t="s">
        <v>889</v>
      </c>
      <c r="O140" s="106"/>
    </row>
    <row r="141" spans="1:15">
      <c r="A141" s="98">
        <v>136</v>
      </c>
      <c r="B141" s="99">
        <v>735959</v>
      </c>
      <c r="C141" s="108" t="s">
        <v>1027</v>
      </c>
      <c r="D141" s="98"/>
      <c r="E141" s="108" t="s">
        <v>861</v>
      </c>
      <c r="F141" s="100" t="s">
        <v>887</v>
      </c>
      <c r="G141" s="101" t="s">
        <v>891</v>
      </c>
      <c r="H141" s="102"/>
      <c r="I141" s="101">
        <v>286913.59000000003</v>
      </c>
      <c r="J141" s="101">
        <v>0</v>
      </c>
      <c r="K141" s="101">
        <v>13577.419999999986</v>
      </c>
      <c r="L141" s="111">
        <f t="shared" si="2"/>
        <v>300491.01</v>
      </c>
      <c r="M141" s="122" t="s">
        <v>891</v>
      </c>
      <c r="N141" s="110" t="s">
        <v>889</v>
      </c>
      <c r="O141" s="106"/>
    </row>
    <row r="142" spans="1:15">
      <c r="A142" s="98">
        <v>137</v>
      </c>
      <c r="B142" s="99">
        <v>735960</v>
      </c>
      <c r="C142" s="108" t="s">
        <v>1028</v>
      </c>
      <c r="D142" s="98"/>
      <c r="E142" s="108" t="s">
        <v>861</v>
      </c>
      <c r="F142" s="100" t="s">
        <v>887</v>
      </c>
      <c r="G142" s="101" t="s">
        <v>888</v>
      </c>
      <c r="H142" s="102" t="e">
        <f>VLOOKUP(B142,#REF!, 27, FALSE)</f>
        <v>#REF!</v>
      </c>
      <c r="I142" s="101">
        <v>305288.21000000002</v>
      </c>
      <c r="J142" s="101">
        <v>0</v>
      </c>
      <c r="K142" s="101">
        <v>6496.3200000000006</v>
      </c>
      <c r="L142" s="111">
        <f t="shared" si="2"/>
        <v>311784.53000000003</v>
      </c>
      <c r="M142" s="122" t="s">
        <v>891</v>
      </c>
      <c r="N142" s="110" t="s">
        <v>889</v>
      </c>
      <c r="O142" s="106"/>
    </row>
    <row r="143" spans="1:15">
      <c r="A143" s="98">
        <v>138</v>
      </c>
      <c r="B143" s="99">
        <v>737699</v>
      </c>
      <c r="C143" s="108" t="s">
        <v>1029</v>
      </c>
      <c r="D143" s="98"/>
      <c r="E143" s="108" t="s">
        <v>861</v>
      </c>
      <c r="F143" s="100" t="s">
        <v>887</v>
      </c>
      <c r="G143" s="101" t="s">
        <v>891</v>
      </c>
      <c r="H143" s="102"/>
      <c r="I143" s="101">
        <v>213368.239999999</v>
      </c>
      <c r="J143" s="101">
        <v>0</v>
      </c>
      <c r="K143" s="101">
        <v>7769.1099999999851</v>
      </c>
      <c r="L143" s="111">
        <f t="shared" si="2"/>
        <v>221137.34999999899</v>
      </c>
      <c r="M143" s="122" t="s">
        <v>891</v>
      </c>
      <c r="N143" s="110" t="s">
        <v>889</v>
      </c>
      <c r="O143" s="106"/>
    </row>
    <row r="144" spans="1:15">
      <c r="A144" s="98">
        <v>139</v>
      </c>
      <c r="B144" s="99">
        <v>737707</v>
      </c>
      <c r="C144" s="108" t="s">
        <v>1030</v>
      </c>
      <c r="D144" s="98"/>
      <c r="E144" s="108" t="s">
        <v>861</v>
      </c>
      <c r="F144" s="100" t="s">
        <v>887</v>
      </c>
      <c r="G144" s="101" t="s">
        <v>888</v>
      </c>
      <c r="H144" s="102" t="e">
        <f>VLOOKUP(B144,#REF!, 27, FALSE)</f>
        <v>#REF!</v>
      </c>
      <c r="I144" s="101">
        <v>350733.15</v>
      </c>
      <c r="J144" s="101">
        <v>0</v>
      </c>
      <c r="K144" s="101">
        <v>13839.459999999979</v>
      </c>
      <c r="L144" s="111">
        <f t="shared" si="2"/>
        <v>364572.61</v>
      </c>
      <c r="M144" s="122" t="s">
        <v>891</v>
      </c>
      <c r="N144" s="110" t="s">
        <v>889</v>
      </c>
      <c r="O144" s="106"/>
    </row>
    <row r="145" spans="1:15">
      <c r="A145" s="98">
        <v>140</v>
      </c>
      <c r="B145" s="99">
        <v>737712</v>
      </c>
      <c r="C145" s="108" t="s">
        <v>1031</v>
      </c>
      <c r="D145" s="98"/>
      <c r="E145" s="108" t="s">
        <v>861</v>
      </c>
      <c r="F145" s="100" t="s">
        <v>887</v>
      </c>
      <c r="G145" s="101" t="s">
        <v>888</v>
      </c>
      <c r="H145" s="102" t="e">
        <f>VLOOKUP(B145,#REF!, 27, FALSE)</f>
        <v>#REF!</v>
      </c>
      <c r="I145" s="101">
        <v>1098114.69</v>
      </c>
      <c r="J145" s="101">
        <v>0</v>
      </c>
      <c r="K145" s="101">
        <v>5171.8399999999801</v>
      </c>
      <c r="L145" s="111">
        <f t="shared" si="2"/>
        <v>1103286.53</v>
      </c>
      <c r="M145" s="122" t="s">
        <v>891</v>
      </c>
      <c r="N145" s="110" t="s">
        <v>889</v>
      </c>
      <c r="O145" s="106"/>
    </row>
    <row r="146" spans="1:15">
      <c r="A146" s="98">
        <v>141</v>
      </c>
      <c r="B146" s="99">
        <v>737798</v>
      </c>
      <c r="C146" s="108" t="s">
        <v>1032</v>
      </c>
      <c r="D146" s="98"/>
      <c r="E146" s="108" t="s">
        <v>861</v>
      </c>
      <c r="F146" s="100" t="s">
        <v>887</v>
      </c>
      <c r="G146" s="101" t="s">
        <v>888</v>
      </c>
      <c r="H146" s="102" t="e">
        <f>VLOOKUP(B146,#REF!, 27, FALSE)</f>
        <v>#REF!</v>
      </c>
      <c r="I146" s="101">
        <v>230006.04</v>
      </c>
      <c r="J146" s="101">
        <v>0</v>
      </c>
      <c r="K146" s="101">
        <v>9087.6099999999933</v>
      </c>
      <c r="L146" s="111">
        <f t="shared" si="2"/>
        <v>239093.65</v>
      </c>
      <c r="M146" s="122" t="s">
        <v>891</v>
      </c>
      <c r="N146" s="110" t="s">
        <v>889</v>
      </c>
      <c r="O146" s="106"/>
    </row>
    <row r="147" spans="1:15">
      <c r="A147" s="98">
        <v>142</v>
      </c>
      <c r="B147" s="99">
        <v>737804</v>
      </c>
      <c r="C147" s="108" t="s">
        <v>1033</v>
      </c>
      <c r="D147" s="98"/>
      <c r="E147" s="108" t="s">
        <v>861</v>
      </c>
      <c r="F147" s="100" t="s">
        <v>887</v>
      </c>
      <c r="G147" s="101" t="s">
        <v>888</v>
      </c>
      <c r="H147" s="102" t="e">
        <f>VLOOKUP(B147,#REF!, 27, FALSE)</f>
        <v>#REF!</v>
      </c>
      <c r="I147" s="101">
        <v>274947.63</v>
      </c>
      <c r="J147" s="101">
        <v>0</v>
      </c>
      <c r="K147" s="101">
        <v>3609.9399999999946</v>
      </c>
      <c r="L147" s="111">
        <f t="shared" si="2"/>
        <v>278557.57</v>
      </c>
      <c r="M147" s="122" t="s">
        <v>891</v>
      </c>
      <c r="N147" s="110" t="s">
        <v>889</v>
      </c>
      <c r="O147" s="106"/>
    </row>
    <row r="148" spans="1:15">
      <c r="A148" s="98">
        <v>143</v>
      </c>
      <c r="B148" s="99">
        <v>735131</v>
      </c>
      <c r="C148" s="108" t="s">
        <v>1034</v>
      </c>
      <c r="D148" s="98"/>
      <c r="E148" s="108" t="s">
        <v>861</v>
      </c>
      <c r="F148" s="100" t="s">
        <v>887</v>
      </c>
      <c r="G148" s="101" t="s">
        <v>888</v>
      </c>
      <c r="H148" s="102" t="e">
        <f>VLOOKUP(B148,#REF!, 27, FALSE)</f>
        <v>#REF!</v>
      </c>
      <c r="I148" s="101">
        <v>497360.7</v>
      </c>
      <c r="J148" s="101">
        <v>0</v>
      </c>
      <c r="K148" s="101">
        <v>5734.0800000000145</v>
      </c>
      <c r="L148" s="111">
        <f t="shared" si="2"/>
        <v>503094.78</v>
      </c>
      <c r="M148" s="122" t="s">
        <v>891</v>
      </c>
      <c r="N148" s="110" t="s">
        <v>889</v>
      </c>
      <c r="O148" s="106"/>
    </row>
    <row r="149" spans="1:15">
      <c r="A149" s="98">
        <v>144</v>
      </c>
      <c r="B149" s="99">
        <v>734853</v>
      </c>
      <c r="C149" s="108" t="s">
        <v>1035</v>
      </c>
      <c r="D149" s="98"/>
      <c r="E149" s="108" t="s">
        <v>861</v>
      </c>
      <c r="F149" s="100" t="s">
        <v>887</v>
      </c>
      <c r="G149" s="101" t="s">
        <v>888</v>
      </c>
      <c r="H149" s="102" t="e">
        <f>VLOOKUP(B149,#REF!, 27, FALSE)</f>
        <v>#REF!</v>
      </c>
      <c r="I149" s="101">
        <v>558092.61999999895</v>
      </c>
      <c r="J149" s="101">
        <v>0</v>
      </c>
      <c r="K149" s="101">
        <v>11937.429999999986</v>
      </c>
      <c r="L149" s="111">
        <f t="shared" si="2"/>
        <v>570030.04999999888</v>
      </c>
      <c r="M149" s="122" t="s">
        <v>891</v>
      </c>
      <c r="N149" s="110" t="s">
        <v>889</v>
      </c>
      <c r="O149" s="106"/>
    </row>
    <row r="150" spans="1:15">
      <c r="A150" s="98">
        <v>145</v>
      </c>
      <c r="B150" s="99">
        <v>734859</v>
      </c>
      <c r="C150" s="108" t="s">
        <v>1036</v>
      </c>
      <c r="D150" s="98"/>
      <c r="E150" s="108" t="s">
        <v>861</v>
      </c>
      <c r="F150" s="100" t="s">
        <v>887</v>
      </c>
      <c r="G150" s="101" t="s">
        <v>888</v>
      </c>
      <c r="H150" s="102" t="e">
        <f>VLOOKUP(B150,#REF!, 27, FALSE)</f>
        <v>#REF!</v>
      </c>
      <c r="I150" s="101">
        <v>290922.13</v>
      </c>
      <c r="J150" s="101">
        <v>0</v>
      </c>
      <c r="K150" s="101">
        <v>7232.8999999999487</v>
      </c>
      <c r="L150" s="111">
        <f t="shared" si="2"/>
        <v>298155.02999999997</v>
      </c>
      <c r="M150" s="122" t="s">
        <v>891</v>
      </c>
      <c r="N150" s="110" t="s">
        <v>889</v>
      </c>
      <c r="O150" s="106"/>
    </row>
    <row r="151" spans="1:15">
      <c r="A151" s="98">
        <v>146</v>
      </c>
      <c r="B151" s="99">
        <v>735472</v>
      </c>
      <c r="C151" s="108" t="s">
        <v>1037</v>
      </c>
      <c r="D151" s="98"/>
      <c r="E151" s="108" t="s">
        <v>861</v>
      </c>
      <c r="F151" s="100" t="s">
        <v>887</v>
      </c>
      <c r="G151" s="101" t="s">
        <v>888</v>
      </c>
      <c r="H151" s="102" t="e">
        <f>VLOOKUP(B151,#REF!, 27, FALSE)</f>
        <v>#REF!</v>
      </c>
      <c r="I151" s="101">
        <v>693761.37999999896</v>
      </c>
      <c r="J151" s="101">
        <v>0</v>
      </c>
      <c r="K151" s="101">
        <v>11729.21</v>
      </c>
      <c r="L151" s="111">
        <f t="shared" si="2"/>
        <v>705490.58999999892</v>
      </c>
      <c r="M151" s="122" t="s">
        <v>891</v>
      </c>
      <c r="N151" s="110" t="s">
        <v>889</v>
      </c>
      <c r="O151" s="106"/>
    </row>
    <row r="152" spans="1:15">
      <c r="A152" s="98">
        <v>147</v>
      </c>
      <c r="B152" s="99">
        <v>735470</v>
      </c>
      <c r="C152" s="108" t="s">
        <v>1038</v>
      </c>
      <c r="D152" s="98"/>
      <c r="E152" s="108" t="s">
        <v>861</v>
      </c>
      <c r="F152" s="100" t="s">
        <v>887</v>
      </c>
      <c r="G152" s="101" t="s">
        <v>888</v>
      </c>
      <c r="H152" s="102" t="e">
        <f>VLOOKUP(B152,#REF!, 27, FALSE)</f>
        <v>#REF!</v>
      </c>
      <c r="I152" s="101">
        <v>692749.72</v>
      </c>
      <c r="J152" s="101">
        <v>0</v>
      </c>
      <c r="K152" s="101">
        <v>10725.019999999973</v>
      </c>
      <c r="L152" s="111">
        <f t="shared" si="2"/>
        <v>703474.74</v>
      </c>
      <c r="M152" s="122" t="s">
        <v>891</v>
      </c>
      <c r="N152" s="110" t="s">
        <v>889</v>
      </c>
      <c r="O152" s="106"/>
    </row>
    <row r="153" spans="1:15">
      <c r="A153" s="98">
        <v>148</v>
      </c>
      <c r="B153" s="99">
        <v>735338</v>
      </c>
      <c r="C153" s="108" t="s">
        <v>1039</v>
      </c>
      <c r="D153" s="98"/>
      <c r="E153" s="108" t="s">
        <v>861</v>
      </c>
      <c r="F153" s="100" t="s">
        <v>887</v>
      </c>
      <c r="G153" s="101" t="s">
        <v>888</v>
      </c>
      <c r="H153" s="102" t="e">
        <f>VLOOKUP(B153,#REF!, 27, FALSE)</f>
        <v>#REF!</v>
      </c>
      <c r="I153" s="101">
        <v>300143.90000000002</v>
      </c>
      <c r="J153" s="101">
        <v>0</v>
      </c>
      <c r="K153" s="101">
        <v>13477.819999999991</v>
      </c>
      <c r="L153" s="111">
        <f t="shared" si="2"/>
        <v>313621.72000000003</v>
      </c>
      <c r="M153" s="122" t="s">
        <v>891</v>
      </c>
      <c r="N153" s="110" t="s">
        <v>889</v>
      </c>
      <c r="O153" s="106"/>
    </row>
    <row r="154" spans="1:15" ht="30">
      <c r="A154" s="98">
        <v>149</v>
      </c>
      <c r="B154" s="99">
        <v>738671</v>
      </c>
      <c r="C154" s="108" t="s">
        <v>1040</v>
      </c>
      <c r="D154" s="98"/>
      <c r="E154" s="108" t="s">
        <v>1041</v>
      </c>
      <c r="F154" s="100" t="s">
        <v>887</v>
      </c>
      <c r="G154" s="101" t="s">
        <v>888</v>
      </c>
      <c r="H154" s="102" t="e">
        <f>VLOOKUP(B154,#REF!, 27, FALSE)</f>
        <v>#REF!</v>
      </c>
      <c r="I154" s="101">
        <v>699102.03999999899</v>
      </c>
      <c r="J154" s="101">
        <v>0</v>
      </c>
      <c r="K154" s="101">
        <v>72636.859999999899</v>
      </c>
      <c r="L154" s="101">
        <f t="shared" si="2"/>
        <v>771738.89999999886</v>
      </c>
      <c r="M154" s="122" t="s">
        <v>888</v>
      </c>
      <c r="N154" s="110" t="s">
        <v>889</v>
      </c>
      <c r="O154" s="177"/>
    </row>
    <row r="155" spans="1:15">
      <c r="A155" s="98">
        <v>150</v>
      </c>
      <c r="B155" s="99">
        <v>740406</v>
      </c>
      <c r="C155" s="108" t="s">
        <v>1042</v>
      </c>
      <c r="D155" s="98"/>
      <c r="E155" s="108" t="s">
        <v>323</v>
      </c>
      <c r="F155" s="100" t="s">
        <v>887</v>
      </c>
      <c r="G155" s="101" t="s">
        <v>888</v>
      </c>
      <c r="H155" s="102" t="e">
        <f>VLOOKUP(B155,#REF!, 27, FALSE)</f>
        <v>#REF!</v>
      </c>
      <c r="I155" s="101">
        <v>92.3100000000004</v>
      </c>
      <c r="J155" s="101">
        <v>0</v>
      </c>
      <c r="K155" s="101">
        <v>14456.27</v>
      </c>
      <c r="L155" s="111">
        <f t="shared" si="2"/>
        <v>14548.580000000002</v>
      </c>
      <c r="M155" s="122" t="s">
        <v>888</v>
      </c>
      <c r="N155" s="110" t="s">
        <v>889</v>
      </c>
      <c r="O155" s="106"/>
    </row>
    <row r="156" spans="1:15">
      <c r="A156" s="98">
        <v>151</v>
      </c>
      <c r="B156" s="99">
        <v>740408</v>
      </c>
      <c r="C156" s="108" t="s">
        <v>1043</v>
      </c>
      <c r="D156" s="98"/>
      <c r="E156" s="108" t="s">
        <v>323</v>
      </c>
      <c r="F156" s="100" t="s">
        <v>887</v>
      </c>
      <c r="G156" s="101" t="s">
        <v>888</v>
      </c>
      <c r="H156" s="102" t="e">
        <f>VLOOKUP(B156,#REF!, 27, FALSE)</f>
        <v>#REF!</v>
      </c>
      <c r="I156" s="101">
        <v>28.580000000000801</v>
      </c>
      <c r="J156" s="101">
        <v>0</v>
      </c>
      <c r="K156" s="101">
        <v>4197.38</v>
      </c>
      <c r="L156" s="111">
        <f t="shared" si="2"/>
        <v>4225.9600000000009</v>
      </c>
      <c r="M156" s="122" t="s">
        <v>888</v>
      </c>
      <c r="N156" s="110" t="s">
        <v>889</v>
      </c>
      <c r="O156" s="106"/>
    </row>
    <row r="157" spans="1:15">
      <c r="A157" s="98">
        <v>152</v>
      </c>
      <c r="B157" s="105">
        <v>740409</v>
      </c>
      <c r="C157" s="108" t="s">
        <v>1044</v>
      </c>
      <c r="D157" s="98"/>
      <c r="E157" s="108" t="s">
        <v>323</v>
      </c>
      <c r="F157" s="100" t="s">
        <v>887</v>
      </c>
      <c r="G157" s="101" t="s">
        <v>888</v>
      </c>
      <c r="H157" s="102" t="e">
        <f>VLOOKUP(B157,#REF!, 27, FALSE)</f>
        <v>#REF!</v>
      </c>
      <c r="I157" s="101">
        <v>1.81898940354585E-12</v>
      </c>
      <c r="J157" s="101">
        <v>0</v>
      </c>
      <c r="K157" s="101">
        <v>8084.15</v>
      </c>
      <c r="L157" s="111">
        <f t="shared" si="2"/>
        <v>8084.1500000000015</v>
      </c>
      <c r="M157" s="122" t="s">
        <v>888</v>
      </c>
      <c r="N157" s="110" t="s">
        <v>889</v>
      </c>
      <c r="O157" s="106"/>
    </row>
    <row r="158" spans="1:15">
      <c r="A158" s="98">
        <v>153</v>
      </c>
      <c r="B158" s="105">
        <v>740410</v>
      </c>
      <c r="C158" s="108" t="s">
        <v>1045</v>
      </c>
      <c r="D158" s="98"/>
      <c r="E158" s="108" t="s">
        <v>323</v>
      </c>
      <c r="F158" s="100" t="s">
        <v>887</v>
      </c>
      <c r="G158" s="101" t="s">
        <v>888</v>
      </c>
      <c r="H158" s="102" t="e">
        <f>VLOOKUP(B158,#REF!, 27, FALSE)</f>
        <v>#REF!</v>
      </c>
      <c r="I158" s="101">
        <v>4.5474735088646402E-13</v>
      </c>
      <c r="J158" s="101">
        <v>0</v>
      </c>
      <c r="K158" s="101">
        <v>8296.78999999999</v>
      </c>
      <c r="L158" s="111">
        <f t="shared" si="2"/>
        <v>8296.78999999999</v>
      </c>
      <c r="M158" s="122" t="s">
        <v>888</v>
      </c>
      <c r="N158" s="110" t="s">
        <v>889</v>
      </c>
      <c r="O158" s="106"/>
    </row>
    <row r="159" spans="1:15">
      <c r="A159" s="98">
        <v>154</v>
      </c>
      <c r="B159" s="105">
        <v>740411</v>
      </c>
      <c r="C159" s="108" t="s">
        <v>1046</v>
      </c>
      <c r="D159" s="98"/>
      <c r="E159" s="108" t="s">
        <v>323</v>
      </c>
      <c r="F159" s="100" t="s">
        <v>887</v>
      </c>
      <c r="G159" s="101" t="s">
        <v>888</v>
      </c>
      <c r="H159" s="102" t="e">
        <f>VLOOKUP(B159,#REF!, 27, FALSE)</f>
        <v>#REF!</v>
      </c>
      <c r="I159" s="101">
        <v>9.0949470177292804E-13</v>
      </c>
      <c r="J159" s="101">
        <v>0</v>
      </c>
      <c r="K159" s="101">
        <v>5962.2</v>
      </c>
      <c r="L159" s="111">
        <f t="shared" si="2"/>
        <v>5962.2000000000007</v>
      </c>
      <c r="M159" s="122" t="s">
        <v>888</v>
      </c>
      <c r="N159" s="110" t="s">
        <v>889</v>
      </c>
      <c r="O159" s="106"/>
    </row>
    <row r="160" spans="1:15">
      <c r="A160" s="98">
        <v>155</v>
      </c>
      <c r="B160" s="105">
        <v>740414</v>
      </c>
      <c r="C160" s="108" t="s">
        <v>1047</v>
      </c>
      <c r="D160" s="98"/>
      <c r="E160" s="108" t="s">
        <v>323</v>
      </c>
      <c r="F160" s="100" t="s">
        <v>887</v>
      </c>
      <c r="G160" s="101" t="s">
        <v>888</v>
      </c>
      <c r="H160" s="102" t="e">
        <f>VLOOKUP(B160,#REF!, 27, FALSE)</f>
        <v>#REF!</v>
      </c>
      <c r="I160" s="101">
        <v>-216.88</v>
      </c>
      <c r="J160" s="101">
        <v>0</v>
      </c>
      <c r="K160" s="101">
        <v>7780.4299999999903</v>
      </c>
      <c r="L160" s="111">
        <f t="shared" si="2"/>
        <v>7563.5499999999902</v>
      </c>
      <c r="M160" s="122" t="s">
        <v>888</v>
      </c>
      <c r="N160" s="110" t="s">
        <v>889</v>
      </c>
      <c r="O160" s="106"/>
    </row>
    <row r="161" spans="1:15">
      <c r="A161" s="98">
        <v>156</v>
      </c>
      <c r="B161" s="105">
        <v>740662</v>
      </c>
      <c r="C161" s="108" t="s">
        <v>1048</v>
      </c>
      <c r="D161" s="98"/>
      <c r="E161" s="108" t="s">
        <v>873</v>
      </c>
      <c r="F161" s="100" t="s">
        <v>887</v>
      </c>
      <c r="G161" s="101" t="s">
        <v>888</v>
      </c>
      <c r="H161" s="102" t="e">
        <f>VLOOKUP(B161,#REF!, 27, FALSE)</f>
        <v>#REF!</v>
      </c>
      <c r="I161" s="101">
        <v>6969935.8999999845</v>
      </c>
      <c r="J161" s="101">
        <v>0</v>
      </c>
      <c r="K161" s="101">
        <v>16219867.089999976</v>
      </c>
      <c r="L161" s="111">
        <f t="shared" si="2"/>
        <v>23189802.989999961</v>
      </c>
      <c r="M161" s="122" t="s">
        <v>891</v>
      </c>
      <c r="N161" s="110" t="s">
        <v>893</v>
      </c>
      <c r="O161" s="106"/>
    </row>
    <row r="162" spans="1:15">
      <c r="A162" s="98">
        <v>157</v>
      </c>
      <c r="B162" s="105">
        <v>741097</v>
      </c>
      <c r="C162" s="108" t="s">
        <v>1049</v>
      </c>
      <c r="D162" s="98"/>
      <c r="E162" s="108" t="s">
        <v>323</v>
      </c>
      <c r="F162" s="100" t="s">
        <v>887</v>
      </c>
      <c r="G162" s="101" t="s">
        <v>888</v>
      </c>
      <c r="H162" s="102" t="e">
        <f>VLOOKUP(B162,#REF!, 27, FALSE)</f>
        <v>#REF!</v>
      </c>
      <c r="I162" s="101">
        <v>9.0949470177292804E-13</v>
      </c>
      <c r="J162" s="101">
        <v>0</v>
      </c>
      <c r="K162" s="101">
        <v>8787.49</v>
      </c>
      <c r="L162" s="111">
        <f t="shared" si="2"/>
        <v>8787.4900000000016</v>
      </c>
      <c r="M162" s="122" t="s">
        <v>888</v>
      </c>
      <c r="N162" s="110" t="s">
        <v>889</v>
      </c>
      <c r="O162" s="106"/>
    </row>
    <row r="163" spans="1:15" ht="18" customHeight="1">
      <c r="A163" s="98">
        <v>158</v>
      </c>
      <c r="B163" s="105">
        <v>745854</v>
      </c>
      <c r="C163" s="108" t="s">
        <v>1050</v>
      </c>
      <c r="D163" s="98"/>
      <c r="E163" s="108" t="s">
        <v>873</v>
      </c>
      <c r="F163" s="100" t="s">
        <v>887</v>
      </c>
      <c r="G163" s="101" t="s">
        <v>888</v>
      </c>
      <c r="H163" s="102" t="e">
        <f>VLOOKUP(B163,#REF!, 27, FALSE)</f>
        <v>#REF!</v>
      </c>
      <c r="I163" s="101">
        <v>65312.069999999905</v>
      </c>
      <c r="J163" s="101">
        <v>118359.140657957</v>
      </c>
      <c r="K163" s="101">
        <v>1215.31</v>
      </c>
      <c r="L163" s="111">
        <f t="shared" si="2"/>
        <v>184886.52065795689</v>
      </c>
      <c r="M163" s="122" t="s">
        <v>891</v>
      </c>
      <c r="N163" s="110" t="s">
        <v>889</v>
      </c>
      <c r="O163" s="106"/>
    </row>
    <row r="164" spans="1:15">
      <c r="A164" s="98">
        <v>159</v>
      </c>
      <c r="B164" s="105">
        <v>745871</v>
      </c>
      <c r="C164" s="108" t="s">
        <v>1051</v>
      </c>
      <c r="D164" s="98"/>
      <c r="E164" s="108" t="s">
        <v>873</v>
      </c>
      <c r="F164" s="100" t="s">
        <v>887</v>
      </c>
      <c r="G164" s="101" t="s">
        <v>888</v>
      </c>
      <c r="H164" s="102" t="e">
        <f>VLOOKUP(B164,#REF!, 27, FALSE)</f>
        <v>#REF!</v>
      </c>
      <c r="I164" s="101">
        <v>0</v>
      </c>
      <c r="J164" s="101">
        <v>290967.34905444627</v>
      </c>
      <c r="K164" s="101">
        <v>0</v>
      </c>
      <c r="L164" s="111">
        <f t="shared" si="2"/>
        <v>290967.34905444627</v>
      </c>
      <c r="M164" s="122" t="s">
        <v>891</v>
      </c>
      <c r="N164" s="110" t="s">
        <v>889</v>
      </c>
      <c r="O164" s="106"/>
    </row>
    <row r="165" spans="1:15">
      <c r="A165" s="98">
        <v>160</v>
      </c>
      <c r="B165" s="105">
        <v>745851</v>
      </c>
      <c r="C165" s="108" t="s">
        <v>1052</v>
      </c>
      <c r="D165" s="98"/>
      <c r="E165" s="108" t="s">
        <v>873</v>
      </c>
      <c r="F165" s="100" t="s">
        <v>887</v>
      </c>
      <c r="G165" s="101" t="s">
        <v>888</v>
      </c>
      <c r="H165" s="102" t="e">
        <f>VLOOKUP(B165,#REF!, 27, FALSE)</f>
        <v>#REF!</v>
      </c>
      <c r="I165" s="101">
        <v>52762.099999999904</v>
      </c>
      <c r="J165" s="101">
        <v>201844.42269848502</v>
      </c>
      <c r="K165" s="101">
        <v>829.92999999999904</v>
      </c>
      <c r="L165" s="111">
        <f t="shared" si="2"/>
        <v>255436.45269848494</v>
      </c>
      <c r="M165" s="122" t="s">
        <v>891</v>
      </c>
      <c r="N165" s="110" t="s">
        <v>889</v>
      </c>
      <c r="O165" s="106"/>
    </row>
    <row r="166" spans="1:15">
      <c r="A166" s="98">
        <v>161</v>
      </c>
      <c r="B166" s="105">
        <v>745852</v>
      </c>
      <c r="C166" s="108" t="s">
        <v>1053</v>
      </c>
      <c r="D166" s="98"/>
      <c r="E166" s="108" t="s">
        <v>873</v>
      </c>
      <c r="F166" s="100" t="s">
        <v>887</v>
      </c>
      <c r="G166" s="101" t="s">
        <v>888</v>
      </c>
      <c r="H166" s="102" t="e">
        <f>VLOOKUP(B166,#REF!, 27, FALSE)</f>
        <v>#REF!</v>
      </c>
      <c r="I166" s="101">
        <v>0</v>
      </c>
      <c r="J166" s="101">
        <v>837283.81603886408</v>
      </c>
      <c r="K166" s="101">
        <v>0</v>
      </c>
      <c r="L166" s="111">
        <f t="shared" si="2"/>
        <v>837283.81603886408</v>
      </c>
      <c r="M166" s="122" t="s">
        <v>891</v>
      </c>
      <c r="N166" s="110" t="s">
        <v>889</v>
      </c>
      <c r="O166" s="106"/>
    </row>
    <row r="167" spans="1:15">
      <c r="A167" s="98">
        <v>162</v>
      </c>
      <c r="B167" s="105">
        <v>741678</v>
      </c>
      <c r="C167" s="108" t="s">
        <v>1054</v>
      </c>
      <c r="D167" s="98"/>
      <c r="E167" s="108" t="s">
        <v>873</v>
      </c>
      <c r="F167" s="100" t="s">
        <v>887</v>
      </c>
      <c r="G167" s="101" t="s">
        <v>888</v>
      </c>
      <c r="H167" s="102" t="e">
        <f>VLOOKUP(B167,#REF!, 27, FALSE)</f>
        <v>#REF!</v>
      </c>
      <c r="I167" s="101">
        <v>5490227.9899999974</v>
      </c>
      <c r="J167" s="101">
        <v>1765011.9280629233</v>
      </c>
      <c r="K167" s="101">
        <v>14921572.959999969</v>
      </c>
      <c r="L167" s="111">
        <f t="shared" si="2"/>
        <v>22176812.878062889</v>
      </c>
      <c r="M167" s="122" t="s">
        <v>891</v>
      </c>
      <c r="N167" s="110" t="s">
        <v>893</v>
      </c>
      <c r="O167" s="106"/>
    </row>
    <row r="168" spans="1:15" ht="30">
      <c r="A168" s="98">
        <v>163</v>
      </c>
      <c r="B168" s="105">
        <v>744072</v>
      </c>
      <c r="C168" s="108" t="s">
        <v>1055</v>
      </c>
      <c r="D168" s="98"/>
      <c r="E168" s="108" t="s">
        <v>138</v>
      </c>
      <c r="F168" s="100" t="s">
        <v>887</v>
      </c>
      <c r="G168" s="101" t="s">
        <v>888</v>
      </c>
      <c r="H168" s="102" t="e">
        <f>VLOOKUP(B168,#REF!, 27, FALSE)</f>
        <v>#REF!</v>
      </c>
      <c r="I168" s="101">
        <v>0</v>
      </c>
      <c r="J168" s="101">
        <v>0</v>
      </c>
      <c r="K168" s="101">
        <v>0</v>
      </c>
      <c r="L168" s="111">
        <f t="shared" si="2"/>
        <v>0</v>
      </c>
      <c r="M168" s="122" t="s">
        <v>888</v>
      </c>
      <c r="N168" s="110" t="s">
        <v>889</v>
      </c>
      <c r="O168" s="106"/>
    </row>
    <row r="169" spans="1:15">
      <c r="A169" s="98">
        <v>164</v>
      </c>
      <c r="B169" s="105">
        <v>746108</v>
      </c>
      <c r="C169" s="108" t="s">
        <v>1056</v>
      </c>
      <c r="D169" s="98"/>
      <c r="E169" s="108" t="s">
        <v>861</v>
      </c>
      <c r="F169" s="100" t="s">
        <v>887</v>
      </c>
      <c r="G169" s="101" t="s">
        <v>888</v>
      </c>
      <c r="H169" s="102" t="e">
        <f>VLOOKUP(B169,#REF!, 27, FALSE)</f>
        <v>#REF!</v>
      </c>
      <c r="I169" s="101">
        <v>820059.08</v>
      </c>
      <c r="J169" s="101">
        <v>0</v>
      </c>
      <c r="K169" s="101">
        <v>4139.8300000000481</v>
      </c>
      <c r="L169" s="111">
        <f t="shared" si="2"/>
        <v>824198.91</v>
      </c>
      <c r="M169" s="122" t="s">
        <v>891</v>
      </c>
      <c r="N169" s="110" t="s">
        <v>889</v>
      </c>
      <c r="O169" s="106"/>
    </row>
    <row r="170" spans="1:15">
      <c r="A170" s="98">
        <v>165</v>
      </c>
      <c r="B170" s="105">
        <v>746111</v>
      </c>
      <c r="C170" s="108" t="s">
        <v>1057</v>
      </c>
      <c r="D170" s="98"/>
      <c r="E170" s="108" t="s">
        <v>861</v>
      </c>
      <c r="F170" s="100" t="s">
        <v>887</v>
      </c>
      <c r="G170" s="101" t="s">
        <v>888</v>
      </c>
      <c r="H170" s="102" t="e">
        <f>VLOOKUP(B170,#REF!, 27, FALSE)</f>
        <v>#REF!</v>
      </c>
      <c r="I170" s="101">
        <v>504585.89999999898</v>
      </c>
      <c r="J170" s="101">
        <v>0</v>
      </c>
      <c r="K170" s="101">
        <v>3703.0699999999997</v>
      </c>
      <c r="L170" s="111">
        <f t="shared" si="2"/>
        <v>508288.96999999898</v>
      </c>
      <c r="M170" s="122" t="s">
        <v>891</v>
      </c>
      <c r="N170" s="110" t="s">
        <v>889</v>
      </c>
      <c r="O170" s="106"/>
    </row>
    <row r="171" spans="1:15" ht="45">
      <c r="A171" s="98">
        <v>166</v>
      </c>
      <c r="B171" s="105">
        <v>748180</v>
      </c>
      <c r="C171" s="108" t="s">
        <v>1058</v>
      </c>
      <c r="D171" s="98"/>
      <c r="E171" s="108" t="s">
        <v>1041</v>
      </c>
      <c r="F171" s="100" t="s">
        <v>887</v>
      </c>
      <c r="G171" s="101" t="s">
        <v>888</v>
      </c>
      <c r="H171" s="102" t="e">
        <f>VLOOKUP(B171,#REF!, 27, FALSE)</f>
        <v>#REF!</v>
      </c>
      <c r="I171" s="101">
        <v>458759.66999999899</v>
      </c>
      <c r="J171" s="101">
        <v>0</v>
      </c>
      <c r="K171" s="101">
        <v>119714.77999999899</v>
      </c>
      <c r="L171" s="111">
        <f t="shared" si="2"/>
        <v>578474.44999999797</v>
      </c>
      <c r="M171" s="122" t="s">
        <v>888</v>
      </c>
      <c r="N171" s="110" t="s">
        <v>889</v>
      </c>
      <c r="O171" s="106"/>
    </row>
    <row r="172" spans="1:15" ht="30">
      <c r="A172" s="98">
        <v>167</v>
      </c>
      <c r="B172" s="105">
        <v>750502</v>
      </c>
      <c r="C172" s="108" t="s">
        <v>1059</v>
      </c>
      <c r="D172" s="98"/>
      <c r="E172" s="108" t="s">
        <v>1041</v>
      </c>
      <c r="F172" s="100" t="s">
        <v>887</v>
      </c>
      <c r="G172" s="101" t="s">
        <v>888</v>
      </c>
      <c r="H172" s="102" t="e">
        <f>VLOOKUP(B172,#REF!, 27, FALSE)</f>
        <v>#REF!</v>
      </c>
      <c r="I172" s="101">
        <v>727189.76999999897</v>
      </c>
      <c r="J172" s="101">
        <v>106059.6</v>
      </c>
      <c r="K172" s="101">
        <v>84267.699999999895</v>
      </c>
      <c r="L172" s="111">
        <f t="shared" si="2"/>
        <v>917517.0699999989</v>
      </c>
      <c r="M172" s="122" t="s">
        <v>888</v>
      </c>
      <c r="N172" s="110" t="s">
        <v>889</v>
      </c>
      <c r="O172" s="106"/>
    </row>
    <row r="173" spans="1:15" ht="30">
      <c r="A173" s="98">
        <v>168</v>
      </c>
      <c r="B173" s="105">
        <v>750503</v>
      </c>
      <c r="C173" s="108" t="s">
        <v>1060</v>
      </c>
      <c r="D173" s="98"/>
      <c r="E173" s="108" t="s">
        <v>1041</v>
      </c>
      <c r="F173" s="100" t="s">
        <v>887</v>
      </c>
      <c r="G173" s="101" t="s">
        <v>888</v>
      </c>
      <c r="H173" s="102" t="e">
        <f>VLOOKUP(B173,#REF!, 27, FALSE)</f>
        <v>#REF!</v>
      </c>
      <c r="I173" s="101">
        <v>740551.14000000095</v>
      </c>
      <c r="J173" s="101">
        <v>79544.700000000012</v>
      </c>
      <c r="K173" s="101">
        <v>113250.66999999899</v>
      </c>
      <c r="L173" s="111">
        <f t="shared" si="2"/>
        <v>933346.51</v>
      </c>
      <c r="M173" s="122" t="s">
        <v>888</v>
      </c>
      <c r="N173" s="110" t="s">
        <v>889</v>
      </c>
      <c r="O173" s="106"/>
    </row>
    <row r="174" spans="1:15">
      <c r="A174" s="98">
        <v>169</v>
      </c>
      <c r="B174" s="105">
        <v>750730</v>
      </c>
      <c r="C174" s="108" t="s">
        <v>1061</v>
      </c>
      <c r="D174" s="98"/>
      <c r="E174" s="108" t="s">
        <v>92</v>
      </c>
      <c r="F174" s="100" t="s">
        <v>887</v>
      </c>
      <c r="G174" s="101" t="s">
        <v>891</v>
      </c>
      <c r="H174" s="102"/>
      <c r="I174" s="101">
        <v>2645964.1599999899</v>
      </c>
      <c r="J174" s="101">
        <v>0</v>
      </c>
      <c r="K174" s="101">
        <v>57509.109999999899</v>
      </c>
      <c r="L174" s="111">
        <f t="shared" si="2"/>
        <v>2703473.2699999898</v>
      </c>
      <c r="M174" s="122" t="s">
        <v>891</v>
      </c>
      <c r="N174" s="110" t="s">
        <v>889</v>
      </c>
      <c r="O174" s="106"/>
    </row>
    <row r="175" spans="1:15" ht="30">
      <c r="A175" s="98">
        <v>170</v>
      </c>
      <c r="B175" s="105">
        <v>752052</v>
      </c>
      <c r="C175" s="108" t="s">
        <v>1062</v>
      </c>
      <c r="D175" s="98"/>
      <c r="E175" s="108" t="s">
        <v>92</v>
      </c>
      <c r="F175" s="100" t="s">
        <v>887</v>
      </c>
      <c r="G175" s="101" t="s">
        <v>891</v>
      </c>
      <c r="H175" s="102"/>
      <c r="I175" s="101">
        <v>815006.64999999898</v>
      </c>
      <c r="J175" s="101">
        <v>0</v>
      </c>
      <c r="K175" s="101">
        <v>40075.349999999991</v>
      </c>
      <c r="L175" s="111">
        <f t="shared" si="2"/>
        <v>855081.99999999895</v>
      </c>
      <c r="M175" s="122" t="s">
        <v>891</v>
      </c>
      <c r="N175" s="110" t="s">
        <v>889</v>
      </c>
      <c r="O175" s="106"/>
    </row>
    <row r="176" spans="1:15">
      <c r="A176" s="98">
        <v>171</v>
      </c>
      <c r="B176" s="105">
        <v>752277</v>
      </c>
      <c r="C176" s="108" t="s">
        <v>1063</v>
      </c>
      <c r="D176" s="98"/>
      <c r="E176" s="108" t="s">
        <v>67</v>
      </c>
      <c r="F176" s="100" t="s">
        <v>887</v>
      </c>
      <c r="G176" s="101" t="s">
        <v>888</v>
      </c>
      <c r="H176" s="102" t="e">
        <f>VLOOKUP(B176,#REF!, 27, FALSE)</f>
        <v>#REF!</v>
      </c>
      <c r="I176" s="101">
        <v>419830.41999999899</v>
      </c>
      <c r="J176" s="101">
        <v>0</v>
      </c>
      <c r="K176" s="101">
        <v>16607.049999999974</v>
      </c>
      <c r="L176" s="111">
        <f t="shared" si="2"/>
        <v>436437.46999999898</v>
      </c>
      <c r="M176" s="122" t="s">
        <v>891</v>
      </c>
      <c r="N176" s="110" t="s">
        <v>889</v>
      </c>
      <c r="O176" s="106"/>
    </row>
    <row r="177" spans="1:15">
      <c r="A177" s="98">
        <v>172</v>
      </c>
      <c r="B177" s="105">
        <v>752276</v>
      </c>
      <c r="C177" s="108" t="s">
        <v>1064</v>
      </c>
      <c r="D177" s="98"/>
      <c r="E177" s="108" t="s">
        <v>67</v>
      </c>
      <c r="F177" s="100" t="s">
        <v>887</v>
      </c>
      <c r="G177" s="101" t="s">
        <v>891</v>
      </c>
      <c r="H177" s="102"/>
      <c r="I177" s="101">
        <v>699860.14999999898</v>
      </c>
      <c r="J177" s="101">
        <v>557718.26</v>
      </c>
      <c r="K177" s="101">
        <v>73612.089999999909</v>
      </c>
      <c r="L177" s="111">
        <f t="shared" si="2"/>
        <v>1331190.4999999988</v>
      </c>
      <c r="M177" s="122" t="s">
        <v>891</v>
      </c>
      <c r="N177" s="110" t="s">
        <v>889</v>
      </c>
      <c r="O177" s="106"/>
    </row>
    <row r="178" spans="1:15">
      <c r="A178" s="98">
        <v>173</v>
      </c>
      <c r="B178" s="105">
        <v>752275</v>
      </c>
      <c r="C178" s="108" t="s">
        <v>1065</v>
      </c>
      <c r="D178" s="98"/>
      <c r="E178" s="108" t="s">
        <v>67</v>
      </c>
      <c r="F178" s="100" t="s">
        <v>887</v>
      </c>
      <c r="G178" s="101" t="s">
        <v>891</v>
      </c>
      <c r="H178" s="102"/>
      <c r="I178" s="101">
        <v>742932.09999999905</v>
      </c>
      <c r="J178" s="101">
        <v>0</v>
      </c>
      <c r="K178" s="101">
        <v>63265.84</v>
      </c>
      <c r="L178" s="111">
        <f t="shared" si="2"/>
        <v>806197.93999999901</v>
      </c>
      <c r="M178" s="122" t="s">
        <v>891</v>
      </c>
      <c r="N178" s="110" t="s">
        <v>889</v>
      </c>
      <c r="O178" s="106"/>
    </row>
    <row r="179" spans="1:15">
      <c r="A179" s="98">
        <v>174</v>
      </c>
      <c r="B179" s="105">
        <v>752500</v>
      </c>
      <c r="C179" s="108" t="s">
        <v>1066</v>
      </c>
      <c r="D179" s="98"/>
      <c r="E179" s="108" t="s">
        <v>873</v>
      </c>
      <c r="F179" s="100" t="s">
        <v>887</v>
      </c>
      <c r="G179" s="101" t="s">
        <v>891</v>
      </c>
      <c r="H179" s="102"/>
      <c r="I179" s="101">
        <v>744990.83999999904</v>
      </c>
      <c r="J179" s="101">
        <v>139695.51756383386</v>
      </c>
      <c r="K179" s="101">
        <v>1605282.8599999999</v>
      </c>
      <c r="L179" s="111">
        <f t="shared" si="2"/>
        <v>2489969.2175638326</v>
      </c>
      <c r="M179" s="122" t="s">
        <v>891</v>
      </c>
      <c r="N179" s="110" t="s">
        <v>893</v>
      </c>
      <c r="O179" s="106"/>
    </row>
    <row r="180" spans="1:15">
      <c r="A180" s="98">
        <v>175</v>
      </c>
      <c r="B180" s="105">
        <v>752502</v>
      </c>
      <c r="C180" s="108" t="s">
        <v>1067</v>
      </c>
      <c r="D180" s="98"/>
      <c r="E180" s="108" t="s">
        <v>873</v>
      </c>
      <c r="F180" s="100" t="s">
        <v>887</v>
      </c>
      <c r="G180" s="101" t="s">
        <v>891</v>
      </c>
      <c r="H180" s="102"/>
      <c r="I180" s="101">
        <v>1058497.1099999989</v>
      </c>
      <c r="J180" s="101">
        <v>340359.59868421056</v>
      </c>
      <c r="K180" s="101">
        <v>1058114.5199999989</v>
      </c>
      <c r="L180" s="111">
        <f t="shared" si="2"/>
        <v>2456971.2286842084</v>
      </c>
      <c r="M180" s="122" t="s">
        <v>891</v>
      </c>
      <c r="N180" s="110" t="s">
        <v>893</v>
      </c>
      <c r="O180" s="106"/>
    </row>
    <row r="181" spans="1:15">
      <c r="A181" s="98">
        <v>176</v>
      </c>
      <c r="B181" s="105">
        <v>752503</v>
      </c>
      <c r="C181" s="108" t="s">
        <v>1068</v>
      </c>
      <c r="D181" s="98"/>
      <c r="E181" s="108" t="s">
        <v>873</v>
      </c>
      <c r="F181" s="100" t="s">
        <v>887</v>
      </c>
      <c r="G181" s="101" t="s">
        <v>891</v>
      </c>
      <c r="H181" s="102"/>
      <c r="I181" s="101">
        <v>1124553.03</v>
      </c>
      <c r="J181" s="101">
        <v>50309.818181818177</v>
      </c>
      <c r="K181" s="101">
        <v>3443551.6799999899</v>
      </c>
      <c r="L181" s="111">
        <f t="shared" si="2"/>
        <v>4618414.5281818081</v>
      </c>
      <c r="M181" s="122" t="s">
        <v>891</v>
      </c>
      <c r="N181" s="110" t="s">
        <v>893</v>
      </c>
      <c r="O181" s="106"/>
    </row>
    <row r="182" spans="1:15">
      <c r="A182" s="98">
        <v>177</v>
      </c>
      <c r="B182" s="105">
        <v>752972</v>
      </c>
      <c r="C182" s="108" t="s">
        <v>1069</v>
      </c>
      <c r="D182" s="98"/>
      <c r="E182" s="108" t="s">
        <v>1041</v>
      </c>
      <c r="F182" s="100" t="s">
        <v>887</v>
      </c>
      <c r="G182" s="101" t="s">
        <v>888</v>
      </c>
      <c r="H182" s="102" t="e">
        <f>VLOOKUP(B182,#REF!, 27, FALSE)</f>
        <v>#REF!</v>
      </c>
      <c r="I182" s="101">
        <v>728229.81</v>
      </c>
      <c r="J182" s="101">
        <v>79544.700000000012</v>
      </c>
      <c r="K182" s="101">
        <v>69630.4399999999</v>
      </c>
      <c r="L182" s="111">
        <f t="shared" si="2"/>
        <v>877404.95</v>
      </c>
      <c r="M182" s="122" t="s">
        <v>888</v>
      </c>
      <c r="N182" s="110" t="s">
        <v>889</v>
      </c>
      <c r="O182" s="106"/>
    </row>
    <row r="183" spans="1:15">
      <c r="A183" s="98">
        <v>178</v>
      </c>
      <c r="B183" s="105">
        <v>753302</v>
      </c>
      <c r="C183" s="108" t="s">
        <v>1070</v>
      </c>
      <c r="D183" s="98"/>
      <c r="E183" s="108" t="s">
        <v>138</v>
      </c>
      <c r="F183" s="100" t="s">
        <v>887</v>
      </c>
      <c r="G183" s="101" t="s">
        <v>891</v>
      </c>
      <c r="H183" s="102"/>
      <c r="I183" s="101">
        <v>19771.47</v>
      </c>
      <c r="J183" s="101">
        <v>0</v>
      </c>
      <c r="K183" s="101">
        <v>9534.67</v>
      </c>
      <c r="L183" s="111">
        <f t="shared" si="2"/>
        <v>29306.14</v>
      </c>
      <c r="M183" s="122" t="s">
        <v>891</v>
      </c>
      <c r="N183" s="110" t="s">
        <v>889</v>
      </c>
      <c r="O183" s="106"/>
    </row>
    <row r="184" spans="1:15" ht="30">
      <c r="A184" s="98">
        <v>179</v>
      </c>
      <c r="B184" s="105">
        <v>753788</v>
      </c>
      <c r="C184" s="108" t="s">
        <v>1071</v>
      </c>
      <c r="D184" s="98"/>
      <c r="E184" s="108" t="s">
        <v>92</v>
      </c>
      <c r="F184" s="100" t="s">
        <v>887</v>
      </c>
      <c r="G184" s="101" t="s">
        <v>888</v>
      </c>
      <c r="H184" s="102" t="e">
        <f>VLOOKUP(B184,#REF!, 27, FALSE)</f>
        <v>#REF!</v>
      </c>
      <c r="I184" s="101">
        <v>266480.89</v>
      </c>
      <c r="J184" s="101">
        <v>0</v>
      </c>
      <c r="K184" s="101">
        <v>11898.74</v>
      </c>
      <c r="L184" s="111">
        <f t="shared" si="2"/>
        <v>278379.63</v>
      </c>
      <c r="M184" s="122" t="s">
        <v>891</v>
      </c>
      <c r="N184" s="110" t="s">
        <v>889</v>
      </c>
      <c r="O184" s="106"/>
    </row>
    <row r="185" spans="1:15" ht="30">
      <c r="A185" s="98">
        <v>180</v>
      </c>
      <c r="B185" s="105">
        <v>753787</v>
      </c>
      <c r="C185" s="108" t="s">
        <v>1072</v>
      </c>
      <c r="D185" s="98"/>
      <c r="E185" s="108" t="s">
        <v>92</v>
      </c>
      <c r="F185" s="100" t="s">
        <v>887</v>
      </c>
      <c r="G185" s="101" t="s">
        <v>888</v>
      </c>
      <c r="H185" s="102" t="e">
        <f>VLOOKUP(B185,#REF!, 27, FALSE)</f>
        <v>#REF!</v>
      </c>
      <c r="I185" s="101">
        <v>42672.97</v>
      </c>
      <c r="J185" s="101">
        <v>0</v>
      </c>
      <c r="K185" s="101">
        <v>4423.26</v>
      </c>
      <c r="L185" s="111">
        <f t="shared" si="2"/>
        <v>47096.23</v>
      </c>
      <c r="M185" s="122" t="s">
        <v>891</v>
      </c>
      <c r="N185" s="110" t="s">
        <v>889</v>
      </c>
      <c r="O185" s="106"/>
    </row>
    <row r="186" spans="1:15" ht="30">
      <c r="A186" s="98">
        <v>181</v>
      </c>
      <c r="B186" s="105">
        <v>753786</v>
      </c>
      <c r="C186" s="108" t="s">
        <v>1073</v>
      </c>
      <c r="D186" s="98"/>
      <c r="E186" s="108" t="s">
        <v>92</v>
      </c>
      <c r="F186" s="100" t="s">
        <v>887</v>
      </c>
      <c r="G186" s="101" t="s">
        <v>888</v>
      </c>
      <c r="H186" s="102" t="e">
        <f>VLOOKUP(B186,#REF!, 27, FALSE)</f>
        <v>#REF!</v>
      </c>
      <c r="I186" s="101">
        <v>78163.5</v>
      </c>
      <c r="J186" s="101">
        <v>0</v>
      </c>
      <c r="K186" s="101">
        <v>8904.48</v>
      </c>
      <c r="L186" s="111">
        <f t="shared" si="2"/>
        <v>87067.98</v>
      </c>
      <c r="M186" s="122" t="s">
        <v>891</v>
      </c>
      <c r="N186" s="110" t="s">
        <v>889</v>
      </c>
      <c r="O186" s="106"/>
    </row>
    <row r="187" spans="1:15" ht="30">
      <c r="A187" s="98">
        <v>182</v>
      </c>
      <c r="B187" s="105">
        <v>753785</v>
      </c>
      <c r="C187" s="108" t="s">
        <v>1074</v>
      </c>
      <c r="D187" s="98"/>
      <c r="E187" s="108" t="s">
        <v>92</v>
      </c>
      <c r="F187" s="100" t="s">
        <v>887</v>
      </c>
      <c r="G187" s="101" t="s">
        <v>888</v>
      </c>
      <c r="H187" s="102" t="e">
        <f>VLOOKUP(B187,#REF!, 27, FALSE)</f>
        <v>#REF!</v>
      </c>
      <c r="I187" s="101">
        <v>12461.09</v>
      </c>
      <c r="J187" s="101">
        <v>0</v>
      </c>
      <c r="K187" s="101">
        <v>14841.309999999899</v>
      </c>
      <c r="L187" s="111">
        <f t="shared" si="2"/>
        <v>27302.3999999999</v>
      </c>
      <c r="M187" s="122" t="s">
        <v>888</v>
      </c>
      <c r="N187" s="110" t="s">
        <v>889</v>
      </c>
      <c r="O187" s="106"/>
    </row>
    <row r="188" spans="1:15" ht="30">
      <c r="A188" s="98">
        <v>183</v>
      </c>
      <c r="B188" s="105">
        <v>753781</v>
      </c>
      <c r="C188" s="108" t="s">
        <v>1075</v>
      </c>
      <c r="D188" s="98"/>
      <c r="E188" s="108" t="s">
        <v>92</v>
      </c>
      <c r="F188" s="100" t="s">
        <v>887</v>
      </c>
      <c r="G188" s="101" t="s">
        <v>888</v>
      </c>
      <c r="H188" s="102" t="e">
        <f>VLOOKUP(B188,#REF!, 27, FALSE)</f>
        <v>#REF!</v>
      </c>
      <c r="I188" s="101">
        <v>331670.13</v>
      </c>
      <c r="J188" s="101">
        <v>0</v>
      </c>
      <c r="K188" s="101">
        <v>14773.529999999901</v>
      </c>
      <c r="L188" s="111">
        <f t="shared" si="2"/>
        <v>346443.65999999992</v>
      </c>
      <c r="M188" s="122" t="s">
        <v>888</v>
      </c>
      <c r="N188" s="110" t="s">
        <v>889</v>
      </c>
      <c r="O188" s="106"/>
    </row>
    <row r="189" spans="1:15">
      <c r="A189" s="98">
        <v>184</v>
      </c>
      <c r="B189" s="105">
        <v>753777</v>
      </c>
      <c r="C189" s="108" t="s">
        <v>1076</v>
      </c>
      <c r="D189" s="98"/>
      <c r="E189" s="108" t="s">
        <v>92</v>
      </c>
      <c r="F189" s="100" t="s">
        <v>887</v>
      </c>
      <c r="G189" s="101" t="s">
        <v>891</v>
      </c>
      <c r="H189" s="102"/>
      <c r="I189" s="101">
        <v>4211801.41</v>
      </c>
      <c r="J189" s="101">
        <v>0</v>
      </c>
      <c r="K189" s="101">
        <v>57120.950000000106</v>
      </c>
      <c r="L189" s="111">
        <f t="shared" si="2"/>
        <v>4268922.3600000003</v>
      </c>
      <c r="M189" s="122" t="s">
        <v>891</v>
      </c>
      <c r="N189" s="110" t="s">
        <v>889</v>
      </c>
      <c r="O189" s="106"/>
    </row>
    <row r="190" spans="1:15" ht="45">
      <c r="A190" s="98">
        <v>185</v>
      </c>
      <c r="B190" s="105">
        <v>754351</v>
      </c>
      <c r="C190" s="108" t="s">
        <v>1077</v>
      </c>
      <c r="D190" s="98"/>
      <c r="E190" s="108" t="s">
        <v>1078</v>
      </c>
      <c r="F190" s="100" t="s">
        <v>887</v>
      </c>
      <c r="G190" s="101" t="s">
        <v>888</v>
      </c>
      <c r="H190" s="102" t="e">
        <f>VLOOKUP(B190,#REF!, 27, FALSE)</f>
        <v>#REF!</v>
      </c>
      <c r="I190" s="101">
        <v>567000.44999999797</v>
      </c>
      <c r="J190" s="101">
        <v>0</v>
      </c>
      <c r="K190" s="101">
        <v>155562.84999999899</v>
      </c>
      <c r="L190" s="111">
        <f t="shared" si="2"/>
        <v>722563.29999999702</v>
      </c>
      <c r="M190" s="122" t="s">
        <v>891</v>
      </c>
      <c r="N190" s="110" t="s">
        <v>889</v>
      </c>
      <c r="O190" s="106"/>
    </row>
    <row r="191" spans="1:15" ht="30">
      <c r="A191" s="98">
        <v>186</v>
      </c>
      <c r="B191" s="105">
        <v>754350</v>
      </c>
      <c r="C191" s="108" t="s">
        <v>1079</v>
      </c>
      <c r="D191" s="98"/>
      <c r="E191" s="108" t="s">
        <v>1078</v>
      </c>
      <c r="F191" s="100" t="s">
        <v>887</v>
      </c>
      <c r="G191" s="101" t="s">
        <v>888</v>
      </c>
      <c r="H191" s="102" t="e">
        <f>VLOOKUP(B191,#REF!, 27, FALSE)</f>
        <v>#REF!</v>
      </c>
      <c r="I191" s="101">
        <v>667130.09999999602</v>
      </c>
      <c r="J191" s="101">
        <v>0</v>
      </c>
      <c r="K191" s="101">
        <v>163703.38999999998</v>
      </c>
      <c r="L191" s="111">
        <f t="shared" si="2"/>
        <v>830833.48999999603</v>
      </c>
      <c r="M191" s="122" t="s">
        <v>891</v>
      </c>
      <c r="N191" s="110" t="s">
        <v>889</v>
      </c>
      <c r="O191" s="106"/>
    </row>
    <row r="192" spans="1:15">
      <c r="A192" s="98">
        <v>187</v>
      </c>
      <c r="B192" s="105">
        <v>800369</v>
      </c>
      <c r="C192" s="108" t="s">
        <v>1080</v>
      </c>
      <c r="D192" s="98"/>
      <c r="E192" s="108" t="s">
        <v>873</v>
      </c>
      <c r="F192" s="100" t="s">
        <v>887</v>
      </c>
      <c r="G192" s="101" t="s">
        <v>891</v>
      </c>
      <c r="H192" s="102"/>
      <c r="I192" s="101">
        <v>61845.159999999887</v>
      </c>
      <c r="J192" s="101">
        <v>279038.20356214978</v>
      </c>
      <c r="K192" s="101">
        <v>6823.21</v>
      </c>
      <c r="L192" s="111">
        <f t="shared" si="2"/>
        <v>347706.57356214972</v>
      </c>
      <c r="M192" s="122" t="s">
        <v>891</v>
      </c>
      <c r="N192" s="110" t="s">
        <v>889</v>
      </c>
      <c r="O192" s="106"/>
    </row>
    <row r="193" spans="1:15">
      <c r="A193" s="98">
        <v>188</v>
      </c>
      <c r="B193" s="105">
        <v>800394</v>
      </c>
      <c r="C193" s="108" t="s">
        <v>1081</v>
      </c>
      <c r="D193" s="98"/>
      <c r="E193" s="108" t="s">
        <v>873</v>
      </c>
      <c r="F193" s="100" t="s">
        <v>887</v>
      </c>
      <c r="G193" s="101" t="s">
        <v>891</v>
      </c>
      <c r="H193" s="102"/>
      <c r="I193" s="101">
        <v>89687.199999999983</v>
      </c>
      <c r="J193" s="101">
        <v>285030.56853181834</v>
      </c>
      <c r="K193" s="101">
        <v>9958.039999999979</v>
      </c>
      <c r="L193" s="111">
        <f t="shared" si="2"/>
        <v>384675.80853181827</v>
      </c>
      <c r="M193" s="122" t="s">
        <v>891</v>
      </c>
      <c r="N193" s="110" t="s">
        <v>889</v>
      </c>
      <c r="O193" s="106"/>
    </row>
    <row r="194" spans="1:15">
      <c r="A194" s="98">
        <v>189</v>
      </c>
      <c r="B194" s="105">
        <v>800399</v>
      </c>
      <c r="C194" s="108" t="s">
        <v>1082</v>
      </c>
      <c r="D194" s="98"/>
      <c r="E194" s="108" t="s">
        <v>873</v>
      </c>
      <c r="F194" s="100" t="s">
        <v>887</v>
      </c>
      <c r="G194" s="101" t="s">
        <v>891</v>
      </c>
      <c r="H194" s="102"/>
      <c r="I194" s="101">
        <v>218712.05999999982</v>
      </c>
      <c r="J194" s="101">
        <v>590462.13706363668</v>
      </c>
      <c r="K194" s="101">
        <v>9950.6299999999901</v>
      </c>
      <c r="L194" s="111">
        <f t="shared" si="2"/>
        <v>819124.82706363651</v>
      </c>
      <c r="M194" s="122" t="s">
        <v>891</v>
      </c>
      <c r="N194" s="110" t="s">
        <v>889</v>
      </c>
      <c r="O194" s="106"/>
    </row>
    <row r="195" spans="1:15" ht="30">
      <c r="A195" s="98">
        <v>190</v>
      </c>
      <c r="B195" s="105">
        <v>757945</v>
      </c>
      <c r="C195" s="108" t="s">
        <v>1083</v>
      </c>
      <c r="D195" s="98"/>
      <c r="E195" s="108" t="s">
        <v>864</v>
      </c>
      <c r="F195" s="100" t="s">
        <v>887</v>
      </c>
      <c r="G195" s="101" t="s">
        <v>888</v>
      </c>
      <c r="H195" s="102" t="e">
        <f>VLOOKUP(B195,#REF!, 27, FALSE)</f>
        <v>#REF!</v>
      </c>
      <c r="I195" s="101">
        <v>53378.86</v>
      </c>
      <c r="J195" s="101">
        <v>0</v>
      </c>
      <c r="K195" s="101">
        <v>6658.5699999999897</v>
      </c>
      <c r="L195" s="111">
        <f t="shared" si="2"/>
        <v>60037.429999999993</v>
      </c>
      <c r="M195" s="122" t="s">
        <v>891</v>
      </c>
      <c r="N195" s="110" t="s">
        <v>889</v>
      </c>
      <c r="O195" s="106"/>
    </row>
    <row r="196" spans="1:15" ht="30">
      <c r="A196" s="98">
        <v>191</v>
      </c>
      <c r="B196" s="105">
        <v>759051</v>
      </c>
      <c r="C196" s="108" t="s">
        <v>1084</v>
      </c>
      <c r="D196" s="98"/>
      <c r="E196" s="108" t="s">
        <v>70</v>
      </c>
      <c r="F196" s="100" t="s">
        <v>887</v>
      </c>
      <c r="G196" s="101" t="s">
        <v>891</v>
      </c>
      <c r="H196" s="102"/>
      <c r="I196" s="101">
        <v>30058.159999999902</v>
      </c>
      <c r="J196" s="101">
        <v>0</v>
      </c>
      <c r="K196" s="101">
        <v>10722.369999999901</v>
      </c>
      <c r="L196" s="111">
        <f t="shared" si="2"/>
        <v>40780.529999999802</v>
      </c>
      <c r="M196" s="122" t="s">
        <v>891</v>
      </c>
      <c r="N196" s="110" t="s">
        <v>889</v>
      </c>
      <c r="O196" s="106"/>
    </row>
    <row r="197" spans="1:15" ht="30">
      <c r="A197" s="98">
        <v>192</v>
      </c>
      <c r="B197" s="105">
        <v>759004</v>
      </c>
      <c r="C197" s="108" t="s">
        <v>1085</v>
      </c>
      <c r="D197" s="98"/>
      <c r="E197" s="108" t="s">
        <v>70</v>
      </c>
      <c r="F197" s="100" t="s">
        <v>887</v>
      </c>
      <c r="G197" s="101" t="s">
        <v>891</v>
      </c>
      <c r="H197" s="102"/>
      <c r="I197" s="101">
        <v>81705.289999999906</v>
      </c>
      <c r="J197" s="101">
        <v>0</v>
      </c>
      <c r="K197" s="101">
        <v>56028.17</v>
      </c>
      <c r="L197" s="111">
        <f t="shared" si="2"/>
        <v>137733.4599999999</v>
      </c>
      <c r="M197" s="122" t="s">
        <v>891</v>
      </c>
      <c r="N197" s="110" t="s">
        <v>889</v>
      </c>
      <c r="O197" s="106"/>
    </row>
    <row r="198" spans="1:15">
      <c r="A198" s="98">
        <v>193</v>
      </c>
      <c r="B198" s="105">
        <v>761563</v>
      </c>
      <c r="C198" s="108" t="s">
        <v>1086</v>
      </c>
      <c r="D198" s="98"/>
      <c r="E198" s="108" t="s">
        <v>67</v>
      </c>
      <c r="F198" s="100" t="s">
        <v>887</v>
      </c>
      <c r="G198" s="101" t="s">
        <v>891</v>
      </c>
      <c r="H198" s="102"/>
      <c r="I198" s="101">
        <v>662865.049999999</v>
      </c>
      <c r="J198" s="101">
        <v>0</v>
      </c>
      <c r="K198" s="101">
        <v>13450.810000000012</v>
      </c>
      <c r="L198" s="111">
        <f t="shared" ref="L198:L229" si="3">I198+J198+K198</f>
        <v>676315.85999999905</v>
      </c>
      <c r="M198" s="122" t="s">
        <v>891</v>
      </c>
      <c r="N198" s="110" t="s">
        <v>889</v>
      </c>
      <c r="O198" s="106"/>
    </row>
    <row r="199" spans="1:15" ht="30">
      <c r="A199" s="98">
        <v>194</v>
      </c>
      <c r="B199" s="105">
        <v>811923</v>
      </c>
      <c r="C199" s="108" t="s">
        <v>1087</v>
      </c>
      <c r="D199" s="98"/>
      <c r="E199" s="108" t="s">
        <v>866</v>
      </c>
      <c r="F199" s="100" t="s">
        <v>887</v>
      </c>
      <c r="G199" s="101" t="s">
        <v>888</v>
      </c>
      <c r="H199" s="102" t="e">
        <f>VLOOKUP(B199,#REF!, 27, FALSE)</f>
        <v>#REF!</v>
      </c>
      <c r="I199" s="101">
        <v>51079.419999999896</v>
      </c>
      <c r="J199" s="101">
        <v>0</v>
      </c>
      <c r="K199" s="101">
        <v>15787.3399999999</v>
      </c>
      <c r="L199" s="111">
        <f t="shared" si="3"/>
        <v>66866.759999999791</v>
      </c>
      <c r="M199" s="122" t="s">
        <v>891</v>
      </c>
      <c r="N199" s="110" t="s">
        <v>889</v>
      </c>
      <c r="O199" s="106"/>
    </row>
    <row r="200" spans="1:15" ht="30">
      <c r="A200" s="98">
        <v>195</v>
      </c>
      <c r="B200" s="105">
        <v>811913</v>
      </c>
      <c r="C200" s="108" t="s">
        <v>1088</v>
      </c>
      <c r="D200" s="98"/>
      <c r="E200" s="108" t="s">
        <v>866</v>
      </c>
      <c r="F200" s="100" t="s">
        <v>887</v>
      </c>
      <c r="G200" s="101" t="s">
        <v>888</v>
      </c>
      <c r="H200" s="102" t="e">
        <f>VLOOKUP(B200,#REF!, 27, FALSE)</f>
        <v>#REF!</v>
      </c>
      <c r="I200" s="101">
        <v>33407.599999999897</v>
      </c>
      <c r="J200" s="101">
        <v>0</v>
      </c>
      <c r="K200" s="101">
        <v>8978.4</v>
      </c>
      <c r="L200" s="111">
        <f t="shared" si="3"/>
        <v>42385.999999999898</v>
      </c>
      <c r="M200" s="122" t="s">
        <v>891</v>
      </c>
      <c r="N200" s="110" t="s">
        <v>889</v>
      </c>
      <c r="O200" s="106"/>
    </row>
    <row r="201" spans="1:15" ht="30">
      <c r="A201" s="98">
        <v>196</v>
      </c>
      <c r="B201" s="105">
        <v>805521</v>
      </c>
      <c r="C201" s="108" t="s">
        <v>1089</v>
      </c>
      <c r="D201" s="98"/>
      <c r="E201" s="108" t="s">
        <v>866</v>
      </c>
      <c r="F201" s="100" t="s">
        <v>887</v>
      </c>
      <c r="G201" s="101" t="s">
        <v>888</v>
      </c>
      <c r="H201" s="102" t="e">
        <f>VLOOKUP(B201,#REF!, 27, FALSE)</f>
        <v>#REF!</v>
      </c>
      <c r="I201" s="101">
        <v>142174.44999999899</v>
      </c>
      <c r="J201" s="101">
        <v>64775.199999999997</v>
      </c>
      <c r="K201" s="101">
        <v>15034.64</v>
      </c>
      <c r="L201" s="111">
        <f t="shared" si="3"/>
        <v>221984.28999999899</v>
      </c>
      <c r="M201" s="122" t="s">
        <v>891</v>
      </c>
      <c r="N201" s="110" t="s">
        <v>889</v>
      </c>
      <c r="O201" s="106"/>
    </row>
    <row r="202" spans="1:15">
      <c r="A202" s="98">
        <v>197</v>
      </c>
      <c r="B202" s="105">
        <v>801432</v>
      </c>
      <c r="C202" s="108" t="s">
        <v>1090</v>
      </c>
      <c r="D202" s="98"/>
      <c r="E202" s="108" t="s">
        <v>873</v>
      </c>
      <c r="F202" s="100" t="s">
        <v>887</v>
      </c>
      <c r="G202" s="101" t="s">
        <v>891</v>
      </c>
      <c r="H202" s="102"/>
      <c r="I202" s="101">
        <v>45668.299999999799</v>
      </c>
      <c r="J202" s="101">
        <v>571816.00945947005</v>
      </c>
      <c r="K202" s="101">
        <v>1347.82</v>
      </c>
      <c r="L202" s="111">
        <f t="shared" si="3"/>
        <v>618832.12945946981</v>
      </c>
      <c r="M202" s="122" t="s">
        <v>891</v>
      </c>
      <c r="N202" s="110" t="s">
        <v>889</v>
      </c>
      <c r="O202" s="106"/>
    </row>
    <row r="203" spans="1:15">
      <c r="A203" s="98">
        <v>198</v>
      </c>
      <c r="B203" s="105">
        <v>801437</v>
      </c>
      <c r="C203" s="108" t="s">
        <v>1091</v>
      </c>
      <c r="D203" s="98"/>
      <c r="E203" s="108" t="s">
        <v>873</v>
      </c>
      <c r="F203" s="100" t="s">
        <v>887</v>
      </c>
      <c r="G203" s="101" t="s">
        <v>891</v>
      </c>
      <c r="H203" s="102"/>
      <c r="I203" s="101">
        <v>19879.2</v>
      </c>
      <c r="J203" s="101">
        <v>201413.478454394</v>
      </c>
      <c r="K203" s="101">
        <v>3224.35</v>
      </c>
      <c r="L203" s="111">
        <f t="shared" si="3"/>
        <v>224517.02845439402</v>
      </c>
      <c r="M203" s="122" t="s">
        <v>891</v>
      </c>
      <c r="N203" s="110" t="s">
        <v>889</v>
      </c>
      <c r="O203" s="106"/>
    </row>
    <row r="204" spans="1:15">
      <c r="A204" s="98">
        <v>199</v>
      </c>
      <c r="B204" s="105">
        <v>801438</v>
      </c>
      <c r="C204" s="108" t="s">
        <v>1092</v>
      </c>
      <c r="D204" s="98"/>
      <c r="E204" s="108" t="s">
        <v>873</v>
      </c>
      <c r="F204" s="100" t="s">
        <v>887</v>
      </c>
      <c r="G204" s="101" t="s">
        <v>891</v>
      </c>
      <c r="H204" s="102"/>
      <c r="I204" s="101">
        <v>75315.279999999897</v>
      </c>
      <c r="J204" s="101">
        <v>329467.88399212138</v>
      </c>
      <c r="K204" s="101">
        <v>2482.77</v>
      </c>
      <c r="L204" s="111">
        <f t="shared" si="3"/>
        <v>407265.93399212131</v>
      </c>
      <c r="M204" s="122" t="s">
        <v>891</v>
      </c>
      <c r="N204" s="110" t="s">
        <v>889</v>
      </c>
      <c r="O204" s="106"/>
    </row>
    <row r="205" spans="1:15">
      <c r="A205" s="98">
        <v>200</v>
      </c>
      <c r="B205" s="105">
        <v>801440</v>
      </c>
      <c r="C205" s="108" t="s">
        <v>1093</v>
      </c>
      <c r="D205" s="98"/>
      <c r="E205" s="108" t="s">
        <v>873</v>
      </c>
      <c r="F205" s="100" t="s">
        <v>887</v>
      </c>
      <c r="G205" s="101" t="s">
        <v>891</v>
      </c>
      <c r="H205" s="102"/>
      <c r="I205" s="101">
        <v>39944.71</v>
      </c>
      <c r="J205" s="101">
        <v>228127.47738598502</v>
      </c>
      <c r="K205" s="101">
        <v>2752.7199999999903</v>
      </c>
      <c r="L205" s="111">
        <f t="shared" si="3"/>
        <v>270824.90738598502</v>
      </c>
      <c r="M205" s="122" t="s">
        <v>891</v>
      </c>
      <c r="N205" s="110" t="s">
        <v>889</v>
      </c>
      <c r="O205" s="106"/>
    </row>
    <row r="206" spans="1:15">
      <c r="A206" s="98">
        <v>201</v>
      </c>
      <c r="B206" s="105">
        <v>801441</v>
      </c>
      <c r="C206" s="108" t="s">
        <v>1094</v>
      </c>
      <c r="D206" s="98"/>
      <c r="E206" s="108" t="s">
        <v>873</v>
      </c>
      <c r="F206" s="100" t="s">
        <v>887</v>
      </c>
      <c r="G206" s="101" t="s">
        <v>891</v>
      </c>
      <c r="H206" s="102"/>
      <c r="I206" s="101">
        <v>38926.599999999984</v>
      </c>
      <c r="J206" s="101">
        <v>479180.02768863674</v>
      </c>
      <c r="K206" s="101">
        <v>1467.6099999999988</v>
      </c>
      <c r="L206" s="111">
        <f t="shared" si="3"/>
        <v>519574.2376886367</v>
      </c>
      <c r="M206" s="122" t="s">
        <v>891</v>
      </c>
      <c r="N206" s="110" t="s">
        <v>889</v>
      </c>
      <c r="O206" s="106"/>
    </row>
    <row r="207" spans="1:15" ht="30">
      <c r="A207" s="98">
        <v>202</v>
      </c>
      <c r="B207" s="105">
        <v>806935</v>
      </c>
      <c r="C207" s="108" t="s">
        <v>1095</v>
      </c>
      <c r="D207" s="98"/>
      <c r="E207" s="108" t="s">
        <v>864</v>
      </c>
      <c r="F207" s="100" t="s">
        <v>887</v>
      </c>
      <c r="G207" s="101" t="s">
        <v>891</v>
      </c>
      <c r="H207" s="102"/>
      <c r="I207" s="101">
        <v>14869.09</v>
      </c>
      <c r="J207" s="101">
        <v>0</v>
      </c>
      <c r="K207" s="101">
        <v>9379.2999999999902</v>
      </c>
      <c r="L207" s="111">
        <f t="shared" si="3"/>
        <v>24248.389999999992</v>
      </c>
      <c r="M207" s="122" t="s">
        <v>891</v>
      </c>
      <c r="N207" s="110" t="s">
        <v>889</v>
      </c>
      <c r="O207" s="106"/>
    </row>
    <row r="208" spans="1:15" ht="30">
      <c r="A208" s="98">
        <v>203</v>
      </c>
      <c r="B208" s="105">
        <v>806936</v>
      </c>
      <c r="C208" s="108" t="s">
        <v>1096</v>
      </c>
      <c r="D208" s="98"/>
      <c r="E208" s="108" t="s">
        <v>864</v>
      </c>
      <c r="F208" s="100" t="s">
        <v>887</v>
      </c>
      <c r="G208" s="101" t="s">
        <v>891</v>
      </c>
      <c r="H208" s="102"/>
      <c r="I208" s="101">
        <v>200585.91999999899</v>
      </c>
      <c r="J208" s="101">
        <v>0</v>
      </c>
      <c r="K208" s="101">
        <v>6803.9099999999899</v>
      </c>
      <c r="L208" s="111">
        <f t="shared" si="3"/>
        <v>207389.829999999</v>
      </c>
      <c r="M208" s="122" t="s">
        <v>891</v>
      </c>
      <c r="N208" s="110" t="s">
        <v>889</v>
      </c>
      <c r="O208" s="106"/>
    </row>
    <row r="209" spans="1:15" ht="30">
      <c r="A209" s="98">
        <v>204</v>
      </c>
      <c r="B209" s="105">
        <v>805519</v>
      </c>
      <c r="C209" s="108" t="s">
        <v>1097</v>
      </c>
      <c r="D209" s="98"/>
      <c r="E209" s="108" t="s">
        <v>92</v>
      </c>
      <c r="F209" s="100" t="s">
        <v>887</v>
      </c>
      <c r="G209" s="101" t="s">
        <v>888</v>
      </c>
      <c r="H209" s="102" t="e">
        <f>VLOOKUP(B209,#REF!, 27, FALSE)</f>
        <v>#REF!</v>
      </c>
      <c r="I209" s="101">
        <v>101897.17</v>
      </c>
      <c r="J209" s="101">
        <v>77960.254687499997</v>
      </c>
      <c r="K209" s="101">
        <v>17772.02</v>
      </c>
      <c r="L209" s="111">
        <f t="shared" si="3"/>
        <v>197629.44468749998</v>
      </c>
      <c r="M209" s="122" t="s">
        <v>891</v>
      </c>
      <c r="N209" s="110" t="s">
        <v>889</v>
      </c>
      <c r="O209" s="106"/>
    </row>
    <row r="210" spans="1:15" ht="30">
      <c r="A210" s="98">
        <v>205</v>
      </c>
      <c r="B210" s="105">
        <v>805517</v>
      </c>
      <c r="C210" s="108" t="s">
        <v>1098</v>
      </c>
      <c r="D210" s="98"/>
      <c r="E210" s="108" t="s">
        <v>92</v>
      </c>
      <c r="F210" s="100" t="s">
        <v>887</v>
      </c>
      <c r="G210" s="101" t="s">
        <v>888</v>
      </c>
      <c r="H210" s="102" t="e">
        <f>VLOOKUP(B210,#REF!, 27, FALSE)</f>
        <v>#REF!</v>
      </c>
      <c r="I210" s="101">
        <v>110178.42</v>
      </c>
      <c r="J210" s="101">
        <v>69170.218229166669</v>
      </c>
      <c r="K210" s="101">
        <v>21463.67</v>
      </c>
      <c r="L210" s="111">
        <f t="shared" si="3"/>
        <v>200812.30822916667</v>
      </c>
      <c r="M210" s="122" t="s">
        <v>891</v>
      </c>
      <c r="N210" s="110" t="s">
        <v>889</v>
      </c>
      <c r="O210" s="106"/>
    </row>
    <row r="211" spans="1:15" ht="30">
      <c r="A211" s="98">
        <v>206</v>
      </c>
      <c r="B211" s="105">
        <v>790427</v>
      </c>
      <c r="C211" s="108" t="s">
        <v>1099</v>
      </c>
      <c r="D211" s="98"/>
      <c r="E211" s="108" t="s">
        <v>70</v>
      </c>
      <c r="F211" s="100" t="s">
        <v>887</v>
      </c>
      <c r="G211" s="101" t="s">
        <v>888</v>
      </c>
      <c r="H211" s="102" t="e">
        <f>VLOOKUP(B211,#REF!, 27, FALSE)</f>
        <v>#REF!</v>
      </c>
      <c r="I211" s="101">
        <v>608897.75999999803</v>
      </c>
      <c r="J211" s="101">
        <v>0</v>
      </c>
      <c r="K211" s="101">
        <v>8524.8699999999899</v>
      </c>
      <c r="L211" s="111">
        <f t="shared" si="3"/>
        <v>617422.62999999803</v>
      </c>
      <c r="M211" s="122" t="s">
        <v>891</v>
      </c>
      <c r="N211" s="110" t="s">
        <v>889</v>
      </c>
      <c r="O211" s="106"/>
    </row>
    <row r="212" spans="1:15" ht="30">
      <c r="A212" s="98">
        <v>207</v>
      </c>
      <c r="B212" s="105">
        <v>790446</v>
      </c>
      <c r="C212" s="108" t="s">
        <v>1100</v>
      </c>
      <c r="D212" s="98"/>
      <c r="E212" s="108" t="s">
        <v>70</v>
      </c>
      <c r="F212" s="100" t="s">
        <v>887</v>
      </c>
      <c r="G212" s="101" t="s">
        <v>888</v>
      </c>
      <c r="H212" s="102" t="e">
        <f>VLOOKUP(B212,#REF!, 27, FALSE)</f>
        <v>#REF!</v>
      </c>
      <c r="I212" s="101">
        <v>112030.519999999</v>
      </c>
      <c r="J212" s="101">
        <v>0</v>
      </c>
      <c r="K212" s="101">
        <v>9397.1299999999901</v>
      </c>
      <c r="L212" s="111">
        <f t="shared" si="3"/>
        <v>121427.64999999899</v>
      </c>
      <c r="M212" s="122" t="s">
        <v>891</v>
      </c>
      <c r="N212" s="110" t="s">
        <v>889</v>
      </c>
      <c r="O212" s="106"/>
    </row>
    <row r="213" spans="1:15">
      <c r="A213" s="98">
        <v>208</v>
      </c>
      <c r="B213" s="105">
        <v>812041</v>
      </c>
      <c r="C213" s="108" t="s">
        <v>1101</v>
      </c>
      <c r="D213" s="98"/>
      <c r="E213" s="108" t="s">
        <v>70</v>
      </c>
      <c r="F213" s="100" t="s">
        <v>887</v>
      </c>
      <c r="G213" s="101" t="s">
        <v>888</v>
      </c>
      <c r="H213" s="102" t="e">
        <f>VLOOKUP(B213,#REF!, 27, FALSE)</f>
        <v>#REF!</v>
      </c>
      <c r="I213" s="101">
        <v>1336858.3700000001</v>
      </c>
      <c r="J213" s="101">
        <v>226284</v>
      </c>
      <c r="K213" s="101">
        <v>76362.849999999831</v>
      </c>
      <c r="L213" s="111">
        <f t="shared" si="3"/>
        <v>1639505.22</v>
      </c>
      <c r="M213" s="122" t="s">
        <v>891</v>
      </c>
      <c r="N213" s="110" t="s">
        <v>889</v>
      </c>
      <c r="O213" s="106"/>
    </row>
    <row r="214" spans="1:15">
      <c r="A214" s="98">
        <v>209</v>
      </c>
      <c r="B214" s="105">
        <v>814792</v>
      </c>
      <c r="C214" s="108" t="s">
        <v>1102</v>
      </c>
      <c r="D214" s="98"/>
      <c r="E214" s="108" t="s">
        <v>138</v>
      </c>
      <c r="F214" s="100" t="s">
        <v>887</v>
      </c>
      <c r="G214" s="101" t="s">
        <v>891</v>
      </c>
      <c r="H214" s="102"/>
      <c r="I214" s="101">
        <v>562641.93999999703</v>
      </c>
      <c r="J214" s="101">
        <v>0</v>
      </c>
      <c r="K214" s="101">
        <v>113659.6</v>
      </c>
      <c r="L214" s="111">
        <f t="shared" si="3"/>
        <v>676301.53999999701</v>
      </c>
      <c r="M214" s="122" t="s">
        <v>891</v>
      </c>
      <c r="N214" s="110" t="s">
        <v>889</v>
      </c>
      <c r="O214" s="106"/>
    </row>
    <row r="215" spans="1:15">
      <c r="A215" s="98">
        <v>210</v>
      </c>
      <c r="B215" s="105">
        <v>814793</v>
      </c>
      <c r="C215" s="108" t="s">
        <v>1103</v>
      </c>
      <c r="D215" s="98"/>
      <c r="E215" s="108" t="s">
        <v>138</v>
      </c>
      <c r="F215" s="100" t="s">
        <v>887</v>
      </c>
      <c r="G215" s="101" t="s">
        <v>891</v>
      </c>
      <c r="H215" s="102"/>
      <c r="I215" s="101">
        <v>464395.589999997</v>
      </c>
      <c r="J215" s="101">
        <v>0</v>
      </c>
      <c r="K215" s="101">
        <v>87687.559999999794</v>
      </c>
      <c r="L215" s="111">
        <f t="shared" si="3"/>
        <v>552083.14999999676</v>
      </c>
      <c r="M215" s="122" t="s">
        <v>891</v>
      </c>
      <c r="N215" s="110" t="s">
        <v>889</v>
      </c>
      <c r="O215" s="106"/>
    </row>
    <row r="216" spans="1:15">
      <c r="A216" s="98">
        <v>211</v>
      </c>
      <c r="B216" s="105">
        <v>817961</v>
      </c>
      <c r="C216" s="108" t="s">
        <v>1104</v>
      </c>
      <c r="D216" s="98"/>
      <c r="E216" s="108" t="s">
        <v>874</v>
      </c>
      <c r="F216" s="100" t="s">
        <v>887</v>
      </c>
      <c r="G216" s="101" t="s">
        <v>888</v>
      </c>
      <c r="H216" s="102" t="e">
        <f>VLOOKUP(B216,#REF!, 27, FALSE)</f>
        <v>#REF!</v>
      </c>
      <c r="I216" s="101">
        <v>1213724.1299999999</v>
      </c>
      <c r="J216" s="101">
        <v>0</v>
      </c>
      <c r="K216" s="101">
        <v>33726.800000000047</v>
      </c>
      <c r="L216" s="111">
        <f t="shared" si="3"/>
        <v>1247450.93</v>
      </c>
      <c r="M216" s="122" t="s">
        <v>891</v>
      </c>
      <c r="N216" s="110" t="s">
        <v>889</v>
      </c>
      <c r="O216" s="106"/>
    </row>
    <row r="217" spans="1:15">
      <c r="A217" s="98">
        <v>212</v>
      </c>
      <c r="B217" s="105">
        <v>818006</v>
      </c>
      <c r="C217" s="108" t="s">
        <v>1105</v>
      </c>
      <c r="D217" s="98"/>
      <c r="E217" s="108" t="s">
        <v>874</v>
      </c>
      <c r="F217" s="100" t="s">
        <v>887</v>
      </c>
      <c r="G217" s="101" t="s">
        <v>891</v>
      </c>
      <c r="H217" s="102"/>
      <c r="I217" s="101">
        <v>1497224.17</v>
      </c>
      <c r="J217" s="101">
        <v>0</v>
      </c>
      <c r="K217" s="101">
        <v>61748.269999999975</v>
      </c>
      <c r="L217" s="111">
        <f t="shared" si="3"/>
        <v>1558972.44</v>
      </c>
      <c r="M217" s="122" t="s">
        <v>891</v>
      </c>
      <c r="N217" s="110" t="s">
        <v>889</v>
      </c>
      <c r="O217" s="106"/>
    </row>
    <row r="218" spans="1:15">
      <c r="A218" s="98">
        <v>213</v>
      </c>
      <c r="B218" s="105">
        <v>817993</v>
      </c>
      <c r="C218" s="108" t="s">
        <v>1106</v>
      </c>
      <c r="D218" s="98"/>
      <c r="E218" s="108" t="s">
        <v>874</v>
      </c>
      <c r="F218" s="100" t="s">
        <v>887</v>
      </c>
      <c r="G218" s="101" t="s">
        <v>891</v>
      </c>
      <c r="H218" s="102"/>
      <c r="I218" s="101">
        <v>1135718.3399999901</v>
      </c>
      <c r="J218" s="101">
        <v>0</v>
      </c>
      <c r="K218" s="101">
        <v>64565.73</v>
      </c>
      <c r="L218" s="111">
        <f t="shared" si="3"/>
        <v>1200284.0699999901</v>
      </c>
      <c r="M218" s="122" t="s">
        <v>891</v>
      </c>
      <c r="N218" s="110" t="s">
        <v>889</v>
      </c>
      <c r="O218" s="106"/>
    </row>
    <row r="219" spans="1:15">
      <c r="A219" s="98">
        <v>214</v>
      </c>
      <c r="B219" s="105">
        <v>818056</v>
      </c>
      <c r="C219" s="108" t="s">
        <v>1107</v>
      </c>
      <c r="D219" s="98"/>
      <c r="E219" s="108" t="s">
        <v>874</v>
      </c>
      <c r="F219" s="100" t="s">
        <v>887</v>
      </c>
      <c r="G219" s="101" t="s">
        <v>891</v>
      </c>
      <c r="H219" s="102"/>
      <c r="I219" s="101">
        <v>1635991.21</v>
      </c>
      <c r="J219" s="101">
        <v>667144.80000000005</v>
      </c>
      <c r="K219" s="101">
        <v>50902.28</v>
      </c>
      <c r="L219" s="111">
        <f t="shared" si="3"/>
        <v>2354038.2899999996</v>
      </c>
      <c r="M219" s="122" t="s">
        <v>891</v>
      </c>
      <c r="N219" s="110" t="s">
        <v>889</v>
      </c>
      <c r="O219" s="106"/>
    </row>
    <row r="220" spans="1:15">
      <c r="A220" s="98">
        <v>215</v>
      </c>
      <c r="B220" s="105">
        <v>818055</v>
      </c>
      <c r="C220" s="108" t="s">
        <v>1108</v>
      </c>
      <c r="D220" s="98"/>
      <c r="E220" s="108" t="s">
        <v>874</v>
      </c>
      <c r="F220" s="100" t="s">
        <v>887</v>
      </c>
      <c r="G220" s="101" t="s">
        <v>891</v>
      </c>
      <c r="H220" s="102"/>
      <c r="I220" s="101">
        <v>1702257.95</v>
      </c>
      <c r="J220" s="101">
        <v>48534.080000000002</v>
      </c>
      <c r="K220" s="101">
        <v>352833.20999999903</v>
      </c>
      <c r="L220" s="111">
        <f t="shared" si="3"/>
        <v>2103625.2399999993</v>
      </c>
      <c r="M220" s="122" t="s">
        <v>891</v>
      </c>
      <c r="N220" s="110" t="s">
        <v>889</v>
      </c>
      <c r="O220" s="106"/>
    </row>
    <row r="221" spans="1:15">
      <c r="A221" s="98">
        <v>216</v>
      </c>
      <c r="B221" s="105">
        <v>818041</v>
      </c>
      <c r="C221" s="108" t="s">
        <v>1109</v>
      </c>
      <c r="D221" s="98"/>
      <c r="E221" s="108" t="s">
        <v>874</v>
      </c>
      <c r="F221" s="100" t="s">
        <v>887</v>
      </c>
      <c r="G221" s="101" t="s">
        <v>891</v>
      </c>
      <c r="H221" s="102"/>
      <c r="I221" s="101">
        <v>1750126.44</v>
      </c>
      <c r="J221" s="101">
        <v>507812</v>
      </c>
      <c r="K221" s="101">
        <v>80295.92999999976</v>
      </c>
      <c r="L221" s="111">
        <f t="shared" si="3"/>
        <v>2338234.3699999996</v>
      </c>
      <c r="M221" s="122" t="s">
        <v>891</v>
      </c>
      <c r="N221" s="110" t="s">
        <v>889</v>
      </c>
      <c r="O221" s="106"/>
    </row>
    <row r="222" spans="1:15">
      <c r="A222" s="98">
        <v>217</v>
      </c>
      <c r="B222" s="105">
        <v>817962</v>
      </c>
      <c r="C222" s="108" t="s">
        <v>1110</v>
      </c>
      <c r="D222" s="98"/>
      <c r="E222" s="108" t="s">
        <v>874</v>
      </c>
      <c r="F222" s="100" t="s">
        <v>887</v>
      </c>
      <c r="G222" s="101" t="s">
        <v>891</v>
      </c>
      <c r="H222" s="102"/>
      <c r="I222" s="101">
        <v>699973.75</v>
      </c>
      <c r="J222" s="101">
        <v>30087.909090909088</v>
      </c>
      <c r="K222" s="101">
        <v>44787.960000000028</v>
      </c>
      <c r="L222" s="111">
        <f t="shared" si="3"/>
        <v>774849.61909090914</v>
      </c>
      <c r="M222" s="122" t="s">
        <v>891</v>
      </c>
      <c r="N222" s="110" t="s">
        <v>889</v>
      </c>
      <c r="O222" s="106"/>
    </row>
    <row r="223" spans="1:15" ht="30">
      <c r="A223" s="98">
        <v>218</v>
      </c>
      <c r="B223" s="105">
        <v>817249</v>
      </c>
      <c r="C223" s="108" t="s">
        <v>1111</v>
      </c>
      <c r="D223" s="98"/>
      <c r="E223" s="108" t="s">
        <v>864</v>
      </c>
      <c r="F223" s="100" t="s">
        <v>887</v>
      </c>
      <c r="G223" s="101" t="s">
        <v>891</v>
      </c>
      <c r="H223" s="102"/>
      <c r="I223" s="101">
        <v>181431.74999999901</v>
      </c>
      <c r="J223" s="101">
        <v>0</v>
      </c>
      <c r="K223" s="101">
        <v>8030.2399999999898</v>
      </c>
      <c r="L223" s="111">
        <f t="shared" si="3"/>
        <v>189461.989999999</v>
      </c>
      <c r="M223" s="122" t="s">
        <v>891</v>
      </c>
      <c r="N223" s="110" t="s">
        <v>889</v>
      </c>
      <c r="O223" s="106"/>
    </row>
    <row r="224" spans="1:15" ht="30">
      <c r="A224" s="98">
        <v>219</v>
      </c>
      <c r="B224" s="105">
        <v>817242</v>
      </c>
      <c r="C224" s="108" t="s">
        <v>1112</v>
      </c>
      <c r="D224" s="98"/>
      <c r="E224" s="108" t="s">
        <v>864</v>
      </c>
      <c r="F224" s="100" t="s">
        <v>887</v>
      </c>
      <c r="G224" s="101" t="s">
        <v>891</v>
      </c>
      <c r="H224" s="102"/>
      <c r="I224" s="101">
        <v>79895.009999999893</v>
      </c>
      <c r="J224" s="101">
        <v>0</v>
      </c>
      <c r="K224" s="101">
        <v>6878.0099999999902</v>
      </c>
      <c r="L224" s="111">
        <f t="shared" si="3"/>
        <v>86773.019999999888</v>
      </c>
      <c r="M224" s="122" t="s">
        <v>891</v>
      </c>
      <c r="N224" s="110" t="s">
        <v>889</v>
      </c>
      <c r="O224" s="106"/>
    </row>
    <row r="225" spans="1:15" ht="30">
      <c r="A225" s="98">
        <v>220</v>
      </c>
      <c r="B225" s="105">
        <v>817247</v>
      </c>
      <c r="C225" s="108" t="s">
        <v>1113</v>
      </c>
      <c r="D225" s="98"/>
      <c r="E225" s="108" t="s">
        <v>864</v>
      </c>
      <c r="F225" s="100" t="s">
        <v>887</v>
      </c>
      <c r="G225" s="101" t="s">
        <v>891</v>
      </c>
      <c r="H225" s="102"/>
      <c r="I225" s="101">
        <v>289257.2</v>
      </c>
      <c r="J225" s="101">
        <v>0</v>
      </c>
      <c r="K225" s="101">
        <v>31827.440000000002</v>
      </c>
      <c r="L225" s="111">
        <f t="shared" si="3"/>
        <v>321084.64</v>
      </c>
      <c r="M225" s="122" t="s">
        <v>891</v>
      </c>
      <c r="N225" s="110" t="s">
        <v>889</v>
      </c>
      <c r="O225" s="106"/>
    </row>
    <row r="226" spans="1:15" ht="30">
      <c r="A226" s="98">
        <v>221</v>
      </c>
      <c r="B226" s="105">
        <v>817250</v>
      </c>
      <c r="C226" s="108" t="s">
        <v>1114</v>
      </c>
      <c r="D226" s="98"/>
      <c r="E226" s="108" t="s">
        <v>864</v>
      </c>
      <c r="F226" s="100" t="s">
        <v>887</v>
      </c>
      <c r="G226" s="101" t="s">
        <v>891</v>
      </c>
      <c r="H226" s="102"/>
      <c r="I226" s="101">
        <v>55326.720000000001</v>
      </c>
      <c r="J226" s="101">
        <v>0</v>
      </c>
      <c r="K226" s="101">
        <v>57494.46</v>
      </c>
      <c r="L226" s="111">
        <f t="shared" si="3"/>
        <v>112821.18</v>
      </c>
      <c r="M226" s="122" t="s">
        <v>891</v>
      </c>
      <c r="N226" s="110" t="s">
        <v>889</v>
      </c>
      <c r="O226" s="106"/>
    </row>
    <row r="227" spans="1:15">
      <c r="A227" s="98">
        <v>222</v>
      </c>
      <c r="B227" s="105">
        <v>954184</v>
      </c>
      <c r="C227" s="108" t="s">
        <v>1115</v>
      </c>
      <c r="D227" s="98"/>
      <c r="E227" s="108" t="s">
        <v>931</v>
      </c>
      <c r="F227" s="100" t="s">
        <v>887</v>
      </c>
      <c r="G227" s="101" t="s">
        <v>888</v>
      </c>
      <c r="H227" s="102" t="e">
        <f>VLOOKUP(B227,#REF!, 27, FALSE)</f>
        <v>#REF!</v>
      </c>
      <c r="I227" s="101">
        <v>0</v>
      </c>
      <c r="J227" s="101">
        <v>0</v>
      </c>
      <c r="K227" s="101">
        <v>0</v>
      </c>
      <c r="L227" s="111">
        <f t="shared" si="3"/>
        <v>0</v>
      </c>
      <c r="M227" s="122" t="s">
        <v>891</v>
      </c>
      <c r="N227" s="110" t="s">
        <v>889</v>
      </c>
      <c r="O227" s="106"/>
    </row>
    <row r="228" spans="1:15">
      <c r="A228" s="98">
        <v>223</v>
      </c>
      <c r="B228" s="105">
        <v>956782</v>
      </c>
      <c r="C228" s="108" t="s">
        <v>1116</v>
      </c>
      <c r="D228" s="98"/>
      <c r="E228" s="108" t="s">
        <v>874</v>
      </c>
      <c r="F228" s="100" t="s">
        <v>887</v>
      </c>
      <c r="G228" s="101" t="s">
        <v>888</v>
      </c>
      <c r="H228" s="102" t="e">
        <f>VLOOKUP(B228,#REF!, 27, FALSE)</f>
        <v>#REF!</v>
      </c>
      <c r="I228" s="101">
        <v>1544468.19</v>
      </c>
      <c r="J228" s="101">
        <v>51889.04</v>
      </c>
      <c r="K228" s="101">
        <v>30020.129999999874</v>
      </c>
      <c r="L228" s="111">
        <f t="shared" si="3"/>
        <v>1626377.3599999999</v>
      </c>
      <c r="M228" s="122" t="s">
        <v>891</v>
      </c>
      <c r="N228" s="110" t="s">
        <v>889</v>
      </c>
      <c r="O228" s="106"/>
    </row>
    <row r="229" spans="1:15">
      <c r="A229" s="98">
        <v>224</v>
      </c>
      <c r="B229" s="105">
        <v>958367</v>
      </c>
      <c r="C229" s="108" t="s">
        <v>1117</v>
      </c>
      <c r="D229" s="98"/>
      <c r="E229" s="108" t="s">
        <v>70</v>
      </c>
      <c r="F229" s="100" t="s">
        <v>887</v>
      </c>
      <c r="G229" s="101" t="s">
        <v>888</v>
      </c>
      <c r="H229" s="102" t="e">
        <f>VLOOKUP(B229,#REF!, 27, FALSE)</f>
        <v>#REF!</v>
      </c>
      <c r="I229" s="101">
        <v>1663612.5799999901</v>
      </c>
      <c r="J229" s="101">
        <v>111190.8</v>
      </c>
      <c r="K229" s="101">
        <v>85949.859999999942</v>
      </c>
      <c r="L229" s="111">
        <f t="shared" si="3"/>
        <v>1860753.23999999</v>
      </c>
      <c r="M229" s="122" t="s">
        <v>891</v>
      </c>
      <c r="N229" s="110" t="s">
        <v>889</v>
      </c>
      <c r="O229" s="106"/>
    </row>
    <row r="230" spans="1:15">
      <c r="I230" s="114">
        <f>SUM(I6:I229)</f>
        <v>225708722.4999997</v>
      </c>
      <c r="J230" s="114">
        <f>SUM(J6:J229)</f>
        <v>25877249.074184619</v>
      </c>
      <c r="K230" s="114">
        <f>SUM(K6:K229)</f>
        <v>110243281.7699998</v>
      </c>
      <c r="L230" s="114">
        <f>SUM(L6:L229)</f>
        <v>361829253.34418428</v>
      </c>
    </row>
    <row r="231" spans="1:15">
      <c r="B231" s="117"/>
      <c r="L231"/>
    </row>
    <row r="232" spans="1:15">
      <c r="B232" s="117"/>
      <c r="L232"/>
    </row>
    <row r="233" spans="1:15">
      <c r="B233" s="117"/>
      <c r="L233"/>
    </row>
    <row r="234" spans="1:15">
      <c r="B234" s="117"/>
      <c r="L234"/>
    </row>
    <row r="235" spans="1:15">
      <c r="B235" s="117"/>
      <c r="L235"/>
    </row>
    <row r="236" spans="1:15">
      <c r="B236" s="117"/>
      <c r="L236"/>
    </row>
    <row r="237" spans="1:15">
      <c r="B237" s="117"/>
      <c r="L237"/>
    </row>
    <row r="238" spans="1:15">
      <c r="B238" s="117"/>
      <c r="L238"/>
    </row>
    <row r="239" spans="1:15">
      <c r="B239" s="117"/>
      <c r="L239"/>
    </row>
    <row r="240" spans="1:15">
      <c r="B240" s="117"/>
      <c r="L240"/>
    </row>
    <row r="241" spans="2:12">
      <c r="B241" s="117"/>
      <c r="L241"/>
    </row>
    <row r="242" spans="2:12">
      <c r="B242" s="117"/>
      <c r="L242"/>
    </row>
    <row r="243" spans="2:12">
      <c r="B243" s="117"/>
      <c r="L243"/>
    </row>
    <row r="244" spans="2:12">
      <c r="B244" s="117"/>
      <c r="L244"/>
    </row>
    <row r="245" spans="2:12">
      <c r="B245" s="117"/>
      <c r="L245"/>
    </row>
    <row r="246" spans="2:12">
      <c r="B246" s="117"/>
      <c r="L246"/>
    </row>
    <row r="247" spans="2:12">
      <c r="B247" s="117"/>
      <c r="L247"/>
    </row>
    <row r="248" spans="2:12">
      <c r="B248" s="117"/>
      <c r="L248"/>
    </row>
    <row r="249" spans="2:12">
      <c r="B249" s="117"/>
      <c r="L249"/>
    </row>
    <row r="250" spans="2:12">
      <c r="B250" s="117"/>
      <c r="L250"/>
    </row>
    <row r="251" spans="2:12">
      <c r="B251" s="117"/>
      <c r="L251"/>
    </row>
    <row r="252" spans="2:12">
      <c r="B252" s="117"/>
      <c r="L252"/>
    </row>
    <row r="253" spans="2:12">
      <c r="B253" s="117"/>
      <c r="L253"/>
    </row>
    <row r="254" spans="2:12">
      <c r="B254" s="117"/>
      <c r="L254"/>
    </row>
    <row r="255" spans="2:12">
      <c r="B255" s="117"/>
      <c r="L255"/>
    </row>
    <row r="256" spans="2:12">
      <c r="B256" s="117"/>
      <c r="L256"/>
    </row>
    <row r="257" spans="2:12">
      <c r="B257" s="117"/>
      <c r="L257"/>
    </row>
    <row r="258" spans="2:12">
      <c r="B258" s="117"/>
      <c r="L258"/>
    </row>
    <row r="259" spans="2:12">
      <c r="B259" s="117"/>
      <c r="L259"/>
    </row>
    <row r="260" spans="2:12">
      <c r="B260" s="117"/>
      <c r="L260"/>
    </row>
    <row r="261" spans="2:12">
      <c r="B261" s="117"/>
      <c r="L261"/>
    </row>
    <row r="262" spans="2:12">
      <c r="B262" s="117"/>
      <c r="L262"/>
    </row>
    <row r="263" spans="2:12">
      <c r="B263" s="117"/>
      <c r="L263"/>
    </row>
    <row r="264" spans="2:12">
      <c r="B264" s="117"/>
      <c r="L264"/>
    </row>
    <row r="265" spans="2:12">
      <c r="B265" s="117"/>
      <c r="L265"/>
    </row>
    <row r="266" spans="2:12">
      <c r="B266" s="117"/>
      <c r="L266"/>
    </row>
    <row r="267" spans="2:12">
      <c r="B267" s="117"/>
      <c r="L267"/>
    </row>
    <row r="268" spans="2:12">
      <c r="B268" s="117"/>
      <c r="L268"/>
    </row>
    <row r="269" spans="2:12">
      <c r="B269" s="117"/>
      <c r="L269"/>
    </row>
    <row r="270" spans="2:12">
      <c r="B270" s="117"/>
      <c r="L270"/>
    </row>
    <row r="271" spans="2:12">
      <c r="B271" s="117"/>
      <c r="L271"/>
    </row>
    <row r="272" spans="2:12">
      <c r="B272" s="117"/>
      <c r="L272"/>
    </row>
    <row r="273" spans="2:12">
      <c r="B273" s="117"/>
      <c r="L273"/>
    </row>
    <row r="274" spans="2:12">
      <c r="B274" s="117"/>
      <c r="L274"/>
    </row>
    <row r="275" spans="2:12">
      <c r="B275" s="117"/>
      <c r="L275"/>
    </row>
    <row r="276" spans="2:12">
      <c r="B276" s="117"/>
      <c r="L276"/>
    </row>
    <row r="277" spans="2:12">
      <c r="B277" s="117"/>
      <c r="L277"/>
    </row>
    <row r="278" spans="2:12">
      <c r="B278" s="117"/>
      <c r="L278"/>
    </row>
    <row r="279" spans="2:12">
      <c r="B279" s="117"/>
      <c r="L279"/>
    </row>
    <row r="280" spans="2:12">
      <c r="B280" s="117"/>
      <c r="L280"/>
    </row>
    <row r="281" spans="2:12">
      <c r="B281" s="117"/>
      <c r="L281"/>
    </row>
    <row r="282" spans="2:12">
      <c r="B282" s="117"/>
      <c r="L282"/>
    </row>
    <row r="283" spans="2:12">
      <c r="B283" s="117"/>
      <c r="L283"/>
    </row>
    <row r="284" spans="2:12">
      <c r="B284" s="117"/>
      <c r="L284"/>
    </row>
    <row r="285" spans="2:12">
      <c r="B285" s="117"/>
      <c r="L285"/>
    </row>
    <row r="286" spans="2:12">
      <c r="B286" s="117"/>
      <c r="L286"/>
    </row>
    <row r="287" spans="2:12">
      <c r="B287" s="117"/>
      <c r="L287"/>
    </row>
    <row r="288" spans="2:12">
      <c r="B288" s="117"/>
      <c r="L288"/>
    </row>
    <row r="289" spans="2:12">
      <c r="B289" s="117"/>
      <c r="L289"/>
    </row>
    <row r="290" spans="2:12">
      <c r="B290" s="117"/>
      <c r="L290"/>
    </row>
    <row r="291" spans="2:12">
      <c r="B291" s="117"/>
      <c r="L291"/>
    </row>
    <row r="292" spans="2:12">
      <c r="B292" s="117"/>
      <c r="L292"/>
    </row>
    <row r="293" spans="2:12">
      <c r="B293" s="117"/>
      <c r="L293"/>
    </row>
    <row r="294" spans="2:12">
      <c r="B294" s="117"/>
      <c r="L294"/>
    </row>
    <row r="295" spans="2:12">
      <c r="B295" s="117"/>
      <c r="L295"/>
    </row>
    <row r="296" spans="2:12">
      <c r="B296" s="117"/>
      <c r="L296"/>
    </row>
    <row r="297" spans="2:12">
      <c r="B297" s="117"/>
      <c r="L297"/>
    </row>
    <row r="298" spans="2:12">
      <c r="B298" s="117"/>
      <c r="L298"/>
    </row>
    <row r="299" spans="2:12">
      <c r="B299" s="117"/>
      <c r="L299"/>
    </row>
    <row r="300" spans="2:12">
      <c r="B300" s="117"/>
      <c r="L300"/>
    </row>
    <row r="301" spans="2:12">
      <c r="B301" s="117"/>
      <c r="L301"/>
    </row>
    <row r="302" spans="2:12">
      <c r="B302" s="117"/>
      <c r="L302"/>
    </row>
    <row r="303" spans="2:12">
      <c r="B303" s="117"/>
      <c r="L303"/>
    </row>
    <row r="304" spans="2:12">
      <c r="B304" s="117"/>
      <c r="L304"/>
    </row>
    <row r="305" spans="2:12">
      <c r="B305" s="117"/>
      <c r="L305"/>
    </row>
    <row r="306" spans="2:12">
      <c r="B306" s="117"/>
      <c r="L306"/>
    </row>
    <row r="307" spans="2:12">
      <c r="B307" s="117"/>
      <c r="L307"/>
    </row>
    <row r="308" spans="2:12">
      <c r="B308" s="117"/>
      <c r="L308"/>
    </row>
    <row r="309" spans="2:12">
      <c r="B309" s="117"/>
      <c r="L309"/>
    </row>
    <row r="310" spans="2:12">
      <c r="B310" s="117"/>
      <c r="L310"/>
    </row>
    <row r="311" spans="2:12">
      <c r="B311" s="117"/>
      <c r="L311"/>
    </row>
    <row r="312" spans="2:12">
      <c r="B312" s="117"/>
      <c r="L312"/>
    </row>
    <row r="313" spans="2:12">
      <c r="B313" s="117"/>
      <c r="L313"/>
    </row>
    <row r="314" spans="2:12">
      <c r="B314" s="117"/>
      <c r="L314"/>
    </row>
    <row r="315" spans="2:12">
      <c r="B315" s="117"/>
      <c r="L315"/>
    </row>
    <row r="316" spans="2:12">
      <c r="B316" s="117"/>
      <c r="L316"/>
    </row>
    <row r="317" spans="2:12">
      <c r="B317" s="117"/>
      <c r="L317"/>
    </row>
    <row r="318" spans="2:12">
      <c r="B318" s="117"/>
      <c r="L318"/>
    </row>
    <row r="319" spans="2:12">
      <c r="B319" s="117"/>
      <c r="L319"/>
    </row>
    <row r="320" spans="2:12">
      <c r="B320" s="117"/>
      <c r="L320"/>
    </row>
    <row r="321" spans="2:12">
      <c r="B321" s="117"/>
      <c r="L321"/>
    </row>
    <row r="322" spans="2:12">
      <c r="B322" s="117"/>
      <c r="L322"/>
    </row>
    <row r="323" spans="2:12">
      <c r="B323" s="117"/>
      <c r="L323"/>
    </row>
    <row r="324" spans="2:12">
      <c r="B324" s="117"/>
      <c r="L324"/>
    </row>
    <row r="325" spans="2:12">
      <c r="B325" s="117"/>
      <c r="L325"/>
    </row>
    <row r="326" spans="2:12">
      <c r="B326" s="117"/>
      <c r="L326"/>
    </row>
    <row r="327" spans="2:12">
      <c r="B327" s="117"/>
      <c r="L327"/>
    </row>
    <row r="328" spans="2:12">
      <c r="B328" s="117"/>
      <c r="L328"/>
    </row>
    <row r="329" spans="2:12">
      <c r="B329" s="117"/>
      <c r="L329"/>
    </row>
    <row r="330" spans="2:12">
      <c r="B330" s="117"/>
      <c r="L330"/>
    </row>
    <row r="331" spans="2:12">
      <c r="B331" s="117"/>
      <c r="L331"/>
    </row>
    <row r="332" spans="2:12">
      <c r="B332" s="117"/>
      <c r="L332"/>
    </row>
    <row r="333" spans="2:12">
      <c r="B333" s="117"/>
      <c r="L333"/>
    </row>
    <row r="334" spans="2:12">
      <c r="L334"/>
    </row>
    <row r="335" spans="2:12">
      <c r="L335"/>
    </row>
    <row r="336" spans="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row r="618" spans="12:12">
      <c r="L618"/>
    </row>
    <row r="619" spans="12:12">
      <c r="L619"/>
    </row>
    <row r="620" spans="12:12">
      <c r="L620"/>
    </row>
    <row r="621" spans="12:12">
      <c r="L621"/>
    </row>
    <row r="622" spans="12:12">
      <c r="L622"/>
    </row>
    <row r="623" spans="12:12">
      <c r="L623"/>
    </row>
    <row r="624" spans="12:12">
      <c r="L624"/>
    </row>
    <row r="625" spans="12:12">
      <c r="L625"/>
    </row>
    <row r="626" spans="12:12">
      <c r="L626"/>
    </row>
    <row r="627" spans="12:12">
      <c r="L627"/>
    </row>
    <row r="628" spans="12:12">
      <c r="L628"/>
    </row>
    <row r="629" spans="12:12">
      <c r="L629"/>
    </row>
    <row r="630" spans="12:12">
      <c r="L630"/>
    </row>
    <row r="631" spans="12:12">
      <c r="L631"/>
    </row>
    <row r="632" spans="12:12">
      <c r="L632"/>
    </row>
    <row r="633" spans="12:12">
      <c r="L633"/>
    </row>
    <row r="634" spans="12:12">
      <c r="L634"/>
    </row>
    <row r="635" spans="12:12">
      <c r="L635"/>
    </row>
    <row r="636" spans="12:12">
      <c r="L636"/>
    </row>
    <row r="637" spans="12:12">
      <c r="L637"/>
    </row>
    <row r="638" spans="12:12">
      <c r="L638"/>
    </row>
    <row r="639" spans="12:12">
      <c r="L639"/>
    </row>
    <row r="640" spans="12:12">
      <c r="L640"/>
    </row>
    <row r="641" spans="12:12">
      <c r="L641"/>
    </row>
    <row r="642" spans="12:12">
      <c r="L642"/>
    </row>
    <row r="643" spans="12:12">
      <c r="L643"/>
    </row>
    <row r="644" spans="12:12">
      <c r="L644"/>
    </row>
    <row r="645" spans="12:12">
      <c r="L645"/>
    </row>
    <row r="646" spans="12:12">
      <c r="L646"/>
    </row>
    <row r="647" spans="12:12">
      <c r="L647"/>
    </row>
    <row r="648" spans="12:12">
      <c r="L648"/>
    </row>
    <row r="649" spans="12:12">
      <c r="L649"/>
    </row>
    <row r="650" spans="12:12">
      <c r="L650"/>
    </row>
    <row r="651" spans="12:12">
      <c r="L651"/>
    </row>
    <row r="652" spans="12:12">
      <c r="L652"/>
    </row>
    <row r="653" spans="12:12">
      <c r="L653"/>
    </row>
    <row r="654" spans="12:12">
      <c r="L654"/>
    </row>
    <row r="655" spans="12:12">
      <c r="L655"/>
    </row>
    <row r="656" spans="12:12">
      <c r="L656"/>
    </row>
    <row r="657" spans="12:12">
      <c r="L657"/>
    </row>
    <row r="658" spans="12:12">
      <c r="L658"/>
    </row>
    <row r="659" spans="12:12">
      <c r="L659"/>
    </row>
    <row r="660" spans="12:12">
      <c r="L660"/>
    </row>
    <row r="661" spans="12:12">
      <c r="L661"/>
    </row>
    <row r="662" spans="12:12">
      <c r="L662"/>
    </row>
    <row r="663" spans="12:12">
      <c r="L663"/>
    </row>
    <row r="664" spans="12:12">
      <c r="L664"/>
    </row>
    <row r="665" spans="12:12">
      <c r="L665"/>
    </row>
    <row r="666" spans="12:12">
      <c r="L666"/>
    </row>
    <row r="667" spans="12:12">
      <c r="L667"/>
    </row>
    <row r="668" spans="12:12">
      <c r="L668"/>
    </row>
    <row r="669" spans="12:12">
      <c r="L669"/>
    </row>
    <row r="670" spans="12:12">
      <c r="L670"/>
    </row>
    <row r="671" spans="12:12">
      <c r="L671"/>
    </row>
    <row r="672" spans="12:12">
      <c r="L672"/>
    </row>
    <row r="673" spans="12:12">
      <c r="L673"/>
    </row>
    <row r="674" spans="12:12">
      <c r="L674"/>
    </row>
    <row r="675" spans="12:12">
      <c r="L675"/>
    </row>
    <row r="676" spans="12:12">
      <c r="L676"/>
    </row>
    <row r="677" spans="12:12">
      <c r="L677"/>
    </row>
    <row r="678" spans="12:12">
      <c r="L678"/>
    </row>
    <row r="679" spans="12:12">
      <c r="L679"/>
    </row>
    <row r="680" spans="12:12">
      <c r="L680"/>
    </row>
    <row r="681" spans="12:12">
      <c r="L681"/>
    </row>
    <row r="682" spans="12:12">
      <c r="L682"/>
    </row>
    <row r="683" spans="12:12">
      <c r="L683"/>
    </row>
    <row r="684" spans="12:12">
      <c r="L684"/>
    </row>
    <row r="685" spans="12:12">
      <c r="L685"/>
    </row>
    <row r="686" spans="12:12">
      <c r="L686"/>
    </row>
    <row r="687" spans="12:12">
      <c r="L687"/>
    </row>
    <row r="688" spans="12:12">
      <c r="L688"/>
    </row>
    <row r="689" spans="12:12">
      <c r="L689"/>
    </row>
    <row r="690" spans="12:12">
      <c r="L690"/>
    </row>
    <row r="691" spans="12:12">
      <c r="L691"/>
    </row>
    <row r="692" spans="12:12">
      <c r="L692"/>
    </row>
    <row r="693" spans="12:12">
      <c r="L693"/>
    </row>
    <row r="694" spans="12:12">
      <c r="L694"/>
    </row>
    <row r="695" spans="12:12">
      <c r="L695"/>
    </row>
    <row r="696" spans="12:12">
      <c r="L696"/>
    </row>
    <row r="697" spans="12:12">
      <c r="L697"/>
    </row>
    <row r="698" spans="12:12">
      <c r="L698"/>
    </row>
    <row r="699" spans="12:12">
      <c r="L699"/>
    </row>
    <row r="700" spans="12:12">
      <c r="L700"/>
    </row>
    <row r="701" spans="12:12">
      <c r="L701"/>
    </row>
    <row r="702" spans="12:12">
      <c r="L702"/>
    </row>
    <row r="703" spans="12:12">
      <c r="L703"/>
    </row>
    <row r="704" spans="12:12">
      <c r="L704"/>
    </row>
    <row r="705" spans="12:12">
      <c r="L705"/>
    </row>
    <row r="706" spans="12:12">
      <c r="L706"/>
    </row>
    <row r="707" spans="12:12">
      <c r="L707"/>
    </row>
    <row r="708" spans="12:12">
      <c r="L708"/>
    </row>
    <row r="709" spans="12:12">
      <c r="L709"/>
    </row>
    <row r="710" spans="12:12">
      <c r="L710"/>
    </row>
    <row r="711" spans="12:12">
      <c r="L711"/>
    </row>
    <row r="712" spans="12:12">
      <c r="L712"/>
    </row>
    <row r="713" spans="12:12">
      <c r="L713"/>
    </row>
    <row r="714" spans="12:12">
      <c r="L714"/>
    </row>
    <row r="715" spans="12:12">
      <c r="L715"/>
    </row>
    <row r="716" spans="12:12">
      <c r="L716"/>
    </row>
    <row r="717" spans="12:12">
      <c r="L717"/>
    </row>
    <row r="718" spans="12:12">
      <c r="L718"/>
    </row>
    <row r="719" spans="12:12">
      <c r="L719"/>
    </row>
    <row r="720" spans="12:12">
      <c r="L720"/>
    </row>
    <row r="721" spans="12:12">
      <c r="L721"/>
    </row>
    <row r="722" spans="12:12">
      <c r="L722"/>
    </row>
    <row r="723" spans="12:12">
      <c r="L723"/>
    </row>
    <row r="724" spans="12:12">
      <c r="L724"/>
    </row>
    <row r="725" spans="12:12">
      <c r="L725"/>
    </row>
    <row r="726" spans="12:12">
      <c r="L726"/>
    </row>
    <row r="727" spans="12:12">
      <c r="L727"/>
    </row>
    <row r="728" spans="12:12">
      <c r="L728"/>
    </row>
    <row r="729" spans="12:12">
      <c r="L729"/>
    </row>
    <row r="730" spans="12:12">
      <c r="L730"/>
    </row>
    <row r="731" spans="12:12">
      <c r="L731"/>
    </row>
    <row r="732" spans="12:12">
      <c r="L732"/>
    </row>
    <row r="733" spans="12:12">
      <c r="L733"/>
    </row>
    <row r="734" spans="12:12">
      <c r="L734"/>
    </row>
    <row r="735" spans="12:12">
      <c r="L735"/>
    </row>
    <row r="736" spans="12:12">
      <c r="L736"/>
    </row>
    <row r="737" spans="12:12">
      <c r="L737"/>
    </row>
    <row r="738" spans="12:12">
      <c r="L738"/>
    </row>
    <row r="739" spans="12:12">
      <c r="L739"/>
    </row>
    <row r="740" spans="12:12">
      <c r="L740"/>
    </row>
    <row r="741" spans="12:12">
      <c r="L741"/>
    </row>
    <row r="742" spans="12:12">
      <c r="L742"/>
    </row>
    <row r="743" spans="12:12">
      <c r="L743"/>
    </row>
    <row r="744" spans="12:12">
      <c r="L744"/>
    </row>
    <row r="745" spans="12:12">
      <c r="L745"/>
    </row>
    <row r="746" spans="12:12">
      <c r="L746"/>
    </row>
    <row r="747" spans="12:12">
      <c r="L747"/>
    </row>
    <row r="748" spans="12:12">
      <c r="L748"/>
    </row>
    <row r="749" spans="12:12">
      <c r="L749"/>
    </row>
    <row r="750" spans="12:12">
      <c r="L750"/>
    </row>
    <row r="751" spans="12:12">
      <c r="L751"/>
    </row>
    <row r="752" spans="12:12">
      <c r="L752"/>
    </row>
    <row r="753" spans="12:12">
      <c r="L753"/>
    </row>
    <row r="754" spans="12:12">
      <c r="L754"/>
    </row>
    <row r="755" spans="12:12">
      <c r="L755"/>
    </row>
    <row r="756" spans="12:12">
      <c r="L756"/>
    </row>
    <row r="757" spans="12:12">
      <c r="L757"/>
    </row>
    <row r="758" spans="12:12">
      <c r="L758"/>
    </row>
    <row r="759" spans="12:12">
      <c r="L759"/>
    </row>
    <row r="760" spans="12:12">
      <c r="L760"/>
    </row>
    <row r="761" spans="12:12">
      <c r="L761"/>
    </row>
    <row r="762" spans="12:12">
      <c r="L762"/>
    </row>
    <row r="763" spans="12:12">
      <c r="L763"/>
    </row>
    <row r="764" spans="12:12">
      <c r="L764"/>
    </row>
    <row r="765" spans="12:12">
      <c r="L765"/>
    </row>
    <row r="766" spans="12:12">
      <c r="L766"/>
    </row>
    <row r="767" spans="12:12">
      <c r="L767"/>
    </row>
    <row r="768" spans="12:12">
      <c r="L768"/>
    </row>
    <row r="769" spans="12:12">
      <c r="L769"/>
    </row>
    <row r="770" spans="12:12">
      <c r="L770"/>
    </row>
    <row r="771" spans="12:12">
      <c r="L771"/>
    </row>
    <row r="772" spans="12:12">
      <c r="L772"/>
    </row>
    <row r="773" spans="12:12">
      <c r="L773"/>
    </row>
    <row r="774" spans="12:12">
      <c r="L774"/>
    </row>
    <row r="775" spans="12:12">
      <c r="L775"/>
    </row>
    <row r="776" spans="12:12">
      <c r="L776"/>
    </row>
    <row r="777" spans="12:12">
      <c r="L777"/>
    </row>
    <row r="778" spans="12:12">
      <c r="L778"/>
    </row>
    <row r="779" spans="12:12">
      <c r="L779"/>
    </row>
    <row r="780" spans="12:12">
      <c r="L780"/>
    </row>
    <row r="781" spans="12:12">
      <c r="L781"/>
    </row>
    <row r="782" spans="12:12">
      <c r="L782"/>
    </row>
    <row r="783" spans="12:12">
      <c r="L783"/>
    </row>
    <row r="784" spans="12:12">
      <c r="L784"/>
    </row>
    <row r="785" spans="12:12">
      <c r="L785"/>
    </row>
    <row r="786" spans="12:12">
      <c r="L786"/>
    </row>
    <row r="787" spans="12:12">
      <c r="L787"/>
    </row>
    <row r="788" spans="12:12">
      <c r="L788"/>
    </row>
    <row r="789" spans="12:12">
      <c r="L789"/>
    </row>
    <row r="790" spans="12:12">
      <c r="L790"/>
    </row>
    <row r="791" spans="12:12">
      <c r="L791"/>
    </row>
    <row r="792" spans="12:12">
      <c r="L792"/>
    </row>
    <row r="793" spans="12:12">
      <c r="L793"/>
    </row>
    <row r="794" spans="12:12">
      <c r="L794"/>
    </row>
    <row r="795" spans="12:12">
      <c r="L795"/>
    </row>
    <row r="796" spans="12:12">
      <c r="L796"/>
    </row>
    <row r="797" spans="12:12">
      <c r="L797"/>
    </row>
    <row r="798" spans="12:12">
      <c r="L798"/>
    </row>
    <row r="799" spans="12:12">
      <c r="L799"/>
    </row>
    <row r="800" spans="12:12">
      <c r="L800"/>
    </row>
    <row r="801" spans="12:12">
      <c r="L801"/>
    </row>
    <row r="802" spans="12:12">
      <c r="L802"/>
    </row>
    <row r="803" spans="12:12">
      <c r="L803"/>
    </row>
    <row r="804" spans="12:12">
      <c r="L804"/>
    </row>
    <row r="805" spans="12:12">
      <c r="L805"/>
    </row>
    <row r="806" spans="12:12">
      <c r="L806"/>
    </row>
    <row r="807" spans="12:12">
      <c r="L807"/>
    </row>
    <row r="808" spans="12:12">
      <c r="L808"/>
    </row>
    <row r="809" spans="12:12">
      <c r="L809"/>
    </row>
    <row r="810" spans="12:12">
      <c r="L810"/>
    </row>
    <row r="811" spans="12:12">
      <c r="L811"/>
    </row>
    <row r="812" spans="12:12">
      <c r="L812"/>
    </row>
    <row r="813" spans="12:12">
      <c r="L813"/>
    </row>
    <row r="814" spans="12:12">
      <c r="L814"/>
    </row>
    <row r="815" spans="12:12">
      <c r="L815"/>
    </row>
    <row r="816" spans="12:12">
      <c r="L816"/>
    </row>
    <row r="817" spans="12:12">
      <c r="L817"/>
    </row>
    <row r="818" spans="12:12">
      <c r="L818"/>
    </row>
    <row r="819" spans="12:12">
      <c r="L819"/>
    </row>
    <row r="820" spans="12:12">
      <c r="L820"/>
    </row>
    <row r="821" spans="12:12">
      <c r="L821"/>
    </row>
    <row r="822" spans="12:12">
      <c r="L822"/>
    </row>
    <row r="823" spans="12:12">
      <c r="L823"/>
    </row>
    <row r="824" spans="12:12">
      <c r="L824"/>
    </row>
    <row r="825" spans="12:12">
      <c r="L825"/>
    </row>
    <row r="826" spans="12:12">
      <c r="L826"/>
    </row>
    <row r="827" spans="12:12">
      <c r="L827"/>
    </row>
    <row r="828" spans="12:12">
      <c r="L828"/>
    </row>
    <row r="829" spans="12:12">
      <c r="L829"/>
    </row>
    <row r="830" spans="12:12">
      <c r="L830"/>
    </row>
    <row r="831" spans="12:12">
      <c r="L831"/>
    </row>
    <row r="832" spans="12:12">
      <c r="L832"/>
    </row>
    <row r="833" spans="12:12">
      <c r="L833"/>
    </row>
    <row r="834" spans="12:12">
      <c r="L834"/>
    </row>
    <row r="835" spans="12:12">
      <c r="L835"/>
    </row>
    <row r="836" spans="12:12">
      <c r="L836"/>
    </row>
    <row r="837" spans="12:12">
      <c r="L837"/>
    </row>
    <row r="838" spans="12:12">
      <c r="L838"/>
    </row>
    <row r="839" spans="12:12">
      <c r="L839"/>
    </row>
    <row r="840" spans="12:12">
      <c r="L840"/>
    </row>
    <row r="841" spans="12:12">
      <c r="L841"/>
    </row>
    <row r="842" spans="12:12">
      <c r="L842"/>
    </row>
    <row r="843" spans="12:12">
      <c r="L843"/>
    </row>
    <row r="844" spans="12:12">
      <c r="L844"/>
    </row>
    <row r="845" spans="12:12">
      <c r="L845"/>
    </row>
    <row r="846" spans="12:12">
      <c r="L846"/>
    </row>
    <row r="847" spans="12:12">
      <c r="L847"/>
    </row>
    <row r="848" spans="12:12">
      <c r="L848"/>
    </row>
    <row r="849" spans="12:12">
      <c r="L849"/>
    </row>
    <row r="850" spans="12:12">
      <c r="L850"/>
    </row>
    <row r="851" spans="12:12">
      <c r="L851"/>
    </row>
    <row r="852" spans="12:12">
      <c r="L852"/>
    </row>
    <row r="853" spans="12:12">
      <c r="L853"/>
    </row>
    <row r="854" spans="12:12">
      <c r="L854"/>
    </row>
    <row r="855" spans="12:12">
      <c r="L855"/>
    </row>
    <row r="856" spans="12:12">
      <c r="L856"/>
    </row>
    <row r="857" spans="12:12">
      <c r="L857"/>
    </row>
    <row r="858" spans="12:12">
      <c r="L858"/>
    </row>
    <row r="859" spans="12:12">
      <c r="L859"/>
    </row>
    <row r="860" spans="12:12">
      <c r="L860"/>
    </row>
    <row r="861" spans="12:12">
      <c r="L861"/>
    </row>
    <row r="862" spans="12:12">
      <c r="L862"/>
    </row>
    <row r="863" spans="12:12">
      <c r="L863"/>
    </row>
    <row r="864" spans="12:12">
      <c r="L864"/>
    </row>
    <row r="865" spans="12:12">
      <c r="L865"/>
    </row>
    <row r="866" spans="12:12">
      <c r="L866"/>
    </row>
    <row r="867" spans="12:12">
      <c r="L867"/>
    </row>
    <row r="868" spans="12:12">
      <c r="L868"/>
    </row>
    <row r="869" spans="12:12">
      <c r="L869"/>
    </row>
    <row r="870" spans="12:12">
      <c r="L870"/>
    </row>
    <row r="871" spans="12:12">
      <c r="L871"/>
    </row>
    <row r="872" spans="12:12">
      <c r="L872"/>
    </row>
    <row r="873" spans="12:12">
      <c r="L873"/>
    </row>
    <row r="874" spans="12:12">
      <c r="L874"/>
    </row>
    <row r="875" spans="12:12">
      <c r="L875"/>
    </row>
    <row r="876" spans="12:12">
      <c r="L876"/>
    </row>
    <row r="877" spans="12:12">
      <c r="L877"/>
    </row>
    <row r="878" spans="12:12">
      <c r="L878"/>
    </row>
    <row r="879" spans="12:12">
      <c r="L879"/>
    </row>
    <row r="880" spans="12:12">
      <c r="L880"/>
    </row>
    <row r="881" spans="12:12">
      <c r="L881"/>
    </row>
    <row r="882" spans="12:12">
      <c r="L882"/>
    </row>
    <row r="883" spans="12:12">
      <c r="L883"/>
    </row>
    <row r="884" spans="12:12">
      <c r="L884"/>
    </row>
    <row r="885" spans="12:12">
      <c r="L885"/>
    </row>
    <row r="886" spans="12:12">
      <c r="L886"/>
    </row>
    <row r="887" spans="12:12">
      <c r="L887"/>
    </row>
    <row r="888" spans="12:12">
      <c r="L888"/>
    </row>
    <row r="889" spans="12:12">
      <c r="L889"/>
    </row>
    <row r="890" spans="12:12">
      <c r="L890"/>
    </row>
    <row r="891" spans="12:12">
      <c r="L891"/>
    </row>
    <row r="892" spans="12:12">
      <c r="L892"/>
    </row>
    <row r="893" spans="12:12">
      <c r="L893"/>
    </row>
    <row r="894" spans="12:12">
      <c r="L894"/>
    </row>
    <row r="895" spans="12:12">
      <c r="L895"/>
    </row>
    <row r="896" spans="12:12">
      <c r="L896"/>
    </row>
    <row r="897" spans="12:12">
      <c r="L897"/>
    </row>
    <row r="898" spans="12:12">
      <c r="L898"/>
    </row>
    <row r="899" spans="12:12">
      <c r="L899"/>
    </row>
    <row r="900" spans="12:12">
      <c r="L900"/>
    </row>
    <row r="901" spans="12:12">
      <c r="L901"/>
    </row>
    <row r="902" spans="12:12">
      <c r="L902"/>
    </row>
    <row r="903" spans="12:12">
      <c r="L903"/>
    </row>
    <row r="904" spans="12:12">
      <c r="L904"/>
    </row>
    <row r="905" spans="12:12">
      <c r="L905"/>
    </row>
    <row r="906" spans="12:12">
      <c r="L906"/>
    </row>
    <row r="907" spans="12:12">
      <c r="L907"/>
    </row>
    <row r="908" spans="12:12">
      <c r="L908"/>
    </row>
    <row r="909" spans="12:12">
      <c r="L909"/>
    </row>
    <row r="910" spans="12:12">
      <c r="L910"/>
    </row>
    <row r="911" spans="12:12">
      <c r="L911"/>
    </row>
    <row r="912" spans="12:12">
      <c r="L912"/>
    </row>
    <row r="913" spans="12:12">
      <c r="L913"/>
    </row>
    <row r="914" spans="12:12">
      <c r="L914"/>
    </row>
    <row r="915" spans="12:12">
      <c r="L915"/>
    </row>
    <row r="916" spans="12:12">
      <c r="L916"/>
    </row>
    <row r="917" spans="12:12">
      <c r="L917"/>
    </row>
    <row r="918" spans="12:12">
      <c r="L918"/>
    </row>
    <row r="919" spans="12:12">
      <c r="L919"/>
    </row>
    <row r="920" spans="12:12">
      <c r="L920"/>
    </row>
    <row r="921" spans="12:12">
      <c r="L921"/>
    </row>
    <row r="922" spans="12:12">
      <c r="L922"/>
    </row>
    <row r="923" spans="12:12">
      <c r="L923"/>
    </row>
    <row r="924" spans="12:12">
      <c r="L924"/>
    </row>
    <row r="925" spans="12:12">
      <c r="L925"/>
    </row>
    <row r="926" spans="12:12">
      <c r="L926"/>
    </row>
    <row r="927" spans="12:12">
      <c r="L927"/>
    </row>
    <row r="928" spans="12:12">
      <c r="L928"/>
    </row>
    <row r="929" spans="12:12">
      <c r="L929"/>
    </row>
    <row r="930" spans="12:12">
      <c r="L930"/>
    </row>
    <row r="931" spans="12:12">
      <c r="L931"/>
    </row>
    <row r="932" spans="12:12">
      <c r="L932"/>
    </row>
    <row r="933" spans="12:12">
      <c r="L933"/>
    </row>
    <row r="934" spans="12:12">
      <c r="L934"/>
    </row>
    <row r="935" spans="12:12">
      <c r="L935"/>
    </row>
    <row r="936" spans="12:12">
      <c r="L936"/>
    </row>
    <row r="937" spans="12:12">
      <c r="L937"/>
    </row>
    <row r="938" spans="12:12">
      <c r="L938"/>
    </row>
    <row r="939" spans="12:12">
      <c r="L939"/>
    </row>
    <row r="940" spans="12:12">
      <c r="L940"/>
    </row>
    <row r="941" spans="12:12">
      <c r="L941"/>
    </row>
    <row r="942" spans="12:12">
      <c r="L942"/>
    </row>
    <row r="943" spans="12:12">
      <c r="L943"/>
    </row>
    <row r="944" spans="12:12">
      <c r="L944"/>
    </row>
    <row r="945" spans="12:12">
      <c r="L945"/>
    </row>
    <row r="946" spans="12:12">
      <c r="L946"/>
    </row>
    <row r="947" spans="12:12">
      <c r="L947"/>
    </row>
    <row r="948" spans="12:12">
      <c r="L948"/>
    </row>
    <row r="949" spans="12:12">
      <c r="L949"/>
    </row>
    <row r="950" spans="12:12">
      <c r="L950"/>
    </row>
    <row r="951" spans="12:12">
      <c r="L951"/>
    </row>
    <row r="952" spans="12:12">
      <c r="L952"/>
    </row>
    <row r="953" spans="12:12">
      <c r="L953"/>
    </row>
    <row r="954" spans="12:12">
      <c r="L954"/>
    </row>
    <row r="955" spans="12:12">
      <c r="L955"/>
    </row>
    <row r="956" spans="12:12">
      <c r="L956"/>
    </row>
    <row r="957" spans="12:12">
      <c r="L957"/>
    </row>
    <row r="958" spans="12:12">
      <c r="L958"/>
    </row>
    <row r="959" spans="12:12">
      <c r="L959"/>
    </row>
    <row r="960" spans="12:12">
      <c r="L960"/>
    </row>
    <row r="961" spans="12:12">
      <c r="L961"/>
    </row>
    <row r="962" spans="12:12">
      <c r="L962"/>
    </row>
    <row r="963" spans="12:12">
      <c r="L963"/>
    </row>
    <row r="964" spans="12:12">
      <c r="L964"/>
    </row>
    <row r="965" spans="12:12">
      <c r="L965"/>
    </row>
    <row r="966" spans="12:12">
      <c r="L966"/>
    </row>
    <row r="967" spans="12:12">
      <c r="L967"/>
    </row>
    <row r="968" spans="12:12">
      <c r="L968"/>
    </row>
    <row r="969" spans="12:12">
      <c r="L969"/>
    </row>
    <row r="970" spans="12:12">
      <c r="L970"/>
    </row>
    <row r="971" spans="12:12">
      <c r="L971"/>
    </row>
    <row r="972" spans="12:12">
      <c r="L972"/>
    </row>
    <row r="973" spans="12:12">
      <c r="L973"/>
    </row>
    <row r="974" spans="12:12">
      <c r="L974"/>
    </row>
    <row r="975" spans="12:12">
      <c r="L975"/>
    </row>
    <row r="976" spans="12:12">
      <c r="L976"/>
    </row>
    <row r="977" spans="12:12">
      <c r="L977"/>
    </row>
    <row r="978" spans="12:12">
      <c r="L978"/>
    </row>
    <row r="979" spans="12:12">
      <c r="L979"/>
    </row>
    <row r="980" spans="12:12">
      <c r="L980"/>
    </row>
    <row r="981" spans="12:12">
      <c r="L981"/>
    </row>
    <row r="982" spans="12:12">
      <c r="L982"/>
    </row>
    <row r="983" spans="12:12">
      <c r="L983"/>
    </row>
    <row r="984" spans="12:12">
      <c r="L984"/>
    </row>
    <row r="985" spans="12:12">
      <c r="L985"/>
    </row>
    <row r="986" spans="12:12">
      <c r="L986"/>
    </row>
    <row r="987" spans="12:12">
      <c r="L987"/>
    </row>
    <row r="988" spans="12:12">
      <c r="L988"/>
    </row>
    <row r="989" spans="12:12">
      <c r="L989"/>
    </row>
    <row r="990" spans="12:12">
      <c r="L990"/>
    </row>
    <row r="991" spans="12:12">
      <c r="L991"/>
    </row>
    <row r="992" spans="12:12">
      <c r="L992"/>
    </row>
    <row r="993" spans="12:12">
      <c r="L993"/>
    </row>
    <row r="994" spans="12:12">
      <c r="L994"/>
    </row>
    <row r="995" spans="12:12">
      <c r="L995"/>
    </row>
    <row r="996" spans="12:12">
      <c r="L996"/>
    </row>
    <row r="997" spans="12:12">
      <c r="L997"/>
    </row>
    <row r="998" spans="12:12">
      <c r="L998"/>
    </row>
    <row r="999" spans="12:12">
      <c r="L999"/>
    </row>
    <row r="1000" spans="12:12">
      <c r="L1000"/>
    </row>
    <row r="1001" spans="12:12">
      <c r="L1001"/>
    </row>
    <row r="1002" spans="12:12">
      <c r="L1002"/>
    </row>
    <row r="1003" spans="12:12">
      <c r="L1003"/>
    </row>
    <row r="1004" spans="12:12">
      <c r="L1004"/>
    </row>
    <row r="1005" spans="12:12">
      <c r="L1005"/>
    </row>
    <row r="1006" spans="12:12">
      <c r="L1006"/>
    </row>
    <row r="1007" spans="12:12">
      <c r="L1007"/>
    </row>
    <row r="1008" spans="12:12">
      <c r="L1008"/>
    </row>
    <row r="1009" spans="12:12">
      <c r="L1009"/>
    </row>
    <row r="1010" spans="12:12">
      <c r="L1010"/>
    </row>
    <row r="1011" spans="12:12">
      <c r="L1011"/>
    </row>
    <row r="1012" spans="12:12">
      <c r="L1012"/>
    </row>
    <row r="1013" spans="12:12">
      <c r="L1013"/>
    </row>
    <row r="1014" spans="12:12">
      <c r="L1014"/>
    </row>
    <row r="1015" spans="12:12">
      <c r="L1015"/>
    </row>
    <row r="1016" spans="12:12">
      <c r="L1016"/>
    </row>
    <row r="1017" spans="12:12">
      <c r="L1017"/>
    </row>
    <row r="1018" spans="12:12">
      <c r="L1018"/>
    </row>
    <row r="1019" spans="12:12">
      <c r="L1019"/>
    </row>
    <row r="1020" spans="12:12">
      <c r="L1020"/>
    </row>
    <row r="1021" spans="12:12">
      <c r="L1021"/>
    </row>
    <row r="1022" spans="12:12">
      <c r="L1022"/>
    </row>
    <row r="1023" spans="12:12">
      <c r="L1023"/>
    </row>
    <row r="1024" spans="12:12">
      <c r="L1024"/>
    </row>
    <row r="1025" spans="12:12">
      <c r="L1025"/>
    </row>
    <row r="1026" spans="12:12">
      <c r="L1026"/>
    </row>
    <row r="1027" spans="12:12">
      <c r="L1027"/>
    </row>
    <row r="1028" spans="12:12">
      <c r="L1028"/>
    </row>
    <row r="1029" spans="12:12">
      <c r="L1029"/>
    </row>
    <row r="1030" spans="12:12">
      <c r="L1030"/>
    </row>
    <row r="1031" spans="12:12">
      <c r="L1031"/>
    </row>
    <row r="1032" spans="12:12">
      <c r="L1032"/>
    </row>
    <row r="1033" spans="12:12">
      <c r="L1033"/>
    </row>
    <row r="1034" spans="12:12">
      <c r="L1034"/>
    </row>
    <row r="1035" spans="12:12">
      <c r="L1035"/>
    </row>
    <row r="1036" spans="12:12">
      <c r="L1036"/>
    </row>
    <row r="1037" spans="12:12">
      <c r="L1037"/>
    </row>
    <row r="1038" spans="12:12">
      <c r="L1038"/>
    </row>
    <row r="1039" spans="12:12">
      <c r="L1039"/>
    </row>
    <row r="1040" spans="12:12">
      <c r="L1040"/>
    </row>
    <row r="1041" spans="12:12">
      <c r="L1041"/>
    </row>
    <row r="1042" spans="12:12">
      <c r="L1042"/>
    </row>
    <row r="1043" spans="12:12">
      <c r="L1043"/>
    </row>
    <row r="1044" spans="12:12">
      <c r="L1044"/>
    </row>
    <row r="1045" spans="12:12">
      <c r="L1045"/>
    </row>
    <row r="1046" spans="12:12">
      <c r="L1046"/>
    </row>
    <row r="1047" spans="12:12">
      <c r="L1047"/>
    </row>
    <row r="1048" spans="12:12">
      <c r="L1048"/>
    </row>
    <row r="1049" spans="12:12">
      <c r="L1049"/>
    </row>
    <row r="1050" spans="12:12">
      <c r="L1050"/>
    </row>
    <row r="1051" spans="12:12">
      <c r="L1051"/>
    </row>
    <row r="1052" spans="12:12">
      <c r="L1052"/>
    </row>
    <row r="1053" spans="12:12">
      <c r="L1053"/>
    </row>
    <row r="1054" spans="12:12">
      <c r="L1054"/>
    </row>
    <row r="1055" spans="12:12">
      <c r="L1055"/>
    </row>
    <row r="1056" spans="12:12">
      <c r="L1056"/>
    </row>
    <row r="1057" spans="12:12">
      <c r="L1057"/>
    </row>
    <row r="1058" spans="12:12">
      <c r="L1058"/>
    </row>
    <row r="1059" spans="12:12">
      <c r="L1059"/>
    </row>
    <row r="1060" spans="12:12">
      <c r="L1060"/>
    </row>
    <row r="1061" spans="12:12">
      <c r="L1061"/>
    </row>
    <row r="1062" spans="12:12">
      <c r="L1062"/>
    </row>
    <row r="1063" spans="12:12">
      <c r="L1063"/>
    </row>
    <row r="1064" spans="12:12">
      <c r="L1064"/>
    </row>
    <row r="1065" spans="12:12">
      <c r="L1065"/>
    </row>
    <row r="1066" spans="12:12">
      <c r="L1066"/>
    </row>
    <row r="1067" spans="12:12">
      <c r="L1067"/>
    </row>
    <row r="1068" spans="12:12">
      <c r="L1068"/>
    </row>
    <row r="1069" spans="12:12">
      <c r="L1069"/>
    </row>
    <row r="1070" spans="12:12">
      <c r="L1070"/>
    </row>
    <row r="1071" spans="12:12">
      <c r="L1071"/>
    </row>
    <row r="1072" spans="12:12">
      <c r="L1072"/>
    </row>
    <row r="1073" spans="12:12">
      <c r="L1073"/>
    </row>
    <row r="1074" spans="12:12">
      <c r="L1074"/>
    </row>
    <row r="1075" spans="12:12">
      <c r="L1075"/>
    </row>
    <row r="1076" spans="12:12">
      <c r="L1076"/>
    </row>
    <row r="1077" spans="12:12">
      <c r="L1077"/>
    </row>
    <row r="1078" spans="12:12">
      <c r="L1078"/>
    </row>
    <row r="1079" spans="12:12">
      <c r="L1079"/>
    </row>
    <row r="1080" spans="12:12">
      <c r="L1080"/>
    </row>
    <row r="1081" spans="12:12">
      <c r="L1081"/>
    </row>
    <row r="1082" spans="12:12">
      <c r="L1082"/>
    </row>
    <row r="1083" spans="12:12">
      <c r="L1083"/>
    </row>
    <row r="1084" spans="12:12">
      <c r="L1084"/>
    </row>
    <row r="1085" spans="12:12">
      <c r="L1085"/>
    </row>
    <row r="1086" spans="12:12">
      <c r="L1086"/>
    </row>
    <row r="1087" spans="12:12">
      <c r="L1087"/>
    </row>
    <row r="1088" spans="12:12">
      <c r="L1088"/>
    </row>
    <row r="1089" spans="12:12">
      <c r="L1089"/>
    </row>
    <row r="1090" spans="12:12">
      <c r="L1090"/>
    </row>
    <row r="1091" spans="12:12">
      <c r="L1091"/>
    </row>
    <row r="1092" spans="12:12">
      <c r="L1092"/>
    </row>
    <row r="1093" spans="12:12">
      <c r="L1093"/>
    </row>
    <row r="1094" spans="12:12">
      <c r="L1094"/>
    </row>
    <row r="1095" spans="12:12">
      <c r="L1095"/>
    </row>
    <row r="1096" spans="12:12">
      <c r="L1096"/>
    </row>
    <row r="1097" spans="12:12">
      <c r="L1097"/>
    </row>
    <row r="1098" spans="12:12">
      <c r="L1098"/>
    </row>
    <row r="1099" spans="12:12">
      <c r="L1099"/>
    </row>
    <row r="1100" spans="12:12">
      <c r="L1100"/>
    </row>
    <row r="1101" spans="12:12">
      <c r="L1101"/>
    </row>
    <row r="1102" spans="12:12">
      <c r="L1102"/>
    </row>
    <row r="1103" spans="12:12">
      <c r="L1103"/>
    </row>
    <row r="1104" spans="12:12">
      <c r="L1104"/>
    </row>
    <row r="1105" spans="12:12">
      <c r="L1105"/>
    </row>
    <row r="1106" spans="12:12">
      <c r="L1106"/>
    </row>
    <row r="1107" spans="12:12">
      <c r="L1107"/>
    </row>
    <row r="1108" spans="12:12">
      <c r="L1108"/>
    </row>
    <row r="1109" spans="12:12">
      <c r="L1109"/>
    </row>
    <row r="1110" spans="12:12">
      <c r="L1110"/>
    </row>
    <row r="1111" spans="12:12">
      <c r="L1111"/>
    </row>
    <row r="1112" spans="12:12">
      <c r="L1112"/>
    </row>
    <row r="1113" spans="12:12">
      <c r="L1113"/>
    </row>
    <row r="1114" spans="12:12">
      <c r="L1114"/>
    </row>
    <row r="1115" spans="12:12">
      <c r="L1115"/>
    </row>
    <row r="1116" spans="12:12">
      <c r="L1116"/>
    </row>
    <row r="1117" spans="12:12">
      <c r="L1117"/>
    </row>
    <row r="1118" spans="12:12">
      <c r="L1118"/>
    </row>
    <row r="1119" spans="12:12">
      <c r="L1119"/>
    </row>
    <row r="1120" spans="12:12">
      <c r="L1120"/>
    </row>
    <row r="1121" spans="12:12">
      <c r="L1121"/>
    </row>
    <row r="1122" spans="12:12">
      <c r="L1122"/>
    </row>
    <row r="1123" spans="12:12">
      <c r="L1123"/>
    </row>
    <row r="1124" spans="12:12">
      <c r="L1124"/>
    </row>
    <row r="1125" spans="12:12">
      <c r="L1125"/>
    </row>
    <row r="1126" spans="12:12">
      <c r="L1126"/>
    </row>
    <row r="1127" spans="12:12">
      <c r="L1127"/>
    </row>
    <row r="1128" spans="12:12">
      <c r="L1128"/>
    </row>
    <row r="1129" spans="12:12">
      <c r="L1129"/>
    </row>
    <row r="1130" spans="12:12">
      <c r="L1130"/>
    </row>
    <row r="1131" spans="12:12">
      <c r="L1131"/>
    </row>
    <row r="1132" spans="12:12">
      <c r="L1132"/>
    </row>
    <row r="1133" spans="12:12">
      <c r="L1133"/>
    </row>
    <row r="1134" spans="12:12">
      <c r="L1134"/>
    </row>
    <row r="1135" spans="12:12">
      <c r="L1135"/>
    </row>
    <row r="1136" spans="12:12">
      <c r="L1136"/>
    </row>
    <row r="1137" spans="12:12">
      <c r="L1137"/>
    </row>
    <row r="1138" spans="12:12">
      <c r="L1138"/>
    </row>
    <row r="1139" spans="12:12">
      <c r="L1139"/>
    </row>
    <row r="1140" spans="12:12">
      <c r="L1140"/>
    </row>
    <row r="1141" spans="12:12">
      <c r="L1141"/>
    </row>
    <row r="1142" spans="12:12">
      <c r="L1142"/>
    </row>
    <row r="1143" spans="12:12">
      <c r="L1143"/>
    </row>
    <row r="1144" spans="12:12">
      <c r="L1144"/>
    </row>
    <row r="1145" spans="12:12">
      <c r="L1145"/>
    </row>
    <row r="1146" spans="12:12">
      <c r="L1146"/>
    </row>
    <row r="1147" spans="12:12">
      <c r="L1147"/>
    </row>
    <row r="1148" spans="12:12">
      <c r="L1148"/>
    </row>
    <row r="1149" spans="12:12">
      <c r="L1149"/>
    </row>
    <row r="1150" spans="12:12">
      <c r="L1150"/>
    </row>
    <row r="1151" spans="12:12">
      <c r="L1151"/>
    </row>
    <row r="1152" spans="12:12">
      <c r="L1152"/>
    </row>
    <row r="1153" spans="12:12">
      <c r="L1153"/>
    </row>
    <row r="1154" spans="12:12">
      <c r="L1154"/>
    </row>
    <row r="1155" spans="12:12">
      <c r="L1155"/>
    </row>
    <row r="1156" spans="12:12">
      <c r="L1156"/>
    </row>
    <row r="1157" spans="12:12">
      <c r="L1157"/>
    </row>
    <row r="1158" spans="12:12">
      <c r="L1158"/>
    </row>
    <row r="1159" spans="12:12">
      <c r="L1159"/>
    </row>
    <row r="1160" spans="12:12">
      <c r="L1160"/>
    </row>
    <row r="1161" spans="12:12">
      <c r="L1161"/>
    </row>
    <row r="1162" spans="12:12">
      <c r="L1162"/>
    </row>
    <row r="1163" spans="12:12">
      <c r="L1163"/>
    </row>
    <row r="1164" spans="12:12">
      <c r="L1164"/>
    </row>
    <row r="1165" spans="12:12">
      <c r="L1165"/>
    </row>
    <row r="1166" spans="12:12">
      <c r="L1166"/>
    </row>
    <row r="1167" spans="12:12">
      <c r="L1167"/>
    </row>
    <row r="1168" spans="12:12">
      <c r="L1168"/>
    </row>
    <row r="1169" spans="12:12">
      <c r="L1169"/>
    </row>
    <row r="1170" spans="12:12">
      <c r="L1170"/>
    </row>
    <row r="1171" spans="12:12">
      <c r="L1171"/>
    </row>
    <row r="1172" spans="12:12">
      <c r="L1172"/>
    </row>
    <row r="1173" spans="12:12">
      <c r="L1173"/>
    </row>
    <row r="1174" spans="12:12">
      <c r="L1174"/>
    </row>
    <row r="1175" spans="12:12">
      <c r="L1175"/>
    </row>
    <row r="1176" spans="12:12">
      <c r="L1176"/>
    </row>
    <row r="1177" spans="12:12">
      <c r="L1177"/>
    </row>
    <row r="1178" spans="12:12">
      <c r="L1178"/>
    </row>
    <row r="1179" spans="12:12">
      <c r="L1179"/>
    </row>
    <row r="1180" spans="12:12">
      <c r="L1180"/>
    </row>
    <row r="1181" spans="12:12">
      <c r="L1181"/>
    </row>
    <row r="1182" spans="12:12">
      <c r="L1182"/>
    </row>
    <row r="1183" spans="12:12">
      <c r="L1183"/>
    </row>
    <row r="1184" spans="12:12">
      <c r="L1184"/>
    </row>
    <row r="1185" spans="12:12">
      <c r="L1185"/>
    </row>
    <row r="1186" spans="12:12">
      <c r="L1186"/>
    </row>
    <row r="1187" spans="12:12">
      <c r="L1187"/>
    </row>
    <row r="1188" spans="12:12">
      <c r="L1188"/>
    </row>
    <row r="1189" spans="12:12">
      <c r="L1189"/>
    </row>
    <row r="1190" spans="12:12">
      <c r="L1190"/>
    </row>
    <row r="1191" spans="12:12">
      <c r="L1191"/>
    </row>
    <row r="1192" spans="12:12">
      <c r="L1192"/>
    </row>
    <row r="1193" spans="12:12">
      <c r="L1193"/>
    </row>
    <row r="1194" spans="12:12">
      <c r="L1194"/>
    </row>
    <row r="1195" spans="12:12">
      <c r="L1195"/>
    </row>
    <row r="1196" spans="12:12">
      <c r="L1196"/>
    </row>
    <row r="1197" spans="12:12">
      <c r="L1197"/>
    </row>
    <row r="1198" spans="12:12">
      <c r="L1198"/>
    </row>
    <row r="1199" spans="12:12">
      <c r="L1199"/>
    </row>
    <row r="1200" spans="12:12">
      <c r="L1200"/>
    </row>
    <row r="1201" spans="12:12">
      <c r="L1201"/>
    </row>
    <row r="1202" spans="12:12">
      <c r="L1202"/>
    </row>
    <row r="1203" spans="12:12">
      <c r="L1203"/>
    </row>
    <row r="1204" spans="12:12">
      <c r="L1204"/>
    </row>
    <row r="1205" spans="12:12">
      <c r="L1205"/>
    </row>
    <row r="1206" spans="12:12">
      <c r="L1206"/>
    </row>
    <row r="1207" spans="12:12">
      <c r="L1207"/>
    </row>
    <row r="1208" spans="12:12">
      <c r="L1208"/>
    </row>
    <row r="1209" spans="12:12">
      <c r="L1209"/>
    </row>
    <row r="1210" spans="12:12">
      <c r="L1210"/>
    </row>
    <row r="1211" spans="12:12">
      <c r="L1211"/>
    </row>
    <row r="1212" spans="12:12">
      <c r="L1212"/>
    </row>
    <row r="1213" spans="12:12">
      <c r="L1213"/>
    </row>
    <row r="1214" spans="12:12">
      <c r="L1214"/>
    </row>
    <row r="1215" spans="12:12">
      <c r="L1215"/>
    </row>
    <row r="1216" spans="12:12">
      <c r="L1216"/>
    </row>
    <row r="1217" spans="12:12">
      <c r="L1217"/>
    </row>
    <row r="1218" spans="12:12">
      <c r="L1218"/>
    </row>
    <row r="1219" spans="12:12">
      <c r="L1219"/>
    </row>
    <row r="1220" spans="12:12">
      <c r="L1220"/>
    </row>
    <row r="1221" spans="12:12">
      <c r="L1221"/>
    </row>
    <row r="1222" spans="12:12">
      <c r="L1222"/>
    </row>
    <row r="1223" spans="12:12">
      <c r="L1223"/>
    </row>
    <row r="1224" spans="12:12">
      <c r="L1224"/>
    </row>
    <row r="1225" spans="12:12">
      <c r="L1225"/>
    </row>
    <row r="1226" spans="12:12">
      <c r="L1226"/>
    </row>
    <row r="1227" spans="12:12">
      <c r="L1227"/>
    </row>
    <row r="1228" spans="12:12">
      <c r="L1228"/>
    </row>
    <row r="1229" spans="12:12">
      <c r="L1229"/>
    </row>
    <row r="1230" spans="12:12">
      <c r="L1230"/>
    </row>
    <row r="1231" spans="12:12">
      <c r="L1231"/>
    </row>
    <row r="1232" spans="12:12">
      <c r="L1232"/>
    </row>
    <row r="1233" spans="12:12">
      <c r="L1233"/>
    </row>
    <row r="1234" spans="12:12">
      <c r="L1234"/>
    </row>
    <row r="1235" spans="12:12">
      <c r="L1235"/>
    </row>
    <row r="1236" spans="12:12">
      <c r="L1236"/>
    </row>
    <row r="1237" spans="12:12">
      <c r="L1237"/>
    </row>
    <row r="1238" spans="12:12">
      <c r="L1238"/>
    </row>
    <row r="1239" spans="12:12">
      <c r="L1239"/>
    </row>
    <row r="1240" spans="12:12">
      <c r="L1240"/>
    </row>
    <row r="1241" spans="12:12">
      <c r="L1241"/>
    </row>
    <row r="1242" spans="12:12">
      <c r="L1242"/>
    </row>
    <row r="1243" spans="12:12">
      <c r="L1243"/>
    </row>
    <row r="1244" spans="12:12">
      <c r="L1244"/>
    </row>
    <row r="1245" spans="12:12">
      <c r="L1245"/>
    </row>
    <row r="1246" spans="12:12">
      <c r="L1246"/>
    </row>
    <row r="1247" spans="12:12">
      <c r="L1247"/>
    </row>
    <row r="1248" spans="12:12">
      <c r="L1248"/>
    </row>
    <row r="1249" spans="12:12">
      <c r="L1249"/>
    </row>
    <row r="1250" spans="12:12">
      <c r="L1250"/>
    </row>
    <row r="1251" spans="12:12">
      <c r="L1251"/>
    </row>
    <row r="1252" spans="12:12">
      <c r="L1252"/>
    </row>
    <row r="1253" spans="12:12">
      <c r="L1253"/>
    </row>
    <row r="1254" spans="12:12">
      <c r="L1254"/>
    </row>
    <row r="1255" spans="12:12">
      <c r="L1255"/>
    </row>
    <row r="1256" spans="12:12">
      <c r="L1256"/>
    </row>
    <row r="1257" spans="12:12">
      <c r="L1257"/>
    </row>
    <row r="1258" spans="12:12">
      <c r="L1258"/>
    </row>
    <row r="1259" spans="12:12">
      <c r="L1259"/>
    </row>
    <row r="1260" spans="12:12">
      <c r="L1260"/>
    </row>
    <row r="1261" spans="12:12">
      <c r="L1261"/>
    </row>
    <row r="1262" spans="12:12">
      <c r="L1262"/>
    </row>
    <row r="1263" spans="12:12">
      <c r="L1263"/>
    </row>
    <row r="1264" spans="12:12">
      <c r="L1264"/>
    </row>
    <row r="1265" spans="12:12">
      <c r="L1265"/>
    </row>
    <row r="1266" spans="12:12">
      <c r="L1266"/>
    </row>
    <row r="1267" spans="12:12">
      <c r="L1267"/>
    </row>
    <row r="1268" spans="12:12">
      <c r="L1268"/>
    </row>
    <row r="1269" spans="12:12">
      <c r="L1269"/>
    </row>
    <row r="1270" spans="12:12">
      <c r="L1270"/>
    </row>
    <row r="1271" spans="12:12">
      <c r="L1271"/>
    </row>
    <row r="1272" spans="12:12">
      <c r="L1272"/>
    </row>
    <row r="1273" spans="12:12">
      <c r="L1273"/>
    </row>
    <row r="1274" spans="12:12">
      <c r="L1274"/>
    </row>
    <row r="1275" spans="12:12">
      <c r="L1275"/>
    </row>
    <row r="1276" spans="12:12">
      <c r="L1276"/>
    </row>
    <row r="1277" spans="12:12">
      <c r="L1277"/>
    </row>
    <row r="1278" spans="12:12">
      <c r="L1278"/>
    </row>
    <row r="1279" spans="12:12">
      <c r="L1279"/>
    </row>
    <row r="1280" spans="12:12">
      <c r="L1280"/>
    </row>
    <row r="1281" spans="12:12">
      <c r="L1281"/>
    </row>
    <row r="1282" spans="12:12">
      <c r="L1282"/>
    </row>
    <row r="1283" spans="12:12">
      <c r="L1283"/>
    </row>
    <row r="1284" spans="12:12">
      <c r="L1284"/>
    </row>
    <row r="1285" spans="12:12">
      <c r="L1285"/>
    </row>
    <row r="1286" spans="12:12">
      <c r="L1286"/>
    </row>
    <row r="1287" spans="12:12">
      <c r="L1287"/>
    </row>
    <row r="1288" spans="12:12">
      <c r="L1288"/>
    </row>
    <row r="1289" spans="12:12">
      <c r="L1289"/>
    </row>
    <row r="1290" spans="12:12">
      <c r="L1290"/>
    </row>
    <row r="1291" spans="12:12">
      <c r="L1291"/>
    </row>
    <row r="1292" spans="12:12">
      <c r="L1292"/>
    </row>
    <row r="1293" spans="12:12">
      <c r="L1293"/>
    </row>
    <row r="1294" spans="12:12">
      <c r="L1294"/>
    </row>
    <row r="1295" spans="12:12">
      <c r="L1295"/>
    </row>
    <row r="1296" spans="12:12">
      <c r="L1296"/>
    </row>
    <row r="1297" spans="12:12">
      <c r="L1297"/>
    </row>
    <row r="1298" spans="12:12">
      <c r="L1298"/>
    </row>
    <row r="1299" spans="12:12">
      <c r="L1299"/>
    </row>
    <row r="1300" spans="12:12">
      <c r="L1300"/>
    </row>
    <row r="1301" spans="12:12">
      <c r="L1301"/>
    </row>
    <row r="1302" spans="12:12">
      <c r="L1302"/>
    </row>
    <row r="1303" spans="12:12">
      <c r="L1303"/>
    </row>
    <row r="1304" spans="12:12">
      <c r="L1304"/>
    </row>
    <row r="1305" spans="12:12">
      <c r="L1305"/>
    </row>
    <row r="1306" spans="12:12">
      <c r="L1306"/>
    </row>
    <row r="1307" spans="12:12">
      <c r="L1307"/>
    </row>
    <row r="1308" spans="12:12">
      <c r="L1308"/>
    </row>
    <row r="1309" spans="12:12">
      <c r="L1309"/>
    </row>
    <row r="1310" spans="12:12">
      <c r="L1310"/>
    </row>
    <row r="1311" spans="12:12">
      <c r="L1311"/>
    </row>
    <row r="1312" spans="12:12">
      <c r="L1312"/>
    </row>
    <row r="1313" spans="12:12">
      <c r="L1313"/>
    </row>
    <row r="1314" spans="12:12">
      <c r="L1314"/>
    </row>
    <row r="1315" spans="12:12">
      <c r="L1315"/>
    </row>
    <row r="1316" spans="12:12">
      <c r="L1316"/>
    </row>
    <row r="1317" spans="12:12">
      <c r="L1317"/>
    </row>
    <row r="1318" spans="12:12">
      <c r="L1318"/>
    </row>
    <row r="1319" spans="12:12">
      <c r="L1319"/>
    </row>
    <row r="1320" spans="12:12">
      <c r="L1320"/>
    </row>
    <row r="1321" spans="12:12">
      <c r="L1321"/>
    </row>
    <row r="1322" spans="12:12">
      <c r="L1322"/>
    </row>
    <row r="1323" spans="12:12">
      <c r="L1323"/>
    </row>
    <row r="1324" spans="12:12">
      <c r="L1324"/>
    </row>
    <row r="1325" spans="12:12">
      <c r="L1325"/>
    </row>
    <row r="1326" spans="12:12">
      <c r="L1326"/>
    </row>
    <row r="1327" spans="12:12">
      <c r="L1327"/>
    </row>
    <row r="1328" spans="12:12">
      <c r="L1328"/>
    </row>
    <row r="1329" spans="12:12">
      <c r="L1329"/>
    </row>
    <row r="1330" spans="12:12">
      <c r="L1330"/>
    </row>
    <row r="1331" spans="12:12">
      <c r="L1331"/>
    </row>
    <row r="1332" spans="12:12">
      <c r="L1332"/>
    </row>
    <row r="1333" spans="12:12">
      <c r="L1333"/>
    </row>
    <row r="1334" spans="12:12">
      <c r="L1334"/>
    </row>
    <row r="1335" spans="12:12">
      <c r="L1335"/>
    </row>
    <row r="1336" spans="12:12">
      <c r="L1336"/>
    </row>
    <row r="1337" spans="12:12">
      <c r="L1337"/>
    </row>
    <row r="1338" spans="12:12">
      <c r="L1338"/>
    </row>
    <row r="1339" spans="12:12">
      <c r="L1339"/>
    </row>
    <row r="1340" spans="12:12">
      <c r="L1340"/>
    </row>
    <row r="1341" spans="12:12">
      <c r="L1341"/>
    </row>
    <row r="1342" spans="12:12">
      <c r="L1342"/>
    </row>
    <row r="1343" spans="12:12">
      <c r="L1343"/>
    </row>
    <row r="1344" spans="12:12">
      <c r="L1344"/>
    </row>
    <row r="1345" spans="12:12">
      <c r="L1345"/>
    </row>
    <row r="1346" spans="12:12">
      <c r="L1346"/>
    </row>
    <row r="1347" spans="12:12">
      <c r="L1347"/>
    </row>
    <row r="1348" spans="12:12">
      <c r="L1348"/>
    </row>
    <row r="1349" spans="12:12">
      <c r="L1349"/>
    </row>
    <row r="1350" spans="12:12">
      <c r="L1350"/>
    </row>
    <row r="1351" spans="12:12">
      <c r="L1351"/>
    </row>
    <row r="1352" spans="12:12">
      <c r="L1352"/>
    </row>
    <row r="1353" spans="12:12">
      <c r="L1353"/>
    </row>
    <row r="1354" spans="12:12">
      <c r="L1354"/>
    </row>
    <row r="1355" spans="12:12">
      <c r="L1355"/>
    </row>
    <row r="1356" spans="12:12">
      <c r="L1356"/>
    </row>
    <row r="1357" spans="12:12">
      <c r="L1357"/>
    </row>
    <row r="1358" spans="12:12">
      <c r="L1358"/>
    </row>
    <row r="1359" spans="12:12">
      <c r="L1359"/>
    </row>
    <row r="1360" spans="12:12">
      <c r="L1360"/>
    </row>
    <row r="1361" spans="12:12">
      <c r="L1361"/>
    </row>
    <row r="1362" spans="12:12">
      <c r="L1362"/>
    </row>
    <row r="1363" spans="12:12">
      <c r="L1363"/>
    </row>
    <row r="1364" spans="12:12">
      <c r="L1364"/>
    </row>
    <row r="1365" spans="12:12">
      <c r="L1365"/>
    </row>
    <row r="1366" spans="12:12">
      <c r="L1366"/>
    </row>
    <row r="1367" spans="12:12">
      <c r="L1367"/>
    </row>
    <row r="1368" spans="12:12">
      <c r="L1368"/>
    </row>
    <row r="1369" spans="12:12">
      <c r="L1369"/>
    </row>
    <row r="1370" spans="12:12">
      <c r="L1370"/>
    </row>
    <row r="1371" spans="12:12">
      <c r="L1371"/>
    </row>
    <row r="1372" spans="12:12">
      <c r="L1372"/>
    </row>
    <row r="1373" spans="12:12">
      <c r="L1373"/>
    </row>
    <row r="1374" spans="12:12">
      <c r="L1374"/>
    </row>
    <row r="1375" spans="12:12">
      <c r="L1375"/>
    </row>
    <row r="1376" spans="12:12">
      <c r="L1376"/>
    </row>
    <row r="1377" spans="12:12">
      <c r="L1377"/>
    </row>
    <row r="1378" spans="12:12">
      <c r="L1378"/>
    </row>
    <row r="1379" spans="12:12">
      <c r="L1379"/>
    </row>
    <row r="1380" spans="12:12">
      <c r="L1380"/>
    </row>
    <row r="1381" spans="12:12">
      <c r="L1381"/>
    </row>
    <row r="1382" spans="12:12">
      <c r="L1382"/>
    </row>
    <row r="1383" spans="12:12">
      <c r="L1383"/>
    </row>
    <row r="1384" spans="12:12">
      <c r="L1384"/>
    </row>
    <row r="1385" spans="12:12">
      <c r="L1385"/>
    </row>
    <row r="1386" spans="12:12">
      <c r="L1386"/>
    </row>
    <row r="1387" spans="12:12">
      <c r="L1387"/>
    </row>
    <row r="1388" spans="12:12">
      <c r="L1388"/>
    </row>
    <row r="1389" spans="12:12">
      <c r="L1389"/>
    </row>
    <row r="1390" spans="12:12">
      <c r="L1390"/>
    </row>
    <row r="1391" spans="12:12">
      <c r="L1391"/>
    </row>
    <row r="1392" spans="12:12">
      <c r="L1392"/>
    </row>
    <row r="1393" spans="12:12">
      <c r="L1393"/>
    </row>
    <row r="1394" spans="12:12">
      <c r="L1394"/>
    </row>
    <row r="1395" spans="12:12">
      <c r="L1395"/>
    </row>
    <row r="1396" spans="12:12">
      <c r="L1396"/>
    </row>
    <row r="1397" spans="12:12">
      <c r="L1397"/>
    </row>
    <row r="1398" spans="12:12">
      <c r="L1398"/>
    </row>
    <row r="1399" spans="12:12">
      <c r="L1399"/>
    </row>
    <row r="1400" spans="12:12">
      <c r="L1400"/>
    </row>
    <row r="1401" spans="12:12">
      <c r="L1401"/>
    </row>
    <row r="1402" spans="12:12">
      <c r="L1402"/>
    </row>
    <row r="1403" spans="12:12">
      <c r="L1403"/>
    </row>
    <row r="1404" spans="12:12">
      <c r="L1404"/>
    </row>
    <row r="1405" spans="12:12">
      <c r="L1405"/>
    </row>
    <row r="1406" spans="12:12">
      <c r="L1406"/>
    </row>
    <row r="1407" spans="12:12">
      <c r="L1407"/>
    </row>
    <row r="1408" spans="12:12">
      <c r="L1408"/>
    </row>
    <row r="1409" spans="12:12">
      <c r="L1409"/>
    </row>
    <row r="1410" spans="12:12">
      <c r="L1410"/>
    </row>
    <row r="1411" spans="12:12">
      <c r="L1411"/>
    </row>
    <row r="1412" spans="12:12">
      <c r="L1412"/>
    </row>
    <row r="1413" spans="12:12">
      <c r="L1413"/>
    </row>
    <row r="1414" spans="12:12">
      <c r="L1414"/>
    </row>
    <row r="1415" spans="12:12">
      <c r="L1415"/>
    </row>
    <row r="1416" spans="12:12">
      <c r="L1416"/>
    </row>
    <row r="1417" spans="12:12">
      <c r="L1417"/>
    </row>
    <row r="1418" spans="12:12">
      <c r="L1418"/>
    </row>
    <row r="1419" spans="12:12">
      <c r="L1419"/>
    </row>
    <row r="1420" spans="12:12">
      <c r="L1420"/>
    </row>
    <row r="1421" spans="12:12">
      <c r="L1421"/>
    </row>
    <row r="1422" spans="12:12">
      <c r="L1422"/>
    </row>
    <row r="1423" spans="12:12">
      <c r="L1423"/>
    </row>
    <row r="1424" spans="12:12">
      <c r="L1424"/>
    </row>
    <row r="1425" spans="12:12">
      <c r="L1425"/>
    </row>
    <row r="1426" spans="12:12">
      <c r="L1426"/>
    </row>
    <row r="1427" spans="12:12">
      <c r="L1427"/>
    </row>
    <row r="1428" spans="12:12">
      <c r="L1428"/>
    </row>
    <row r="1429" spans="12:12">
      <c r="L1429"/>
    </row>
    <row r="1430" spans="12:12">
      <c r="L1430"/>
    </row>
    <row r="1431" spans="12:12">
      <c r="L1431"/>
    </row>
    <row r="1432" spans="12:12">
      <c r="L1432"/>
    </row>
    <row r="1433" spans="12:12">
      <c r="L1433"/>
    </row>
    <row r="1434" spans="12:12">
      <c r="L1434"/>
    </row>
    <row r="1435" spans="12:12">
      <c r="L1435"/>
    </row>
    <row r="1436" spans="12:12">
      <c r="L1436"/>
    </row>
    <row r="1437" spans="12:12">
      <c r="L1437"/>
    </row>
    <row r="1438" spans="12:12">
      <c r="L1438"/>
    </row>
    <row r="1439" spans="12:12">
      <c r="L1439"/>
    </row>
    <row r="1440" spans="12:12">
      <c r="L1440"/>
    </row>
    <row r="1441" spans="12:12">
      <c r="L1441"/>
    </row>
    <row r="1442" spans="12:12">
      <c r="L1442"/>
    </row>
    <row r="1443" spans="12:12">
      <c r="L1443"/>
    </row>
    <row r="1444" spans="12:12">
      <c r="L1444"/>
    </row>
    <row r="1445" spans="12:12">
      <c r="L1445"/>
    </row>
    <row r="1446" spans="12:12">
      <c r="L1446"/>
    </row>
    <row r="1447" spans="12:12">
      <c r="L1447"/>
    </row>
    <row r="1448" spans="12:12">
      <c r="L1448"/>
    </row>
    <row r="1449" spans="12:12">
      <c r="L1449"/>
    </row>
    <row r="1450" spans="12:12">
      <c r="L1450"/>
    </row>
    <row r="1451" spans="12:12">
      <c r="L1451"/>
    </row>
    <row r="1452" spans="12:12">
      <c r="L1452"/>
    </row>
    <row r="1453" spans="12:12">
      <c r="L1453"/>
    </row>
    <row r="1454" spans="12:12">
      <c r="L1454"/>
    </row>
    <row r="1455" spans="12:12">
      <c r="L1455"/>
    </row>
    <row r="1456" spans="12:12">
      <c r="L1456"/>
    </row>
    <row r="1457" spans="12:12">
      <c r="L1457"/>
    </row>
    <row r="1458" spans="12:12">
      <c r="L1458"/>
    </row>
    <row r="1459" spans="12:12">
      <c r="L1459"/>
    </row>
    <row r="1460" spans="12:12">
      <c r="L1460"/>
    </row>
    <row r="1461" spans="12:12">
      <c r="L1461"/>
    </row>
    <row r="1462" spans="12:12">
      <c r="L1462"/>
    </row>
    <row r="1463" spans="12:12">
      <c r="L1463"/>
    </row>
    <row r="1464" spans="12:12">
      <c r="L1464"/>
    </row>
    <row r="1465" spans="12:12">
      <c r="L1465"/>
    </row>
    <row r="1466" spans="12:12">
      <c r="L1466"/>
    </row>
    <row r="1467" spans="12:12">
      <c r="L1467"/>
    </row>
    <row r="1468" spans="12:12">
      <c r="L1468"/>
    </row>
    <row r="1469" spans="12:12">
      <c r="L1469"/>
    </row>
    <row r="1470" spans="12:12">
      <c r="L1470"/>
    </row>
    <row r="1471" spans="12:12">
      <c r="L1471"/>
    </row>
    <row r="1472" spans="12:12">
      <c r="L1472"/>
    </row>
    <row r="1473" spans="12:12">
      <c r="L1473"/>
    </row>
    <row r="1474" spans="12:12">
      <c r="L1474"/>
    </row>
    <row r="1475" spans="12:12">
      <c r="L1475"/>
    </row>
    <row r="1476" spans="12:12">
      <c r="L1476"/>
    </row>
    <row r="1477" spans="12:12">
      <c r="L1477"/>
    </row>
    <row r="1478" spans="12:12">
      <c r="L1478"/>
    </row>
    <row r="1479" spans="12:12">
      <c r="L1479"/>
    </row>
    <row r="1480" spans="12:12">
      <c r="L1480"/>
    </row>
    <row r="1481" spans="12:12">
      <c r="L1481"/>
    </row>
    <row r="1482" spans="12:12">
      <c r="L1482"/>
    </row>
    <row r="1483" spans="12:12">
      <c r="L1483"/>
    </row>
    <row r="1484" spans="12:12">
      <c r="L1484"/>
    </row>
    <row r="1485" spans="12:12">
      <c r="L1485"/>
    </row>
    <row r="1486" spans="12:12">
      <c r="L1486"/>
    </row>
    <row r="1487" spans="12:12">
      <c r="L1487"/>
    </row>
    <row r="1488" spans="12:12">
      <c r="L1488"/>
    </row>
    <row r="1489" spans="12:12">
      <c r="L1489"/>
    </row>
    <row r="1490" spans="12:12">
      <c r="L1490"/>
    </row>
    <row r="1491" spans="12:12">
      <c r="L1491"/>
    </row>
    <row r="1492" spans="12:12">
      <c r="L1492"/>
    </row>
    <row r="1493" spans="12:12">
      <c r="L1493"/>
    </row>
    <row r="1494" spans="12:12">
      <c r="L1494"/>
    </row>
    <row r="1495" spans="12:12">
      <c r="L1495"/>
    </row>
    <row r="1496" spans="12:12">
      <c r="L1496"/>
    </row>
    <row r="1497" spans="12:12">
      <c r="L1497"/>
    </row>
    <row r="1498" spans="12:12">
      <c r="L1498"/>
    </row>
    <row r="1499" spans="12:12">
      <c r="L1499"/>
    </row>
    <row r="1500" spans="12:12">
      <c r="L1500"/>
    </row>
    <row r="1501" spans="12:12">
      <c r="L1501"/>
    </row>
    <row r="1502" spans="12:12">
      <c r="L1502"/>
    </row>
    <row r="1503" spans="12:12">
      <c r="L1503"/>
    </row>
    <row r="1504" spans="12:12">
      <c r="L1504"/>
    </row>
    <row r="1505" spans="12:12">
      <c r="L1505"/>
    </row>
    <row r="1506" spans="12:12">
      <c r="L1506"/>
    </row>
    <row r="1507" spans="12:12">
      <c r="L1507"/>
    </row>
    <row r="1508" spans="12:12">
      <c r="L1508"/>
    </row>
    <row r="1509" spans="12:12">
      <c r="L1509"/>
    </row>
    <row r="1510" spans="12:12">
      <c r="L1510"/>
    </row>
    <row r="1511" spans="12:12">
      <c r="L1511"/>
    </row>
    <row r="1512" spans="12:12">
      <c r="L1512"/>
    </row>
    <row r="1513" spans="12:12">
      <c r="L1513"/>
    </row>
    <row r="1514" spans="12:12">
      <c r="L1514"/>
    </row>
    <row r="1515" spans="12:12">
      <c r="L1515"/>
    </row>
    <row r="1516" spans="12:12">
      <c r="L1516"/>
    </row>
    <row r="1517" spans="12:12">
      <c r="L1517"/>
    </row>
    <row r="1518" spans="12:12">
      <c r="L1518"/>
    </row>
    <row r="1519" spans="12:12">
      <c r="L1519"/>
    </row>
    <row r="1520" spans="12:12">
      <c r="L1520"/>
    </row>
    <row r="1521" spans="12:12">
      <c r="L1521"/>
    </row>
    <row r="1522" spans="12:12">
      <c r="L1522"/>
    </row>
    <row r="1523" spans="12:12">
      <c r="L1523"/>
    </row>
    <row r="1524" spans="12:12">
      <c r="L1524"/>
    </row>
    <row r="1525" spans="12:12">
      <c r="L1525"/>
    </row>
    <row r="1526" spans="12:12">
      <c r="L1526"/>
    </row>
    <row r="1527" spans="12:12">
      <c r="L1527"/>
    </row>
    <row r="1528" spans="12:12">
      <c r="L1528"/>
    </row>
    <row r="1529" spans="12:12">
      <c r="L1529"/>
    </row>
    <row r="1530" spans="12:12">
      <c r="L1530"/>
    </row>
    <row r="1531" spans="12:12">
      <c r="L1531"/>
    </row>
    <row r="1532" spans="12:12">
      <c r="L1532"/>
    </row>
    <row r="1533" spans="12:12">
      <c r="L1533"/>
    </row>
    <row r="1534" spans="12:12">
      <c r="L1534"/>
    </row>
    <row r="1535" spans="12:12">
      <c r="L1535"/>
    </row>
    <row r="1536" spans="12:12">
      <c r="L1536"/>
    </row>
    <row r="1537" spans="12:12">
      <c r="L1537"/>
    </row>
    <row r="1538" spans="12:12">
      <c r="L1538"/>
    </row>
    <row r="1539" spans="12:12">
      <c r="L1539"/>
    </row>
    <row r="1540" spans="12:12">
      <c r="L1540"/>
    </row>
    <row r="1541" spans="12:12">
      <c r="L1541"/>
    </row>
    <row r="1542" spans="12:12">
      <c r="L1542"/>
    </row>
    <row r="1543" spans="12:12">
      <c r="L1543"/>
    </row>
    <row r="1544" spans="12:12">
      <c r="L1544"/>
    </row>
    <row r="1545" spans="12:12">
      <c r="L1545"/>
    </row>
    <row r="1546" spans="12:12">
      <c r="L1546"/>
    </row>
    <row r="1547" spans="12:12">
      <c r="L1547"/>
    </row>
    <row r="1548" spans="12:12">
      <c r="L1548"/>
    </row>
    <row r="1549" spans="12:12">
      <c r="L1549"/>
    </row>
    <row r="1550" spans="12:12">
      <c r="L1550"/>
    </row>
    <row r="1551" spans="12:12">
      <c r="L1551"/>
    </row>
    <row r="1552" spans="12:12">
      <c r="L1552"/>
    </row>
    <row r="1553" spans="12:12">
      <c r="L1553"/>
    </row>
    <row r="1554" spans="12:12">
      <c r="L1554"/>
    </row>
    <row r="1555" spans="12:12">
      <c r="L1555"/>
    </row>
    <row r="1556" spans="12:12">
      <c r="L1556"/>
    </row>
    <row r="1557" spans="12:12">
      <c r="L1557"/>
    </row>
    <row r="1558" spans="12:12">
      <c r="L1558"/>
    </row>
    <row r="1559" spans="12:12">
      <c r="L1559"/>
    </row>
    <row r="1560" spans="12:12">
      <c r="L1560"/>
    </row>
    <row r="1561" spans="12:12">
      <c r="L1561"/>
    </row>
    <row r="1562" spans="12:12">
      <c r="L1562"/>
    </row>
    <row r="1563" spans="12:12">
      <c r="L1563"/>
    </row>
    <row r="1564" spans="12:12">
      <c r="L1564"/>
    </row>
    <row r="1565" spans="12:12">
      <c r="L1565"/>
    </row>
    <row r="1566" spans="12:12">
      <c r="L1566"/>
    </row>
    <row r="1567" spans="12:12">
      <c r="L1567"/>
    </row>
    <row r="1568" spans="12:12">
      <c r="L1568"/>
    </row>
    <row r="1569" spans="12:12">
      <c r="L1569"/>
    </row>
    <row r="1570" spans="12:12">
      <c r="L1570"/>
    </row>
    <row r="1571" spans="12:12">
      <c r="L1571"/>
    </row>
    <row r="1572" spans="12:12">
      <c r="L1572"/>
    </row>
    <row r="1573" spans="12:12">
      <c r="L1573"/>
    </row>
    <row r="1574" spans="12:12">
      <c r="L1574"/>
    </row>
    <row r="1575" spans="12:12">
      <c r="L1575"/>
    </row>
    <row r="1576" spans="12:12">
      <c r="L1576"/>
    </row>
    <row r="1577" spans="12:12">
      <c r="L1577"/>
    </row>
    <row r="1578" spans="12:12">
      <c r="L1578"/>
    </row>
    <row r="1579" spans="12:12">
      <c r="L1579"/>
    </row>
    <row r="1580" spans="12:12">
      <c r="L1580"/>
    </row>
    <row r="1581" spans="12:12">
      <c r="L1581"/>
    </row>
    <row r="1582" spans="12:12">
      <c r="L1582"/>
    </row>
    <row r="1583" spans="12:12">
      <c r="L1583"/>
    </row>
    <row r="1584" spans="12:12">
      <c r="L1584"/>
    </row>
    <row r="1585" spans="12:12">
      <c r="L1585"/>
    </row>
    <row r="1586" spans="12:12">
      <c r="L1586"/>
    </row>
    <row r="1587" spans="12:12">
      <c r="L1587"/>
    </row>
    <row r="1588" spans="12:12">
      <c r="L1588"/>
    </row>
    <row r="1589" spans="12:12">
      <c r="L1589"/>
    </row>
    <row r="1590" spans="12:12">
      <c r="L1590"/>
    </row>
    <row r="1591" spans="12:12">
      <c r="L1591"/>
    </row>
    <row r="1592" spans="12:12">
      <c r="L1592"/>
    </row>
    <row r="1593" spans="12:12">
      <c r="L1593"/>
    </row>
    <row r="1594" spans="12:12">
      <c r="L1594"/>
    </row>
    <row r="1595" spans="12:12">
      <c r="L1595"/>
    </row>
    <row r="1596" spans="12:12">
      <c r="L1596"/>
    </row>
    <row r="1597" spans="12:12">
      <c r="L1597"/>
    </row>
    <row r="1598" spans="12:12">
      <c r="L1598"/>
    </row>
    <row r="1599" spans="12:12">
      <c r="L1599"/>
    </row>
    <row r="1600" spans="12:12">
      <c r="L1600"/>
    </row>
    <row r="1601" spans="12:12">
      <c r="L1601"/>
    </row>
    <row r="1602" spans="12:12">
      <c r="L1602"/>
    </row>
    <row r="1603" spans="12:12">
      <c r="L1603"/>
    </row>
    <row r="1604" spans="12:12">
      <c r="L1604"/>
    </row>
    <row r="1605" spans="12:12">
      <c r="L1605"/>
    </row>
    <row r="1606" spans="12:12">
      <c r="L1606"/>
    </row>
    <row r="1607" spans="12:12">
      <c r="L1607"/>
    </row>
    <row r="1608" spans="12:12">
      <c r="L1608"/>
    </row>
    <row r="1609" spans="12:12">
      <c r="L1609"/>
    </row>
    <row r="1610" spans="12:12">
      <c r="L1610"/>
    </row>
    <row r="1611" spans="12:12">
      <c r="L1611"/>
    </row>
    <row r="1612" spans="12:12">
      <c r="L1612"/>
    </row>
    <row r="1613" spans="12:12">
      <c r="L1613"/>
    </row>
    <row r="1614" spans="12:12">
      <c r="L1614"/>
    </row>
    <row r="1615" spans="12:12">
      <c r="L1615"/>
    </row>
    <row r="1616" spans="12:12">
      <c r="L1616"/>
    </row>
    <row r="1617" spans="12:12">
      <c r="L1617"/>
    </row>
    <row r="1618" spans="12:12">
      <c r="L1618"/>
    </row>
    <row r="1619" spans="12:12">
      <c r="L1619"/>
    </row>
    <row r="1620" spans="12:12">
      <c r="L1620"/>
    </row>
    <row r="1621" spans="12:12">
      <c r="L1621"/>
    </row>
    <row r="1622" spans="12:12">
      <c r="L1622"/>
    </row>
    <row r="1623" spans="12:12">
      <c r="L1623"/>
    </row>
    <row r="1624" spans="12:12">
      <c r="L1624"/>
    </row>
    <row r="1625" spans="12:12">
      <c r="L1625"/>
    </row>
    <row r="1626" spans="12:12">
      <c r="L1626"/>
    </row>
    <row r="1627" spans="12:12">
      <c r="L1627"/>
    </row>
    <row r="1628" spans="12:12">
      <c r="L1628"/>
    </row>
    <row r="1629" spans="12:12">
      <c r="L1629"/>
    </row>
    <row r="1630" spans="12:12">
      <c r="L1630"/>
    </row>
    <row r="1631" spans="12:12">
      <c r="L1631"/>
    </row>
    <row r="1632" spans="12:12">
      <c r="L1632"/>
    </row>
    <row r="1633" spans="12:12">
      <c r="L1633"/>
    </row>
    <row r="1634" spans="12:12">
      <c r="L1634"/>
    </row>
    <row r="1635" spans="12:12">
      <c r="L1635"/>
    </row>
    <row r="1636" spans="12:12">
      <c r="L1636"/>
    </row>
    <row r="1637" spans="12:12">
      <c r="L1637"/>
    </row>
    <row r="1638" spans="12:12">
      <c r="L1638"/>
    </row>
    <row r="1639" spans="12:12">
      <c r="L1639"/>
    </row>
    <row r="1640" spans="12:12">
      <c r="L1640"/>
    </row>
    <row r="1641" spans="12:12">
      <c r="L1641"/>
    </row>
    <row r="1642" spans="12:12">
      <c r="L1642"/>
    </row>
    <row r="1643" spans="12:12">
      <c r="L1643"/>
    </row>
    <row r="1644" spans="12:12">
      <c r="L1644"/>
    </row>
    <row r="1645" spans="12:12">
      <c r="L1645"/>
    </row>
    <row r="1646" spans="12:12">
      <c r="L1646"/>
    </row>
    <row r="1647" spans="12:12">
      <c r="L1647"/>
    </row>
    <row r="1648" spans="12:12">
      <c r="L1648"/>
    </row>
    <row r="1649" spans="12:12">
      <c r="L1649"/>
    </row>
    <row r="1650" spans="12:12">
      <c r="L1650"/>
    </row>
    <row r="1651" spans="12:12">
      <c r="L1651"/>
    </row>
    <row r="1652" spans="12:12">
      <c r="L1652"/>
    </row>
    <row r="1653" spans="12:12">
      <c r="L1653"/>
    </row>
    <row r="1654" spans="12:12">
      <c r="L1654"/>
    </row>
    <row r="1655" spans="12:12">
      <c r="L1655"/>
    </row>
    <row r="1656" spans="12:12">
      <c r="L1656"/>
    </row>
    <row r="1657" spans="12:12">
      <c r="L1657"/>
    </row>
    <row r="1658" spans="12:12">
      <c r="L1658"/>
    </row>
    <row r="1659" spans="12:12">
      <c r="L1659"/>
    </row>
    <row r="1660" spans="12:12">
      <c r="L1660"/>
    </row>
    <row r="1661" spans="12:12">
      <c r="L1661"/>
    </row>
    <row r="1662" spans="12:12">
      <c r="L1662"/>
    </row>
    <row r="1663" spans="12:12">
      <c r="L1663"/>
    </row>
    <row r="1664" spans="12:12">
      <c r="L1664"/>
    </row>
    <row r="1665" spans="12:12">
      <c r="L1665"/>
    </row>
    <row r="1666" spans="12:12">
      <c r="L1666"/>
    </row>
    <row r="1667" spans="12:12">
      <c r="L1667"/>
    </row>
    <row r="1668" spans="12:12">
      <c r="L1668"/>
    </row>
    <row r="1669" spans="12:12">
      <c r="L1669"/>
    </row>
    <row r="1670" spans="12:12">
      <c r="L1670"/>
    </row>
    <row r="1671" spans="12:12">
      <c r="L1671"/>
    </row>
    <row r="1672" spans="12:12">
      <c r="L1672"/>
    </row>
    <row r="1673" spans="12:12">
      <c r="L1673"/>
    </row>
    <row r="1674" spans="12:12">
      <c r="L1674"/>
    </row>
    <row r="1675" spans="12:12">
      <c r="L1675"/>
    </row>
    <row r="1676" spans="12:12">
      <c r="L1676"/>
    </row>
    <row r="1677" spans="12:12">
      <c r="L1677"/>
    </row>
    <row r="1678" spans="12:12">
      <c r="L1678"/>
    </row>
    <row r="1679" spans="12:12">
      <c r="L1679"/>
    </row>
    <row r="1680" spans="12:12">
      <c r="L1680"/>
    </row>
    <row r="1681" spans="12:12">
      <c r="L1681"/>
    </row>
    <row r="1682" spans="12:12">
      <c r="L1682"/>
    </row>
    <row r="1683" spans="12:12">
      <c r="L1683"/>
    </row>
    <row r="1684" spans="12:12">
      <c r="L1684"/>
    </row>
    <row r="1685" spans="12:12">
      <c r="L1685"/>
    </row>
    <row r="1686" spans="12:12">
      <c r="L1686"/>
    </row>
    <row r="1687" spans="12:12">
      <c r="L1687"/>
    </row>
    <row r="1688" spans="12:12">
      <c r="L1688"/>
    </row>
    <row r="1689" spans="12:12">
      <c r="L1689"/>
    </row>
    <row r="1690" spans="12:12">
      <c r="L1690"/>
    </row>
    <row r="1691" spans="12:12">
      <c r="L1691"/>
    </row>
    <row r="1692" spans="12:12">
      <c r="L1692"/>
    </row>
    <row r="1693" spans="12:12">
      <c r="L1693"/>
    </row>
    <row r="1694" spans="12:12">
      <c r="L1694"/>
    </row>
    <row r="1695" spans="12:12">
      <c r="L1695"/>
    </row>
    <row r="1696" spans="12:12">
      <c r="L1696"/>
    </row>
    <row r="1697" spans="12:12">
      <c r="L1697"/>
    </row>
    <row r="1698" spans="12:12">
      <c r="L1698"/>
    </row>
    <row r="1699" spans="12:12">
      <c r="L1699"/>
    </row>
    <row r="1700" spans="12:12">
      <c r="L1700"/>
    </row>
    <row r="1701" spans="12:12">
      <c r="L1701"/>
    </row>
    <row r="1702" spans="12:12">
      <c r="L1702"/>
    </row>
    <row r="1703" spans="12:12">
      <c r="L1703"/>
    </row>
    <row r="1704" spans="12:12">
      <c r="L1704"/>
    </row>
    <row r="1705" spans="12:12">
      <c r="L1705"/>
    </row>
    <row r="1706" spans="12:12">
      <c r="L1706"/>
    </row>
    <row r="1707" spans="12:12">
      <c r="L1707"/>
    </row>
    <row r="1708" spans="12:12">
      <c r="L1708"/>
    </row>
    <row r="1709" spans="12:12">
      <c r="L1709"/>
    </row>
    <row r="1710" spans="12:12">
      <c r="L1710"/>
    </row>
    <row r="1711" spans="12:12">
      <c r="L1711"/>
    </row>
    <row r="1712" spans="12:12">
      <c r="L1712"/>
    </row>
    <row r="1713" spans="12:12">
      <c r="L1713"/>
    </row>
    <row r="1714" spans="12:12">
      <c r="L1714"/>
    </row>
    <row r="1715" spans="12:12">
      <c r="L1715"/>
    </row>
    <row r="1716" spans="12:12">
      <c r="L1716"/>
    </row>
    <row r="1717" spans="12:12">
      <c r="L1717"/>
    </row>
    <row r="1718" spans="12:12">
      <c r="L1718"/>
    </row>
    <row r="1719" spans="12:12">
      <c r="L1719"/>
    </row>
    <row r="1720" spans="12:12">
      <c r="L1720"/>
    </row>
    <row r="1721" spans="12:12">
      <c r="L1721"/>
    </row>
    <row r="1722" spans="12:12">
      <c r="L1722"/>
    </row>
    <row r="1723" spans="12:12">
      <c r="L1723"/>
    </row>
    <row r="1724" spans="12:12">
      <c r="L1724"/>
    </row>
    <row r="1725" spans="12:12">
      <c r="L1725"/>
    </row>
    <row r="1726" spans="12:12">
      <c r="L1726"/>
    </row>
    <row r="1727" spans="12:12">
      <c r="L1727"/>
    </row>
    <row r="1728" spans="12:12">
      <c r="L1728"/>
    </row>
    <row r="1729" spans="12:12">
      <c r="L1729"/>
    </row>
    <row r="1730" spans="12:12">
      <c r="L1730"/>
    </row>
    <row r="1731" spans="12:12">
      <c r="L1731"/>
    </row>
    <row r="1732" spans="12:12">
      <c r="L1732"/>
    </row>
    <row r="1733" spans="12:12">
      <c r="L1733"/>
    </row>
    <row r="1734" spans="12:12">
      <c r="L1734"/>
    </row>
    <row r="1735" spans="12:12">
      <c r="L1735"/>
    </row>
    <row r="1736" spans="12:12">
      <c r="L1736"/>
    </row>
    <row r="1737" spans="12:12">
      <c r="L1737"/>
    </row>
    <row r="1738" spans="12:12">
      <c r="L1738"/>
    </row>
    <row r="1739" spans="12:12">
      <c r="L1739"/>
    </row>
    <row r="1740" spans="12:12">
      <c r="L1740"/>
    </row>
    <row r="1741" spans="12:12">
      <c r="L1741"/>
    </row>
    <row r="1742" spans="12:12">
      <c r="L1742"/>
    </row>
    <row r="1743" spans="12:12">
      <c r="L1743"/>
    </row>
    <row r="1744" spans="12:12">
      <c r="L1744"/>
    </row>
    <row r="1745" spans="12:12">
      <c r="L1745"/>
    </row>
    <row r="1746" spans="12:12">
      <c r="L1746"/>
    </row>
    <row r="1747" spans="12:12">
      <c r="L1747"/>
    </row>
    <row r="1748" spans="12:12">
      <c r="L1748"/>
    </row>
    <row r="1749" spans="12:12">
      <c r="L1749"/>
    </row>
    <row r="1750" spans="12:12">
      <c r="L1750"/>
    </row>
    <row r="1751" spans="12:12">
      <c r="L1751"/>
    </row>
    <row r="1752" spans="12:12">
      <c r="L1752"/>
    </row>
    <row r="1753" spans="12:12">
      <c r="L1753"/>
    </row>
    <row r="1754" spans="12:12">
      <c r="L1754"/>
    </row>
    <row r="1755" spans="12:12">
      <c r="L1755"/>
    </row>
    <row r="1756" spans="12:12">
      <c r="L1756"/>
    </row>
    <row r="1757" spans="12:12">
      <c r="L1757"/>
    </row>
    <row r="1758" spans="12:12">
      <c r="L1758"/>
    </row>
    <row r="1759" spans="12:12">
      <c r="L1759"/>
    </row>
    <row r="1760" spans="12:12">
      <c r="L1760"/>
    </row>
    <row r="1761" spans="12:12">
      <c r="L1761"/>
    </row>
    <row r="1762" spans="12:12">
      <c r="L1762"/>
    </row>
    <row r="1763" spans="12:12">
      <c r="L1763"/>
    </row>
    <row r="1764" spans="12:12">
      <c r="L1764"/>
    </row>
    <row r="1765" spans="12:12">
      <c r="L1765"/>
    </row>
    <row r="1766" spans="12:12">
      <c r="L1766"/>
    </row>
    <row r="1767" spans="12:12">
      <c r="L1767"/>
    </row>
    <row r="1768" spans="12:12">
      <c r="L1768"/>
    </row>
    <row r="1769" spans="12:12">
      <c r="L1769"/>
    </row>
    <row r="1770" spans="12:12">
      <c r="L1770"/>
    </row>
    <row r="1771" spans="12:12">
      <c r="L1771"/>
    </row>
    <row r="1772" spans="12:12">
      <c r="L1772"/>
    </row>
    <row r="1773" spans="12:12">
      <c r="L1773"/>
    </row>
    <row r="1774" spans="12:12">
      <c r="L1774"/>
    </row>
    <row r="1775" spans="12:12">
      <c r="L1775"/>
    </row>
    <row r="1776" spans="12:12">
      <c r="L1776"/>
    </row>
    <row r="1777" spans="12:12">
      <c r="L1777"/>
    </row>
    <row r="1778" spans="12:12">
      <c r="L1778"/>
    </row>
    <row r="1779" spans="12:12">
      <c r="L1779"/>
    </row>
    <row r="1780" spans="12:12">
      <c r="L1780"/>
    </row>
    <row r="1781" spans="12:12">
      <c r="L1781"/>
    </row>
    <row r="1782" spans="12:12">
      <c r="L1782"/>
    </row>
    <row r="1783" spans="12:12">
      <c r="L1783"/>
    </row>
    <row r="1784" spans="12:12">
      <c r="L1784"/>
    </row>
    <row r="1785" spans="12:12">
      <c r="L1785"/>
    </row>
    <row r="1786" spans="12:12">
      <c r="L1786"/>
    </row>
    <row r="1787" spans="12:12">
      <c r="L1787"/>
    </row>
    <row r="1788" spans="12:12">
      <c r="L1788"/>
    </row>
    <row r="1789" spans="12:12">
      <c r="L1789"/>
    </row>
    <row r="1790" spans="12:12">
      <c r="L1790"/>
    </row>
    <row r="1791" spans="12:12">
      <c r="L1791"/>
    </row>
    <row r="1792" spans="12:12">
      <c r="L1792"/>
    </row>
    <row r="1793" spans="12:12">
      <c r="L1793"/>
    </row>
    <row r="1794" spans="12:12">
      <c r="L1794"/>
    </row>
    <row r="1795" spans="12:12">
      <c r="L1795"/>
    </row>
    <row r="1796" spans="12:12">
      <c r="L1796"/>
    </row>
    <row r="1797" spans="12:12">
      <c r="L1797"/>
    </row>
    <row r="1798" spans="12:12">
      <c r="L1798"/>
    </row>
    <row r="1799" spans="12:12">
      <c r="L1799"/>
    </row>
    <row r="1800" spans="12:12">
      <c r="L1800"/>
    </row>
    <row r="1801" spans="12:12">
      <c r="L1801"/>
    </row>
    <row r="1802" spans="12:12">
      <c r="L1802"/>
    </row>
    <row r="1803" spans="12:12">
      <c r="L1803"/>
    </row>
    <row r="1804" spans="12:12">
      <c r="L1804"/>
    </row>
    <row r="1805" spans="12:12">
      <c r="L1805"/>
    </row>
    <row r="1806" spans="12:12">
      <c r="L1806"/>
    </row>
    <row r="1807" spans="12:12">
      <c r="L1807"/>
    </row>
    <row r="1808" spans="12:12">
      <c r="L1808"/>
    </row>
    <row r="1809" spans="12:12">
      <c r="L1809"/>
    </row>
    <row r="1810" spans="12:12">
      <c r="L1810"/>
    </row>
    <row r="1811" spans="12:12">
      <c r="L1811"/>
    </row>
    <row r="1812" spans="12:12">
      <c r="L1812"/>
    </row>
    <row r="1813" spans="12:12">
      <c r="L1813"/>
    </row>
    <row r="1814" spans="12:12">
      <c r="L1814"/>
    </row>
    <row r="1815" spans="12:12">
      <c r="L1815"/>
    </row>
    <row r="1816" spans="12:12">
      <c r="L1816"/>
    </row>
    <row r="1817" spans="12:12">
      <c r="L1817"/>
    </row>
    <row r="1818" spans="12:12">
      <c r="L1818"/>
    </row>
    <row r="1819" spans="12:12">
      <c r="L1819"/>
    </row>
    <row r="1820" spans="12:12">
      <c r="L1820"/>
    </row>
    <row r="1821" spans="12:12">
      <c r="L1821"/>
    </row>
    <row r="1822" spans="12:12">
      <c r="L1822"/>
    </row>
    <row r="1823" spans="12:12">
      <c r="L1823"/>
    </row>
    <row r="1824" spans="12:12">
      <c r="L1824"/>
    </row>
    <row r="1825" spans="12:12">
      <c r="L1825"/>
    </row>
    <row r="1826" spans="12:12">
      <c r="L1826"/>
    </row>
    <row r="1827" spans="12:12">
      <c r="L1827"/>
    </row>
    <row r="1828" spans="12:12">
      <c r="L1828"/>
    </row>
    <row r="1829" spans="12:12">
      <c r="L1829"/>
    </row>
    <row r="1830" spans="12:12">
      <c r="L1830"/>
    </row>
    <row r="1831" spans="12:12">
      <c r="L1831"/>
    </row>
    <row r="1832" spans="12:12">
      <c r="L1832"/>
    </row>
    <row r="1833" spans="12:12">
      <c r="L1833"/>
    </row>
    <row r="1834" spans="12:12">
      <c r="L1834"/>
    </row>
    <row r="1835" spans="12:12">
      <c r="L1835"/>
    </row>
    <row r="1836" spans="12:12">
      <c r="L1836"/>
    </row>
    <row r="1837" spans="12:12">
      <c r="L1837"/>
    </row>
    <row r="1838" spans="12:12">
      <c r="L1838"/>
    </row>
    <row r="1839" spans="12:12">
      <c r="L1839"/>
    </row>
    <row r="1840" spans="12:12">
      <c r="L1840"/>
    </row>
    <row r="1841" spans="12:12">
      <c r="L1841"/>
    </row>
    <row r="1842" spans="12:12">
      <c r="L1842"/>
    </row>
    <row r="1843" spans="12:12">
      <c r="L1843"/>
    </row>
    <row r="1844" spans="12:12">
      <c r="L1844"/>
    </row>
    <row r="1845" spans="12:12">
      <c r="L1845"/>
    </row>
    <row r="1846" spans="12:12">
      <c r="L1846"/>
    </row>
    <row r="1847" spans="12:12">
      <c r="L1847"/>
    </row>
    <row r="1848" spans="12:12">
      <c r="L1848"/>
    </row>
    <row r="1849" spans="12:12">
      <c r="L1849"/>
    </row>
    <row r="1850" spans="12:12">
      <c r="L1850"/>
    </row>
    <row r="1851" spans="12:12">
      <c r="L1851"/>
    </row>
    <row r="1852" spans="12:12">
      <c r="L1852"/>
    </row>
    <row r="1853" spans="12:12">
      <c r="L1853"/>
    </row>
    <row r="1854" spans="12:12">
      <c r="L1854"/>
    </row>
    <row r="1855" spans="12:12">
      <c r="L1855"/>
    </row>
    <row r="1856" spans="12:12">
      <c r="L1856"/>
    </row>
    <row r="1857" spans="12:12">
      <c r="L1857"/>
    </row>
    <row r="1858" spans="12:12">
      <c r="L1858"/>
    </row>
    <row r="1859" spans="12:12">
      <c r="L1859"/>
    </row>
    <row r="1860" spans="12:12">
      <c r="L1860"/>
    </row>
    <row r="1861" spans="12:12">
      <c r="L1861"/>
    </row>
    <row r="1862" spans="12:12">
      <c r="L1862"/>
    </row>
    <row r="1863" spans="12:12">
      <c r="L1863"/>
    </row>
    <row r="1864" spans="12:12">
      <c r="L1864"/>
    </row>
    <row r="1865" spans="12:12">
      <c r="L1865"/>
    </row>
    <row r="1866" spans="12:12">
      <c r="L1866"/>
    </row>
    <row r="1867" spans="12:12">
      <c r="L1867"/>
    </row>
    <row r="1868" spans="12:12">
      <c r="L1868"/>
    </row>
    <row r="1869" spans="12:12">
      <c r="L1869"/>
    </row>
    <row r="1870" spans="12:12">
      <c r="L1870"/>
    </row>
    <row r="1871" spans="12:12">
      <c r="L1871"/>
    </row>
    <row r="1872" spans="12:12">
      <c r="L1872"/>
    </row>
    <row r="1873" spans="12:12">
      <c r="L1873"/>
    </row>
    <row r="1874" spans="12:12">
      <c r="L1874"/>
    </row>
    <row r="1875" spans="12:12">
      <c r="L1875"/>
    </row>
    <row r="1876" spans="12:12">
      <c r="L1876"/>
    </row>
    <row r="1877" spans="12:12">
      <c r="L1877"/>
    </row>
    <row r="1878" spans="12:12">
      <c r="L1878"/>
    </row>
    <row r="1879" spans="12:12">
      <c r="L1879"/>
    </row>
    <row r="1880" spans="12:12">
      <c r="L1880"/>
    </row>
    <row r="1881" spans="12:12">
      <c r="L1881"/>
    </row>
    <row r="1882" spans="12:12">
      <c r="L1882"/>
    </row>
    <row r="1883" spans="12:12">
      <c r="L1883"/>
    </row>
    <row r="1884" spans="12:12">
      <c r="L1884"/>
    </row>
    <row r="1885" spans="12:12">
      <c r="L1885"/>
    </row>
    <row r="1886" spans="12:12">
      <c r="L1886"/>
    </row>
    <row r="1887" spans="12:12">
      <c r="L1887"/>
    </row>
    <row r="1888" spans="12:12">
      <c r="L1888"/>
    </row>
    <row r="1889" spans="12:12">
      <c r="L1889"/>
    </row>
    <row r="1890" spans="12:12">
      <c r="L1890"/>
    </row>
    <row r="1891" spans="12:12">
      <c r="L1891"/>
    </row>
    <row r="1892" spans="12:12">
      <c r="L1892"/>
    </row>
    <row r="1893" spans="12:12">
      <c r="L1893"/>
    </row>
    <row r="1894" spans="12:12">
      <c r="L1894"/>
    </row>
    <row r="1895" spans="12:12">
      <c r="L1895"/>
    </row>
    <row r="1896" spans="12:12">
      <c r="L1896"/>
    </row>
    <row r="1897" spans="12:12">
      <c r="L1897"/>
    </row>
    <row r="1898" spans="12:12">
      <c r="L1898"/>
    </row>
    <row r="1899" spans="12:12">
      <c r="L1899"/>
    </row>
    <row r="1900" spans="12:12">
      <c r="L1900"/>
    </row>
    <row r="1901" spans="12:12">
      <c r="L1901"/>
    </row>
    <row r="1902" spans="12:12">
      <c r="L1902"/>
    </row>
    <row r="1903" spans="12:12">
      <c r="L1903"/>
    </row>
    <row r="1904" spans="12:12">
      <c r="L1904"/>
    </row>
    <row r="1905" spans="12:12">
      <c r="L1905"/>
    </row>
    <row r="1906" spans="12:12">
      <c r="L1906"/>
    </row>
    <row r="1907" spans="12:12">
      <c r="L1907"/>
    </row>
    <row r="1908" spans="12:12">
      <c r="L1908"/>
    </row>
    <row r="1909" spans="12:12">
      <c r="L1909"/>
    </row>
    <row r="1910" spans="12:12">
      <c r="L1910"/>
    </row>
    <row r="1911" spans="12:12">
      <c r="L1911"/>
    </row>
    <row r="1912" spans="12:12">
      <c r="L1912"/>
    </row>
    <row r="1913" spans="12:12">
      <c r="L1913"/>
    </row>
    <row r="1914" spans="12:12">
      <c r="L1914"/>
    </row>
    <row r="1915" spans="12:12">
      <c r="L1915"/>
    </row>
    <row r="1916" spans="12:12">
      <c r="L1916"/>
    </row>
    <row r="1917" spans="12:12">
      <c r="L1917"/>
    </row>
    <row r="1918" spans="12:12">
      <c r="L1918"/>
    </row>
    <row r="1919" spans="12:12">
      <c r="L1919"/>
    </row>
    <row r="1920" spans="12:12">
      <c r="L1920"/>
    </row>
    <row r="1921" spans="12:12">
      <c r="L1921"/>
    </row>
    <row r="1922" spans="12:12">
      <c r="L1922"/>
    </row>
    <row r="1923" spans="12:12">
      <c r="L1923"/>
    </row>
    <row r="1924" spans="12:12">
      <c r="L1924"/>
    </row>
    <row r="1925" spans="12:12">
      <c r="L1925"/>
    </row>
    <row r="1926" spans="12:12">
      <c r="L1926"/>
    </row>
    <row r="1927" spans="12:12">
      <c r="L1927"/>
    </row>
    <row r="1928" spans="12:12">
      <c r="L1928"/>
    </row>
    <row r="1929" spans="12:12">
      <c r="L1929"/>
    </row>
    <row r="1930" spans="12:12">
      <c r="L1930"/>
    </row>
    <row r="1931" spans="12:12">
      <c r="L1931"/>
    </row>
    <row r="1932" spans="12:12">
      <c r="L1932"/>
    </row>
    <row r="1933" spans="12:12">
      <c r="L1933"/>
    </row>
    <row r="1934" spans="12:12">
      <c r="L1934"/>
    </row>
    <row r="1935" spans="12:12">
      <c r="L1935"/>
    </row>
    <row r="1936" spans="12:12">
      <c r="L1936"/>
    </row>
    <row r="1937" spans="12:12">
      <c r="L1937"/>
    </row>
    <row r="1938" spans="12:12">
      <c r="L1938"/>
    </row>
    <row r="1939" spans="12:12">
      <c r="L1939"/>
    </row>
    <row r="1940" spans="12:12">
      <c r="L1940"/>
    </row>
    <row r="1941" spans="12:12">
      <c r="L1941"/>
    </row>
    <row r="1942" spans="12:12">
      <c r="L1942"/>
    </row>
    <row r="1943" spans="12:12">
      <c r="L1943"/>
    </row>
    <row r="1944" spans="12:12">
      <c r="L1944"/>
    </row>
    <row r="1945" spans="12:12">
      <c r="L1945"/>
    </row>
    <row r="1946" spans="12:12">
      <c r="L1946"/>
    </row>
    <row r="1947" spans="12:12">
      <c r="L1947"/>
    </row>
    <row r="1948" spans="12:12">
      <c r="L1948"/>
    </row>
    <row r="1949" spans="12:12">
      <c r="L1949"/>
    </row>
    <row r="1950" spans="12:12">
      <c r="L1950"/>
    </row>
    <row r="1951" spans="12:12">
      <c r="L1951"/>
    </row>
    <row r="1952" spans="12:12">
      <c r="L1952"/>
    </row>
    <row r="1953" spans="12:12">
      <c r="L1953"/>
    </row>
    <row r="1954" spans="12:12">
      <c r="L1954"/>
    </row>
    <row r="1955" spans="12:12">
      <c r="L1955"/>
    </row>
    <row r="1956" spans="12:12">
      <c r="L1956"/>
    </row>
    <row r="1957" spans="12:12">
      <c r="L1957"/>
    </row>
    <row r="1958" spans="12:12">
      <c r="L1958"/>
    </row>
    <row r="1959" spans="12:12">
      <c r="L1959"/>
    </row>
    <row r="1960" spans="12:12">
      <c r="L1960"/>
    </row>
    <row r="1961" spans="12:12">
      <c r="L1961"/>
    </row>
    <row r="1962" spans="12:12">
      <c r="L1962"/>
    </row>
    <row r="1963" spans="12:12">
      <c r="L1963"/>
    </row>
    <row r="1964" spans="12:12">
      <c r="L1964"/>
    </row>
    <row r="1965" spans="12:12">
      <c r="L1965"/>
    </row>
    <row r="1966" spans="12:12">
      <c r="L1966"/>
    </row>
    <row r="1967" spans="12:12">
      <c r="L1967"/>
    </row>
    <row r="1968" spans="12:12">
      <c r="L1968"/>
    </row>
    <row r="1969" spans="12:12">
      <c r="L1969"/>
    </row>
    <row r="1970" spans="12:12">
      <c r="L1970"/>
    </row>
    <row r="1971" spans="12:12">
      <c r="L1971"/>
    </row>
    <row r="1972" spans="12:12">
      <c r="L1972"/>
    </row>
    <row r="1973" spans="12:12">
      <c r="L1973"/>
    </row>
    <row r="1974" spans="12:12">
      <c r="L1974"/>
    </row>
    <row r="1975" spans="12:12">
      <c r="L1975"/>
    </row>
    <row r="1976" spans="12:12">
      <c r="L1976"/>
    </row>
    <row r="1977" spans="12:12">
      <c r="L1977"/>
    </row>
    <row r="1978" spans="12:12">
      <c r="L1978"/>
    </row>
    <row r="1979" spans="12:12">
      <c r="L1979"/>
    </row>
    <row r="1980" spans="12:12">
      <c r="L1980"/>
    </row>
    <row r="1981" spans="12:12">
      <c r="L1981"/>
    </row>
    <row r="1982" spans="12:12">
      <c r="L1982"/>
    </row>
    <row r="1983" spans="12:12">
      <c r="L1983"/>
    </row>
    <row r="1984" spans="12:12">
      <c r="L1984"/>
    </row>
    <row r="1985" spans="12:12">
      <c r="L1985"/>
    </row>
    <row r="1986" spans="12:12">
      <c r="L1986"/>
    </row>
    <row r="1987" spans="12:12">
      <c r="L1987"/>
    </row>
    <row r="1988" spans="12:12">
      <c r="L1988"/>
    </row>
    <row r="1989" spans="12:12">
      <c r="L1989"/>
    </row>
    <row r="1990" spans="12:12">
      <c r="L1990"/>
    </row>
    <row r="1991" spans="12:12">
      <c r="L1991"/>
    </row>
    <row r="1992" spans="12:12">
      <c r="L1992"/>
    </row>
    <row r="1993" spans="12:12">
      <c r="L1993"/>
    </row>
    <row r="1994" spans="12:12">
      <c r="L1994"/>
    </row>
    <row r="1995" spans="12:12">
      <c r="L1995"/>
    </row>
    <row r="1996" spans="12:12">
      <c r="L1996"/>
    </row>
    <row r="1997" spans="12:12">
      <c r="L1997"/>
    </row>
    <row r="1998" spans="12:12">
      <c r="L1998"/>
    </row>
    <row r="1999" spans="12:12">
      <c r="L1999"/>
    </row>
    <row r="2000" spans="12:12">
      <c r="L2000"/>
    </row>
    <row r="2001" spans="12:12">
      <c r="L2001"/>
    </row>
    <row r="2002" spans="12:12">
      <c r="L2002"/>
    </row>
    <row r="2003" spans="12:12">
      <c r="L2003"/>
    </row>
    <row r="2004" spans="12:12">
      <c r="L2004"/>
    </row>
    <row r="2005" spans="12:12">
      <c r="L2005"/>
    </row>
    <row r="2006" spans="12:12">
      <c r="L2006"/>
    </row>
    <row r="2007" spans="12:12">
      <c r="L2007"/>
    </row>
    <row r="2008" spans="12:12">
      <c r="L2008"/>
    </row>
    <row r="2009" spans="12:12">
      <c r="L2009"/>
    </row>
    <row r="2010" spans="12:12">
      <c r="L2010"/>
    </row>
    <row r="2011" spans="12:12">
      <c r="L2011"/>
    </row>
    <row r="2012" spans="12:12">
      <c r="L2012"/>
    </row>
    <row r="2013" spans="12:12">
      <c r="L2013"/>
    </row>
    <row r="2014" spans="12:12">
      <c r="L2014"/>
    </row>
    <row r="2015" spans="12:12">
      <c r="L2015"/>
    </row>
    <row r="2016" spans="12:12">
      <c r="L2016"/>
    </row>
    <row r="2017" spans="12:12">
      <c r="L2017"/>
    </row>
    <row r="2018" spans="12:12">
      <c r="L2018"/>
    </row>
    <row r="2019" spans="12:12">
      <c r="L2019"/>
    </row>
    <row r="2020" spans="12:12">
      <c r="L2020"/>
    </row>
    <row r="2021" spans="12:12">
      <c r="L2021"/>
    </row>
    <row r="2022" spans="12:12">
      <c r="L2022"/>
    </row>
    <row r="2023" spans="12:12">
      <c r="L2023"/>
    </row>
    <row r="2024" spans="12:12">
      <c r="L2024"/>
    </row>
    <row r="2025" spans="12:12">
      <c r="L2025"/>
    </row>
    <row r="2026" spans="12:12">
      <c r="L2026"/>
    </row>
    <row r="2027" spans="12:12">
      <c r="L2027"/>
    </row>
    <row r="2028" spans="12:12">
      <c r="L2028"/>
    </row>
    <row r="2029" spans="12:12">
      <c r="L2029"/>
    </row>
    <row r="2030" spans="12:12">
      <c r="L2030"/>
    </row>
    <row r="2031" spans="12:12">
      <c r="L2031"/>
    </row>
    <row r="2032" spans="12:12">
      <c r="L2032"/>
    </row>
    <row r="2033" spans="12:12">
      <c r="L2033"/>
    </row>
    <row r="2034" spans="12:12">
      <c r="L2034"/>
    </row>
    <row r="2035" spans="12:12">
      <c r="L2035"/>
    </row>
    <row r="2036" spans="12:12">
      <c r="L2036"/>
    </row>
    <row r="2037" spans="12:12">
      <c r="L2037"/>
    </row>
    <row r="2038" spans="12:12">
      <c r="L2038"/>
    </row>
    <row r="2039" spans="12:12">
      <c r="L2039"/>
    </row>
    <row r="2040" spans="12:12">
      <c r="L2040"/>
    </row>
    <row r="2041" spans="12:12">
      <c r="L2041"/>
    </row>
    <row r="2042" spans="12:12">
      <c r="L2042"/>
    </row>
    <row r="2043" spans="12:12">
      <c r="L2043"/>
    </row>
    <row r="2044" spans="12:12">
      <c r="L2044"/>
    </row>
    <row r="2045" spans="12:12">
      <c r="L2045"/>
    </row>
    <row r="2046" spans="12:12">
      <c r="L2046"/>
    </row>
    <row r="2047" spans="12:12">
      <c r="L2047"/>
    </row>
    <row r="2048" spans="12:12">
      <c r="L2048"/>
    </row>
    <row r="2049" spans="12:12">
      <c r="L2049"/>
    </row>
    <row r="2050" spans="12:12">
      <c r="L2050"/>
    </row>
    <row r="2051" spans="12:12">
      <c r="L2051"/>
    </row>
    <row r="2052" spans="12:12">
      <c r="L2052"/>
    </row>
    <row r="2053" spans="12:12">
      <c r="L2053"/>
    </row>
    <row r="2054" spans="12:12">
      <c r="L2054"/>
    </row>
    <row r="2055" spans="12:12">
      <c r="L2055"/>
    </row>
    <row r="2056" spans="12:12">
      <c r="L2056"/>
    </row>
    <row r="2057" spans="12:12">
      <c r="L2057"/>
    </row>
    <row r="2058" spans="12:12">
      <c r="L2058"/>
    </row>
    <row r="2059" spans="12:12">
      <c r="L2059"/>
    </row>
    <row r="2060" spans="12:12">
      <c r="L2060"/>
    </row>
    <row r="2061" spans="12:12">
      <c r="L2061"/>
    </row>
    <row r="2062" spans="12:12">
      <c r="L2062"/>
    </row>
    <row r="2063" spans="12:12">
      <c r="L2063"/>
    </row>
    <row r="2064" spans="12:12">
      <c r="L2064"/>
    </row>
    <row r="2065" spans="12:12">
      <c r="L2065"/>
    </row>
    <row r="2066" spans="12:12">
      <c r="L2066"/>
    </row>
    <row r="2067" spans="12:12">
      <c r="L2067"/>
    </row>
    <row r="2068" spans="12:12">
      <c r="L2068"/>
    </row>
    <row r="2069" spans="12:12">
      <c r="L2069"/>
    </row>
    <row r="2070" spans="12:12">
      <c r="L2070"/>
    </row>
    <row r="2071" spans="12:12">
      <c r="L2071"/>
    </row>
    <row r="2072" spans="12:12">
      <c r="L2072"/>
    </row>
    <row r="2073" spans="12:12">
      <c r="L2073"/>
    </row>
    <row r="2074" spans="12:12">
      <c r="L2074"/>
    </row>
    <row r="2075" spans="12:12">
      <c r="L2075"/>
    </row>
    <row r="2076" spans="12:12">
      <c r="L2076"/>
    </row>
    <row r="2077" spans="12:12">
      <c r="L2077"/>
    </row>
    <row r="2078" spans="12:12">
      <c r="L2078"/>
    </row>
    <row r="2079" spans="12:12">
      <c r="L2079"/>
    </row>
    <row r="2080" spans="12:12">
      <c r="L2080"/>
    </row>
    <row r="2081" spans="12:12">
      <c r="L2081"/>
    </row>
    <row r="2082" spans="12:12">
      <c r="L2082"/>
    </row>
    <row r="2083" spans="12:12">
      <c r="L2083"/>
    </row>
    <row r="2084" spans="12:12">
      <c r="L2084"/>
    </row>
    <row r="2085" spans="12:12">
      <c r="L2085"/>
    </row>
    <row r="2086" spans="12:12">
      <c r="L2086"/>
    </row>
    <row r="2087" spans="12:12">
      <c r="L2087"/>
    </row>
    <row r="2088" spans="12:12">
      <c r="L2088"/>
    </row>
    <row r="2089" spans="12:12">
      <c r="L2089"/>
    </row>
    <row r="2090" spans="12:12">
      <c r="L2090"/>
    </row>
    <row r="2091" spans="12:12">
      <c r="L2091"/>
    </row>
    <row r="2092" spans="12:12">
      <c r="L2092"/>
    </row>
    <row r="2093" spans="12:12">
      <c r="L2093"/>
    </row>
    <row r="2094" spans="12:12">
      <c r="L2094"/>
    </row>
    <row r="2095" spans="12:12">
      <c r="L2095"/>
    </row>
    <row r="2096" spans="12:12">
      <c r="L2096"/>
    </row>
    <row r="2097" spans="12:12">
      <c r="L2097"/>
    </row>
    <row r="2098" spans="12:12">
      <c r="L2098"/>
    </row>
    <row r="2099" spans="12:12">
      <c r="L2099"/>
    </row>
    <row r="2100" spans="12:12">
      <c r="L2100"/>
    </row>
    <row r="2101" spans="12:12">
      <c r="L2101"/>
    </row>
    <row r="2102" spans="12:12">
      <c r="L2102"/>
    </row>
    <row r="2103" spans="12:12">
      <c r="L2103"/>
    </row>
    <row r="2104" spans="12:12">
      <c r="L2104"/>
    </row>
    <row r="2105" spans="12:12">
      <c r="L2105"/>
    </row>
    <row r="2106" spans="12:12">
      <c r="L2106"/>
    </row>
    <row r="2107" spans="12:12">
      <c r="L2107"/>
    </row>
    <row r="2108" spans="12:12">
      <c r="L2108"/>
    </row>
    <row r="2109" spans="12:12">
      <c r="L2109"/>
    </row>
    <row r="2110" spans="12:12">
      <c r="L2110"/>
    </row>
    <row r="2111" spans="12:12">
      <c r="L2111"/>
    </row>
    <row r="2112" spans="12:12">
      <c r="L2112"/>
    </row>
    <row r="2113" spans="12:12">
      <c r="L2113"/>
    </row>
    <row r="2114" spans="12:12">
      <c r="L2114"/>
    </row>
    <row r="2115" spans="12:12">
      <c r="L2115"/>
    </row>
    <row r="2116" spans="12:12">
      <c r="L2116"/>
    </row>
    <row r="2117" spans="12:12">
      <c r="L2117"/>
    </row>
    <row r="2118" spans="12:12">
      <c r="L2118"/>
    </row>
    <row r="2119" spans="12:12">
      <c r="L2119"/>
    </row>
    <row r="2120" spans="12:12">
      <c r="L2120"/>
    </row>
    <row r="2121" spans="12:12">
      <c r="L2121"/>
    </row>
    <row r="2122" spans="12:12">
      <c r="L2122"/>
    </row>
    <row r="2123" spans="12:12">
      <c r="L2123"/>
    </row>
    <row r="2124" spans="12:12">
      <c r="L2124"/>
    </row>
    <row r="2125" spans="12:12">
      <c r="L2125"/>
    </row>
    <row r="2126" spans="12:12">
      <c r="L2126"/>
    </row>
    <row r="2127" spans="12:12">
      <c r="L2127"/>
    </row>
    <row r="2128" spans="12:12">
      <c r="L2128"/>
    </row>
    <row r="2129" spans="12:12">
      <c r="L2129"/>
    </row>
    <row r="2130" spans="12:12">
      <c r="L2130"/>
    </row>
    <row r="2131" spans="12:12">
      <c r="L2131"/>
    </row>
    <row r="2132" spans="12:12">
      <c r="L2132"/>
    </row>
    <row r="2133" spans="12:12">
      <c r="L2133"/>
    </row>
    <row r="2134" spans="12:12">
      <c r="L2134"/>
    </row>
    <row r="2135" spans="12:12">
      <c r="L2135"/>
    </row>
    <row r="2136" spans="12:12">
      <c r="L2136"/>
    </row>
    <row r="2137" spans="12:12">
      <c r="L2137"/>
    </row>
    <row r="2138" spans="12:12">
      <c r="L2138"/>
    </row>
    <row r="2139" spans="12:12">
      <c r="L2139"/>
    </row>
    <row r="2140" spans="12:12">
      <c r="L2140"/>
    </row>
    <row r="2141" spans="12:12">
      <c r="L2141"/>
    </row>
    <row r="2142" spans="12:12">
      <c r="L2142"/>
    </row>
    <row r="2143" spans="12:12">
      <c r="L2143"/>
    </row>
    <row r="2144" spans="12:12">
      <c r="L2144"/>
    </row>
    <row r="2145" spans="12:12">
      <c r="L2145"/>
    </row>
    <row r="2146" spans="12:12">
      <c r="L2146"/>
    </row>
    <row r="2147" spans="12:12">
      <c r="L2147"/>
    </row>
    <row r="2148" spans="12:12">
      <c r="L2148"/>
    </row>
    <row r="2149" spans="12:12">
      <c r="L2149"/>
    </row>
    <row r="2150" spans="12:12">
      <c r="L2150"/>
    </row>
    <row r="2151" spans="12:12">
      <c r="L2151"/>
    </row>
    <row r="2152" spans="12:12">
      <c r="L2152"/>
    </row>
    <row r="2153" spans="12:12">
      <c r="L2153"/>
    </row>
    <row r="2154" spans="12:12">
      <c r="L2154"/>
    </row>
    <row r="2155" spans="12:12">
      <c r="L2155"/>
    </row>
    <row r="2156" spans="12:12">
      <c r="L2156"/>
    </row>
    <row r="2157" spans="12:12">
      <c r="L2157"/>
    </row>
    <row r="2158" spans="12:12">
      <c r="L2158"/>
    </row>
    <row r="2159" spans="12:12">
      <c r="L2159"/>
    </row>
    <row r="2160" spans="12:12">
      <c r="L2160"/>
    </row>
    <row r="2161" spans="12:12">
      <c r="L2161"/>
    </row>
    <row r="2162" spans="12:12">
      <c r="L2162"/>
    </row>
    <row r="2163" spans="12:12">
      <c r="L2163"/>
    </row>
    <row r="2164" spans="12:12">
      <c r="L2164"/>
    </row>
    <row r="2165" spans="12:12">
      <c r="L2165"/>
    </row>
    <row r="2166" spans="12:12">
      <c r="L2166"/>
    </row>
    <row r="2167" spans="12:12">
      <c r="L2167"/>
    </row>
    <row r="2168" spans="12:12">
      <c r="L2168"/>
    </row>
    <row r="2169" spans="12:12">
      <c r="L2169"/>
    </row>
    <row r="2170" spans="12:12">
      <c r="L2170"/>
    </row>
    <row r="2171" spans="12:12">
      <c r="L2171"/>
    </row>
    <row r="2172" spans="12:12">
      <c r="L2172"/>
    </row>
    <row r="2173" spans="12:12">
      <c r="L2173"/>
    </row>
    <row r="2174" spans="12:12">
      <c r="L2174"/>
    </row>
    <row r="2175" spans="12:12">
      <c r="L2175"/>
    </row>
    <row r="2176" spans="12:12">
      <c r="L2176"/>
    </row>
    <row r="2177" spans="12:12">
      <c r="L2177"/>
    </row>
    <row r="2178" spans="12:12">
      <c r="L2178"/>
    </row>
    <row r="2179" spans="12:12">
      <c r="L2179"/>
    </row>
    <row r="2180" spans="12:12">
      <c r="L2180"/>
    </row>
    <row r="2181" spans="12:12">
      <c r="L2181"/>
    </row>
    <row r="2182" spans="12:12">
      <c r="L2182"/>
    </row>
    <row r="2183" spans="12:12">
      <c r="L2183"/>
    </row>
    <row r="2184" spans="12:12">
      <c r="L2184"/>
    </row>
    <row r="2185" spans="12:12">
      <c r="L2185"/>
    </row>
    <row r="2186" spans="12:12">
      <c r="L2186"/>
    </row>
    <row r="2187" spans="12:12">
      <c r="L2187"/>
    </row>
    <row r="2188" spans="12:12">
      <c r="L2188"/>
    </row>
    <row r="2189" spans="12:12">
      <c r="L2189"/>
    </row>
    <row r="2190" spans="12:12">
      <c r="L2190"/>
    </row>
    <row r="2191" spans="12:12">
      <c r="L2191"/>
    </row>
    <row r="2192" spans="12:12">
      <c r="L2192"/>
    </row>
    <row r="2193" spans="12:12">
      <c r="L2193"/>
    </row>
    <row r="2194" spans="12:12">
      <c r="L2194"/>
    </row>
    <row r="2195" spans="12:12">
      <c r="L2195"/>
    </row>
    <row r="2196" spans="12:12">
      <c r="L2196"/>
    </row>
    <row r="2197" spans="12:12">
      <c r="L2197"/>
    </row>
    <row r="2198" spans="12:12">
      <c r="L2198"/>
    </row>
    <row r="2199" spans="12:12">
      <c r="L2199"/>
    </row>
    <row r="2200" spans="12:12">
      <c r="L2200"/>
    </row>
    <row r="2201" spans="12:12">
      <c r="L2201"/>
    </row>
    <row r="2202" spans="12:12">
      <c r="L2202"/>
    </row>
    <row r="2203" spans="12:12">
      <c r="L2203"/>
    </row>
    <row r="2204" spans="12:12">
      <c r="L2204"/>
    </row>
    <row r="2205" spans="12:12">
      <c r="L2205"/>
    </row>
    <row r="2206" spans="12:12">
      <c r="L2206"/>
    </row>
    <row r="2207" spans="12:12">
      <c r="L2207"/>
    </row>
    <row r="2208" spans="12:12">
      <c r="L2208"/>
    </row>
    <row r="2209" spans="12:12">
      <c r="L2209"/>
    </row>
    <row r="2210" spans="12:12">
      <c r="L2210"/>
    </row>
    <row r="2211" spans="12:12">
      <c r="L2211"/>
    </row>
    <row r="2212" spans="12:12">
      <c r="L2212"/>
    </row>
    <row r="2213" spans="12:12">
      <c r="L2213"/>
    </row>
    <row r="2214" spans="12:12">
      <c r="L2214"/>
    </row>
    <row r="2215" spans="12:12">
      <c r="L2215"/>
    </row>
    <row r="2216" spans="12:12">
      <c r="L2216"/>
    </row>
    <row r="2217" spans="12:12">
      <c r="L2217"/>
    </row>
    <row r="2218" spans="12:12">
      <c r="L2218"/>
    </row>
    <row r="2219" spans="12:12">
      <c r="L2219"/>
    </row>
    <row r="2220" spans="12:12">
      <c r="L2220"/>
    </row>
    <row r="2221" spans="12:12">
      <c r="L2221"/>
    </row>
    <row r="2222" spans="12:12">
      <c r="L2222"/>
    </row>
    <row r="2223" spans="12:12">
      <c r="L2223"/>
    </row>
    <row r="2224" spans="12:12">
      <c r="L2224"/>
    </row>
    <row r="2225" spans="12:12">
      <c r="L2225"/>
    </row>
    <row r="2226" spans="12:12">
      <c r="L2226"/>
    </row>
    <row r="2227" spans="12:12">
      <c r="L2227"/>
    </row>
    <row r="2228" spans="12:12">
      <c r="L2228"/>
    </row>
    <row r="2229" spans="12:12">
      <c r="L2229"/>
    </row>
    <row r="2230" spans="12:12">
      <c r="L2230"/>
    </row>
    <row r="2231" spans="12:12">
      <c r="L2231"/>
    </row>
    <row r="2232" spans="12:12">
      <c r="L2232"/>
    </row>
    <row r="2233" spans="12:12">
      <c r="L2233"/>
    </row>
    <row r="2234" spans="12:12">
      <c r="L2234"/>
    </row>
    <row r="2235" spans="12:12">
      <c r="L2235"/>
    </row>
    <row r="2236" spans="12:12">
      <c r="L2236"/>
    </row>
    <row r="2237" spans="12:12">
      <c r="L2237"/>
    </row>
    <row r="2238" spans="12:12">
      <c r="L2238"/>
    </row>
    <row r="2239" spans="12:12">
      <c r="L2239"/>
    </row>
    <row r="2240" spans="12:12">
      <c r="L2240"/>
    </row>
    <row r="2241" spans="12:12">
      <c r="L2241"/>
    </row>
    <row r="2242" spans="12:12">
      <c r="L2242"/>
    </row>
    <row r="2243" spans="12:12">
      <c r="L2243"/>
    </row>
    <row r="2244" spans="12:12">
      <c r="L2244"/>
    </row>
    <row r="2245" spans="12:12">
      <c r="L2245"/>
    </row>
    <row r="2246" spans="12:12">
      <c r="L2246"/>
    </row>
    <row r="2247" spans="12:12">
      <c r="L2247"/>
    </row>
    <row r="2248" spans="12:12">
      <c r="L2248"/>
    </row>
    <row r="2249" spans="12:12">
      <c r="L2249"/>
    </row>
    <row r="2250" spans="12:12">
      <c r="L2250"/>
    </row>
    <row r="2251" spans="12:12">
      <c r="L2251"/>
    </row>
    <row r="2252" spans="12:12">
      <c r="L2252"/>
    </row>
    <row r="2253" spans="12:12">
      <c r="L2253"/>
    </row>
    <row r="2254" spans="12:12">
      <c r="L2254"/>
    </row>
    <row r="2255" spans="12:12">
      <c r="L2255"/>
    </row>
    <row r="2256" spans="12:12">
      <c r="L2256"/>
    </row>
    <row r="2257" spans="12:12">
      <c r="L2257"/>
    </row>
    <row r="2258" spans="12:12">
      <c r="L2258"/>
    </row>
    <row r="2259" spans="12:12">
      <c r="L2259"/>
    </row>
    <row r="2260" spans="12:12">
      <c r="L2260"/>
    </row>
    <row r="2261" spans="12:12">
      <c r="L2261"/>
    </row>
    <row r="2262" spans="12:12">
      <c r="L2262"/>
    </row>
    <row r="2263" spans="12:12">
      <c r="L2263"/>
    </row>
    <row r="2264" spans="12:12">
      <c r="L2264"/>
    </row>
    <row r="2265" spans="12:12">
      <c r="L2265"/>
    </row>
    <row r="2266" spans="12:12">
      <c r="L2266"/>
    </row>
    <row r="2267" spans="12:12">
      <c r="L2267"/>
    </row>
    <row r="2268" spans="12:12">
      <c r="L2268"/>
    </row>
    <row r="2269" spans="12:12">
      <c r="L2269"/>
    </row>
    <row r="2270" spans="12:12">
      <c r="L2270"/>
    </row>
    <row r="2271" spans="12:12">
      <c r="L2271"/>
    </row>
    <row r="2272" spans="12:12">
      <c r="L2272"/>
    </row>
    <row r="2273" spans="12:12">
      <c r="L2273"/>
    </row>
    <row r="2274" spans="12:12">
      <c r="L2274"/>
    </row>
    <row r="2275" spans="12:12">
      <c r="L2275"/>
    </row>
    <row r="2276" spans="12:12">
      <c r="L2276"/>
    </row>
    <row r="2277" spans="12:12">
      <c r="L2277"/>
    </row>
    <row r="2278" spans="12:12">
      <c r="L2278"/>
    </row>
    <row r="2279" spans="12:12">
      <c r="L2279"/>
    </row>
    <row r="2280" spans="12:12">
      <c r="L2280"/>
    </row>
    <row r="2281" spans="12:12">
      <c r="L2281"/>
    </row>
    <row r="2282" spans="12:12">
      <c r="L2282"/>
    </row>
    <row r="2283" spans="12:12">
      <c r="L2283"/>
    </row>
    <row r="2284" spans="12:12">
      <c r="L2284"/>
    </row>
    <row r="2285" spans="12:12">
      <c r="L2285"/>
    </row>
    <row r="2286" spans="12:12">
      <c r="L2286"/>
    </row>
    <row r="2287" spans="12:12">
      <c r="L2287"/>
    </row>
    <row r="2288" spans="12:12">
      <c r="L2288"/>
    </row>
    <row r="2289" spans="12:12">
      <c r="L2289"/>
    </row>
    <row r="2290" spans="12:12">
      <c r="L2290"/>
    </row>
    <row r="2291" spans="12:12">
      <c r="L2291"/>
    </row>
    <row r="2292" spans="12:12">
      <c r="L2292"/>
    </row>
    <row r="2293" spans="12:12">
      <c r="L2293"/>
    </row>
    <row r="2294" spans="12:12">
      <c r="L2294"/>
    </row>
    <row r="2295" spans="12:12">
      <c r="L2295"/>
    </row>
    <row r="2296" spans="12:12">
      <c r="L2296"/>
    </row>
    <row r="2297" spans="12:12">
      <c r="L2297"/>
    </row>
    <row r="2298" spans="12:12">
      <c r="L2298"/>
    </row>
    <row r="2299" spans="12:12">
      <c r="L2299"/>
    </row>
    <row r="2300" spans="12:12">
      <c r="L2300"/>
    </row>
    <row r="2301" spans="12:12">
      <c r="L2301"/>
    </row>
    <row r="2302" spans="12:12">
      <c r="L2302"/>
    </row>
    <row r="2303" spans="12:12">
      <c r="L2303"/>
    </row>
    <row r="2304" spans="12:12">
      <c r="L2304"/>
    </row>
    <row r="2305" spans="12:12">
      <c r="L2305"/>
    </row>
    <row r="2306" spans="12:12">
      <c r="L2306"/>
    </row>
    <row r="2307" spans="12:12">
      <c r="L2307"/>
    </row>
    <row r="2308" spans="12:12">
      <c r="L2308"/>
    </row>
    <row r="2309" spans="12:12">
      <c r="L2309"/>
    </row>
    <row r="2310" spans="12:12">
      <c r="L2310"/>
    </row>
    <row r="2311" spans="12:12">
      <c r="L2311"/>
    </row>
    <row r="2312" spans="12:12">
      <c r="L2312"/>
    </row>
    <row r="2313" spans="12:12">
      <c r="L2313"/>
    </row>
    <row r="2314" spans="12:12">
      <c r="L2314"/>
    </row>
    <row r="2315" spans="12:12">
      <c r="L2315"/>
    </row>
    <row r="2316" spans="12:12">
      <c r="L2316"/>
    </row>
    <row r="2317" spans="12:12">
      <c r="L2317"/>
    </row>
    <row r="2318" spans="12:12">
      <c r="L2318"/>
    </row>
    <row r="2319" spans="12:12">
      <c r="L2319"/>
    </row>
    <row r="2320" spans="12:12">
      <c r="L2320"/>
    </row>
    <row r="2321" spans="12:12">
      <c r="L2321"/>
    </row>
    <row r="2322" spans="12:12">
      <c r="L2322"/>
    </row>
    <row r="2323" spans="12:12">
      <c r="L2323"/>
    </row>
    <row r="2324" spans="12:12">
      <c r="L2324"/>
    </row>
    <row r="2325" spans="12:12">
      <c r="L2325"/>
    </row>
    <row r="2326" spans="12:12">
      <c r="L2326"/>
    </row>
    <row r="2327" spans="12:12">
      <c r="L2327"/>
    </row>
    <row r="2328" spans="12:12">
      <c r="L2328"/>
    </row>
    <row r="2329" spans="12:12">
      <c r="L2329"/>
    </row>
    <row r="2330" spans="12:12">
      <c r="L2330"/>
    </row>
    <row r="2331" spans="12:12">
      <c r="L2331"/>
    </row>
    <row r="2332" spans="12:12">
      <c r="L2332"/>
    </row>
    <row r="2333" spans="12:12">
      <c r="L2333"/>
    </row>
    <row r="2334" spans="12:12">
      <c r="L2334"/>
    </row>
    <row r="2335" spans="12:12">
      <c r="L2335"/>
    </row>
    <row r="2336" spans="12:12">
      <c r="L2336"/>
    </row>
    <row r="2337" spans="12:12">
      <c r="L2337"/>
    </row>
    <row r="2338" spans="12:12">
      <c r="L2338"/>
    </row>
    <row r="2339" spans="12:12">
      <c r="L2339"/>
    </row>
    <row r="2340" spans="12:12">
      <c r="L2340"/>
    </row>
    <row r="2341" spans="12:12">
      <c r="L2341"/>
    </row>
    <row r="2342" spans="12:12">
      <c r="L2342"/>
    </row>
    <row r="2343" spans="12:12">
      <c r="L2343"/>
    </row>
    <row r="2344" spans="12:12">
      <c r="L2344"/>
    </row>
    <row r="2345" spans="12:12">
      <c r="L2345"/>
    </row>
    <row r="2346" spans="12:12">
      <c r="L2346"/>
    </row>
    <row r="2347" spans="12:12">
      <c r="L2347"/>
    </row>
    <row r="2348" spans="12:12">
      <c r="L2348"/>
    </row>
    <row r="2349" spans="12:12">
      <c r="L2349"/>
    </row>
    <row r="2350" spans="12:12">
      <c r="L2350"/>
    </row>
    <row r="2351" spans="12:12">
      <c r="L2351"/>
    </row>
    <row r="2352" spans="12:12">
      <c r="L2352"/>
    </row>
    <row r="2353" spans="12:12">
      <c r="L2353"/>
    </row>
    <row r="2354" spans="12:12">
      <c r="L2354"/>
    </row>
    <row r="2355" spans="12:12">
      <c r="L2355"/>
    </row>
    <row r="2356" spans="12:12">
      <c r="L2356"/>
    </row>
    <row r="2357" spans="12:12">
      <c r="L2357"/>
    </row>
    <row r="2358" spans="12:12">
      <c r="L2358"/>
    </row>
    <row r="2359" spans="12:12">
      <c r="L2359"/>
    </row>
    <row r="2360" spans="12:12">
      <c r="L2360"/>
    </row>
    <row r="2361" spans="12:12">
      <c r="L2361"/>
    </row>
    <row r="2362" spans="12:12">
      <c r="L2362"/>
    </row>
    <row r="2363" spans="12:12">
      <c r="L2363"/>
    </row>
    <row r="2364" spans="12:12">
      <c r="L2364"/>
    </row>
    <row r="2365" spans="12:12">
      <c r="L2365"/>
    </row>
    <row r="2366" spans="12:12">
      <c r="L2366"/>
    </row>
    <row r="2367" spans="12:12">
      <c r="L2367"/>
    </row>
    <row r="2368" spans="12:12">
      <c r="L2368"/>
    </row>
    <row r="2369" spans="12:12">
      <c r="L2369"/>
    </row>
    <row r="2370" spans="12:12">
      <c r="L2370"/>
    </row>
    <row r="2371" spans="12:12">
      <c r="L2371"/>
    </row>
    <row r="2372" spans="12:12">
      <c r="L2372"/>
    </row>
    <row r="2373" spans="12:12">
      <c r="L2373"/>
    </row>
    <row r="2374" spans="12:12">
      <c r="L2374"/>
    </row>
    <row r="2375" spans="12:12">
      <c r="L2375"/>
    </row>
    <row r="2376" spans="12:12">
      <c r="L2376"/>
    </row>
    <row r="2377" spans="12:12">
      <c r="L2377"/>
    </row>
    <row r="2378" spans="12:12">
      <c r="L2378"/>
    </row>
    <row r="2379" spans="12:12">
      <c r="L2379"/>
    </row>
    <row r="2380" spans="12:12">
      <c r="L2380"/>
    </row>
    <row r="2381" spans="12:12">
      <c r="L2381"/>
    </row>
    <row r="2382" spans="12:12">
      <c r="L2382"/>
    </row>
    <row r="2383" spans="12:12">
      <c r="L2383"/>
    </row>
    <row r="2384" spans="12:12">
      <c r="L2384"/>
    </row>
    <row r="2385" spans="12:12">
      <c r="L2385"/>
    </row>
    <row r="2386" spans="12:12">
      <c r="L2386"/>
    </row>
    <row r="2387" spans="12:12">
      <c r="L2387"/>
    </row>
    <row r="2388" spans="12:12">
      <c r="L2388"/>
    </row>
    <row r="2389" spans="12:12">
      <c r="L2389"/>
    </row>
    <row r="2390" spans="12:12">
      <c r="L2390"/>
    </row>
    <row r="2391" spans="12:12">
      <c r="L2391"/>
    </row>
    <row r="2392" spans="12:12">
      <c r="L2392"/>
    </row>
    <row r="2393" spans="12:12">
      <c r="L2393"/>
    </row>
    <row r="2394" spans="12:12">
      <c r="L2394"/>
    </row>
    <row r="2395" spans="12:12">
      <c r="L2395"/>
    </row>
    <row r="2396" spans="12:12">
      <c r="L2396"/>
    </row>
    <row r="2397" spans="12:12">
      <c r="L2397"/>
    </row>
    <row r="2398" spans="12:12">
      <c r="L2398"/>
    </row>
    <row r="2399" spans="12:12">
      <c r="L2399"/>
    </row>
    <row r="2400" spans="12:12">
      <c r="L2400"/>
    </row>
    <row r="2401" spans="12:12">
      <c r="L2401"/>
    </row>
    <row r="2402" spans="12:12">
      <c r="L2402"/>
    </row>
    <row r="2403" spans="12:12">
      <c r="L2403"/>
    </row>
    <row r="2404" spans="12:12">
      <c r="L2404"/>
    </row>
    <row r="2405" spans="12:12">
      <c r="L2405"/>
    </row>
    <row r="2406" spans="12:12">
      <c r="L2406"/>
    </row>
    <row r="2407" spans="12:12">
      <c r="L2407"/>
    </row>
    <row r="2408" spans="12:12">
      <c r="L2408"/>
    </row>
    <row r="2409" spans="12:12">
      <c r="L2409"/>
    </row>
    <row r="2410" spans="12:12">
      <c r="L2410"/>
    </row>
    <row r="2411" spans="12:12">
      <c r="L2411"/>
    </row>
    <row r="2412" spans="12:12">
      <c r="L2412"/>
    </row>
    <row r="2413" spans="12:12">
      <c r="L2413"/>
    </row>
    <row r="2414" spans="12:12">
      <c r="L2414"/>
    </row>
    <row r="2415" spans="12:12">
      <c r="L2415"/>
    </row>
    <row r="2416" spans="12:12">
      <c r="L2416"/>
    </row>
    <row r="2417" spans="12:12">
      <c r="L2417"/>
    </row>
    <row r="2418" spans="12:12">
      <c r="L2418"/>
    </row>
    <row r="2419" spans="12:12">
      <c r="L2419"/>
    </row>
    <row r="2420" spans="12:12">
      <c r="L2420"/>
    </row>
    <row r="2421" spans="12:12">
      <c r="L2421"/>
    </row>
    <row r="2422" spans="12:12">
      <c r="L2422"/>
    </row>
    <row r="2423" spans="12:12">
      <c r="L2423"/>
    </row>
    <row r="2424" spans="12:12">
      <c r="L2424"/>
    </row>
    <row r="2425" spans="12:12">
      <c r="L2425"/>
    </row>
    <row r="2426" spans="12:12">
      <c r="L2426"/>
    </row>
    <row r="2427" spans="12:12">
      <c r="L2427"/>
    </row>
    <row r="2428" spans="12:12">
      <c r="L2428"/>
    </row>
    <row r="2429" spans="12:12">
      <c r="L2429"/>
    </row>
    <row r="2430" spans="12:12">
      <c r="L2430"/>
    </row>
    <row r="2431" spans="12:12">
      <c r="L2431"/>
    </row>
    <row r="2432" spans="12:12">
      <c r="L2432"/>
    </row>
    <row r="2433" spans="12:12">
      <c r="L2433"/>
    </row>
    <row r="2434" spans="12:12">
      <c r="L2434"/>
    </row>
    <row r="2435" spans="12:12">
      <c r="L2435"/>
    </row>
    <row r="2436" spans="12:12">
      <c r="L2436"/>
    </row>
    <row r="2437" spans="12:12">
      <c r="L2437"/>
    </row>
    <row r="2438" spans="12:12">
      <c r="L2438"/>
    </row>
    <row r="2439" spans="12:12">
      <c r="L2439"/>
    </row>
    <row r="2440" spans="12:12">
      <c r="L2440"/>
    </row>
    <row r="2441" spans="12:12">
      <c r="L2441"/>
    </row>
    <row r="2442" spans="12:12">
      <c r="L2442"/>
    </row>
    <row r="2443" spans="12:12">
      <c r="L2443"/>
    </row>
    <row r="2444" spans="12:12">
      <c r="L2444"/>
    </row>
    <row r="2445" spans="12:12">
      <c r="L2445"/>
    </row>
    <row r="2446" spans="12:12">
      <c r="L2446"/>
    </row>
    <row r="2447" spans="12:12">
      <c r="L2447"/>
    </row>
    <row r="2448" spans="12:12">
      <c r="L2448"/>
    </row>
    <row r="2449" spans="12:12">
      <c r="L2449"/>
    </row>
    <row r="2450" spans="12:12">
      <c r="L2450"/>
    </row>
    <row r="2451" spans="12:12">
      <c r="L2451"/>
    </row>
    <row r="2452" spans="12:12">
      <c r="L2452"/>
    </row>
    <row r="2453" spans="12:12">
      <c r="L2453"/>
    </row>
    <row r="2454" spans="12:12">
      <c r="L2454"/>
    </row>
    <row r="2455" spans="12:12">
      <c r="L2455"/>
    </row>
    <row r="2456" spans="12:12">
      <c r="L2456"/>
    </row>
    <row r="2457" spans="12:12">
      <c r="L2457"/>
    </row>
    <row r="2458" spans="12:12">
      <c r="L2458"/>
    </row>
    <row r="2459" spans="12:12">
      <c r="L2459"/>
    </row>
    <row r="2460" spans="12:12">
      <c r="L2460"/>
    </row>
    <row r="2461" spans="12:12">
      <c r="L2461"/>
    </row>
    <row r="2462" spans="12:12">
      <c r="L2462"/>
    </row>
    <row r="2463" spans="12:12">
      <c r="L2463"/>
    </row>
    <row r="2464" spans="12:12">
      <c r="L2464"/>
    </row>
    <row r="2465" spans="12:12">
      <c r="L2465"/>
    </row>
    <row r="2466" spans="12:12">
      <c r="L2466"/>
    </row>
    <row r="2467" spans="12:12">
      <c r="L2467"/>
    </row>
    <row r="2468" spans="12:12">
      <c r="L2468"/>
    </row>
    <row r="2469" spans="12:12">
      <c r="L2469"/>
    </row>
    <row r="2470" spans="12:12">
      <c r="L2470"/>
    </row>
    <row r="2471" spans="12:12">
      <c r="L2471"/>
    </row>
    <row r="2472" spans="12:12">
      <c r="L2472"/>
    </row>
    <row r="2473" spans="12:12">
      <c r="L2473"/>
    </row>
    <row r="2474" spans="12:12">
      <c r="L2474"/>
    </row>
    <row r="2475" spans="12:12">
      <c r="L2475"/>
    </row>
    <row r="2476" spans="12:12">
      <c r="L2476"/>
    </row>
    <row r="2477" spans="12:12">
      <c r="L2477"/>
    </row>
    <row r="2478" spans="12:12">
      <c r="L2478"/>
    </row>
    <row r="2479" spans="12:12">
      <c r="L2479"/>
    </row>
    <row r="2480" spans="12:12">
      <c r="L2480"/>
    </row>
    <row r="2481" spans="12:12">
      <c r="L2481"/>
    </row>
    <row r="2482" spans="12:12">
      <c r="L2482"/>
    </row>
    <row r="2483" spans="12:12">
      <c r="L2483"/>
    </row>
    <row r="2484" spans="12:12">
      <c r="L2484"/>
    </row>
    <row r="2485" spans="12:12">
      <c r="L2485"/>
    </row>
    <row r="2486" spans="12:12">
      <c r="L2486"/>
    </row>
    <row r="2487" spans="12:12">
      <c r="L2487"/>
    </row>
    <row r="2488" spans="12:12">
      <c r="L2488"/>
    </row>
    <row r="2489" spans="12:12">
      <c r="L2489"/>
    </row>
    <row r="2490" spans="12:12">
      <c r="L2490"/>
    </row>
    <row r="2491" spans="12:12">
      <c r="L2491"/>
    </row>
    <row r="2492" spans="12:12">
      <c r="L2492"/>
    </row>
    <row r="2493" spans="12:12">
      <c r="L2493"/>
    </row>
    <row r="2494" spans="12:12">
      <c r="L2494"/>
    </row>
    <row r="2495" spans="12:12">
      <c r="L2495"/>
    </row>
    <row r="2496" spans="12:12">
      <c r="L2496"/>
    </row>
    <row r="2497" spans="12:12">
      <c r="L2497"/>
    </row>
    <row r="2498" spans="12:12">
      <c r="L2498"/>
    </row>
    <row r="2499" spans="12:12">
      <c r="L2499"/>
    </row>
    <row r="2500" spans="12:12">
      <c r="L2500"/>
    </row>
    <row r="2501" spans="12:12">
      <c r="L2501"/>
    </row>
    <row r="2502" spans="12:12">
      <c r="L2502"/>
    </row>
    <row r="2503" spans="12:12">
      <c r="L2503"/>
    </row>
    <row r="2504" spans="12:12">
      <c r="L2504"/>
    </row>
    <row r="2505" spans="12:12">
      <c r="L2505"/>
    </row>
    <row r="2506" spans="12:12">
      <c r="L2506"/>
    </row>
    <row r="2507" spans="12:12">
      <c r="L2507"/>
    </row>
    <row r="2508" spans="12:12">
      <c r="L2508"/>
    </row>
    <row r="2509" spans="12:12">
      <c r="L2509"/>
    </row>
    <row r="2510" spans="12:12">
      <c r="L2510"/>
    </row>
    <row r="2511" spans="12:12">
      <c r="L2511"/>
    </row>
    <row r="2512" spans="12:12">
      <c r="L2512"/>
    </row>
    <row r="2513" spans="12:12">
      <c r="L2513"/>
    </row>
    <row r="2514" spans="12:12">
      <c r="L2514"/>
    </row>
    <row r="2515" spans="12:12">
      <c r="L2515"/>
    </row>
    <row r="2516" spans="12:12">
      <c r="L2516"/>
    </row>
    <row r="2517" spans="12:12">
      <c r="L2517"/>
    </row>
    <row r="2518" spans="12:12">
      <c r="L2518"/>
    </row>
    <row r="2519" spans="12:12">
      <c r="L2519"/>
    </row>
    <row r="2520" spans="12:12">
      <c r="L2520"/>
    </row>
    <row r="2521" spans="12:12">
      <c r="L2521"/>
    </row>
    <row r="2522" spans="12:12">
      <c r="L2522"/>
    </row>
    <row r="2523" spans="12:12">
      <c r="L2523"/>
    </row>
    <row r="2524" spans="12:12">
      <c r="L2524"/>
    </row>
    <row r="2525" spans="12:12">
      <c r="L2525"/>
    </row>
    <row r="2526" spans="12:12">
      <c r="L2526"/>
    </row>
    <row r="2527" spans="12:12">
      <c r="L2527"/>
    </row>
    <row r="2528" spans="12:12">
      <c r="L2528"/>
    </row>
    <row r="2529" spans="12:12">
      <c r="L2529"/>
    </row>
    <row r="2530" spans="12:12">
      <c r="L2530"/>
    </row>
    <row r="2531" spans="12:12">
      <c r="L2531"/>
    </row>
    <row r="2532" spans="12:12">
      <c r="L2532"/>
    </row>
    <row r="2533" spans="12:12">
      <c r="L2533"/>
    </row>
    <row r="2534" spans="12:12">
      <c r="L2534"/>
    </row>
    <row r="2535" spans="12:12">
      <c r="L2535"/>
    </row>
    <row r="2536" spans="12:12">
      <c r="L2536"/>
    </row>
    <row r="2537" spans="12:12">
      <c r="L2537"/>
    </row>
    <row r="2538" spans="12:12">
      <c r="L2538"/>
    </row>
    <row r="2539" spans="12:12">
      <c r="L2539"/>
    </row>
    <row r="2540" spans="12:12">
      <c r="L2540"/>
    </row>
    <row r="2541" spans="12:12">
      <c r="L2541"/>
    </row>
    <row r="2542" spans="12:12">
      <c r="L2542"/>
    </row>
    <row r="2543" spans="12:12">
      <c r="L2543"/>
    </row>
    <row r="2544" spans="12:12">
      <c r="L2544"/>
    </row>
    <row r="2545" spans="12:12">
      <c r="L2545"/>
    </row>
    <row r="2546" spans="12:12">
      <c r="L2546"/>
    </row>
    <row r="2547" spans="12:12">
      <c r="L2547"/>
    </row>
    <row r="2548" spans="12:12">
      <c r="L2548"/>
    </row>
    <row r="2549" spans="12:12">
      <c r="L2549"/>
    </row>
    <row r="2550" spans="12:12">
      <c r="L2550"/>
    </row>
    <row r="2551" spans="12:12">
      <c r="L2551"/>
    </row>
    <row r="2552" spans="12:12">
      <c r="L2552"/>
    </row>
    <row r="2553" spans="12:12">
      <c r="L2553"/>
    </row>
    <row r="2554" spans="12:12">
      <c r="L2554"/>
    </row>
    <row r="2555" spans="12:12">
      <c r="L2555"/>
    </row>
    <row r="2556" spans="12:12">
      <c r="L2556"/>
    </row>
    <row r="2557" spans="12:12">
      <c r="L2557"/>
    </row>
    <row r="2558" spans="12:12">
      <c r="L2558"/>
    </row>
    <row r="2559" spans="12:12">
      <c r="L2559"/>
    </row>
    <row r="2560" spans="12:12">
      <c r="L2560"/>
    </row>
    <row r="2561" spans="12:12">
      <c r="L2561"/>
    </row>
    <row r="2562" spans="12:12">
      <c r="L2562"/>
    </row>
    <row r="2563" spans="12:12">
      <c r="L2563"/>
    </row>
    <row r="2564" spans="12:12">
      <c r="L2564"/>
    </row>
    <row r="2565" spans="12:12">
      <c r="L2565"/>
    </row>
    <row r="2566" spans="12:12">
      <c r="L2566"/>
    </row>
    <row r="2567" spans="12:12">
      <c r="L2567"/>
    </row>
    <row r="2568" spans="12:12">
      <c r="L2568"/>
    </row>
    <row r="2569" spans="12:12">
      <c r="L2569"/>
    </row>
    <row r="2570" spans="12:12">
      <c r="L2570"/>
    </row>
    <row r="2571" spans="12:12">
      <c r="L2571"/>
    </row>
    <row r="2572" spans="12:12">
      <c r="L2572"/>
    </row>
    <row r="2573" spans="12:12">
      <c r="L2573"/>
    </row>
    <row r="2574" spans="12:12">
      <c r="L2574"/>
    </row>
    <row r="2575" spans="12:12">
      <c r="L2575"/>
    </row>
    <row r="2576" spans="12:12">
      <c r="L2576"/>
    </row>
    <row r="2577" spans="12:12">
      <c r="L2577"/>
    </row>
    <row r="2578" spans="12:12">
      <c r="L2578"/>
    </row>
    <row r="2579" spans="12:12">
      <c r="L2579"/>
    </row>
    <row r="2580" spans="12:12">
      <c r="L2580"/>
    </row>
    <row r="2581" spans="12:12">
      <c r="L2581"/>
    </row>
    <row r="2582" spans="12:12">
      <c r="L2582"/>
    </row>
    <row r="2583" spans="12:12">
      <c r="L2583"/>
    </row>
    <row r="2584" spans="12:12">
      <c r="L2584"/>
    </row>
    <row r="2585" spans="12:12">
      <c r="L2585"/>
    </row>
    <row r="2586" spans="12:12">
      <c r="L2586"/>
    </row>
    <row r="2587" spans="12:12">
      <c r="L2587"/>
    </row>
    <row r="2588" spans="12:12">
      <c r="L2588"/>
    </row>
    <row r="2589" spans="12:12">
      <c r="L2589"/>
    </row>
    <row r="2590" spans="12:12">
      <c r="L2590"/>
    </row>
    <row r="2591" spans="12:12">
      <c r="L2591"/>
    </row>
    <row r="2592" spans="12:12">
      <c r="L2592"/>
    </row>
    <row r="2593" spans="12:12">
      <c r="L2593"/>
    </row>
    <row r="2594" spans="12:12">
      <c r="L2594"/>
    </row>
    <row r="2595" spans="12:12">
      <c r="L2595"/>
    </row>
    <row r="2596" spans="12:12">
      <c r="L2596"/>
    </row>
    <row r="2597" spans="12:12">
      <c r="L2597"/>
    </row>
    <row r="2598" spans="12:12">
      <c r="L2598"/>
    </row>
    <row r="2599" spans="12:12">
      <c r="L2599"/>
    </row>
    <row r="2600" spans="12:12">
      <c r="L2600"/>
    </row>
    <row r="2601" spans="12:12">
      <c r="L2601"/>
    </row>
    <row r="2602" spans="12:12">
      <c r="L2602"/>
    </row>
    <row r="2603" spans="12:12">
      <c r="L2603"/>
    </row>
    <row r="2604" spans="12:12">
      <c r="L2604"/>
    </row>
    <row r="2605" spans="12:12">
      <c r="L2605"/>
    </row>
    <row r="2606" spans="12:12">
      <c r="L2606"/>
    </row>
    <row r="2607" spans="12:12">
      <c r="L2607"/>
    </row>
    <row r="2608" spans="12:12">
      <c r="L2608"/>
    </row>
    <row r="2609" spans="12:12">
      <c r="L2609"/>
    </row>
    <row r="2610" spans="12:12">
      <c r="L2610"/>
    </row>
    <row r="2611" spans="12:12">
      <c r="L2611"/>
    </row>
    <row r="2612" spans="12:12">
      <c r="L2612"/>
    </row>
    <row r="2613" spans="12:12">
      <c r="L2613"/>
    </row>
    <row r="2614" spans="12:12">
      <c r="L2614"/>
    </row>
    <row r="2615" spans="12:12">
      <c r="L2615"/>
    </row>
    <row r="2616" spans="12:12">
      <c r="L2616"/>
    </row>
    <row r="2617" spans="12:12">
      <c r="L2617"/>
    </row>
    <row r="2618" spans="12:12">
      <c r="L2618"/>
    </row>
    <row r="2619" spans="12:12">
      <c r="L2619"/>
    </row>
    <row r="2620" spans="12:12">
      <c r="L2620"/>
    </row>
    <row r="2621" spans="12:12">
      <c r="L2621"/>
    </row>
    <row r="2622" spans="12:12">
      <c r="L2622"/>
    </row>
    <row r="2623" spans="12:12">
      <c r="L2623"/>
    </row>
    <row r="2624" spans="12:12">
      <c r="L2624"/>
    </row>
    <row r="2625" spans="12:12">
      <c r="L2625"/>
    </row>
    <row r="2626" spans="12:12">
      <c r="L2626"/>
    </row>
    <row r="2627" spans="12:12">
      <c r="L2627"/>
    </row>
    <row r="2628" spans="12:12">
      <c r="L2628"/>
    </row>
    <row r="2629" spans="12:12">
      <c r="L2629"/>
    </row>
    <row r="2630" spans="12:12">
      <c r="L2630"/>
    </row>
    <row r="2631" spans="12:12">
      <c r="L2631"/>
    </row>
    <row r="2632" spans="12:12">
      <c r="L2632"/>
    </row>
    <row r="2633" spans="12:12">
      <c r="L2633"/>
    </row>
    <row r="2634" spans="12:12">
      <c r="L2634"/>
    </row>
    <row r="2635" spans="12:12">
      <c r="L2635"/>
    </row>
    <row r="2636" spans="12:12">
      <c r="L2636"/>
    </row>
    <row r="2637" spans="12:12">
      <c r="L2637"/>
    </row>
    <row r="2638" spans="12:12">
      <c r="L2638"/>
    </row>
    <row r="2639" spans="12:12">
      <c r="L2639"/>
    </row>
    <row r="2640" spans="12:12">
      <c r="L2640"/>
    </row>
    <row r="2641" spans="12:12">
      <c r="L2641"/>
    </row>
    <row r="2642" spans="12:12">
      <c r="L2642"/>
    </row>
    <row r="2643" spans="12:12">
      <c r="L2643"/>
    </row>
    <row r="2644" spans="12:12">
      <c r="L2644"/>
    </row>
    <row r="2645" spans="12:12">
      <c r="L2645"/>
    </row>
    <row r="2646" spans="12:12">
      <c r="L2646"/>
    </row>
    <row r="2647" spans="12:12">
      <c r="L2647"/>
    </row>
    <row r="2648" spans="12:12">
      <c r="L2648"/>
    </row>
    <row r="2649" spans="12:12">
      <c r="L2649"/>
    </row>
    <row r="2650" spans="12:12">
      <c r="L2650"/>
    </row>
    <row r="2651" spans="12:12">
      <c r="L2651"/>
    </row>
    <row r="2652" spans="12:12">
      <c r="L2652"/>
    </row>
    <row r="2653" spans="12:12">
      <c r="L2653"/>
    </row>
    <row r="2654" spans="12:12">
      <c r="L2654"/>
    </row>
    <row r="2655" spans="12:12">
      <c r="L2655"/>
    </row>
    <row r="2656" spans="12:12">
      <c r="L2656"/>
    </row>
    <row r="2657" spans="12:12">
      <c r="L2657"/>
    </row>
    <row r="2658" spans="12:12">
      <c r="L2658"/>
    </row>
    <row r="2659" spans="12:12">
      <c r="L2659"/>
    </row>
    <row r="2660" spans="12:12">
      <c r="L2660"/>
    </row>
    <row r="2661" spans="12:12">
      <c r="L2661"/>
    </row>
    <row r="2662" spans="12:12">
      <c r="L2662"/>
    </row>
    <row r="2663" spans="12:12">
      <c r="L2663"/>
    </row>
    <row r="2664" spans="12:12">
      <c r="L2664"/>
    </row>
    <row r="2665" spans="12:12">
      <c r="L2665"/>
    </row>
    <row r="2666" spans="12:12">
      <c r="L2666"/>
    </row>
    <row r="2667" spans="12:12">
      <c r="L2667"/>
    </row>
    <row r="2668" spans="12:12">
      <c r="L2668"/>
    </row>
    <row r="2669" spans="12:12">
      <c r="L2669"/>
    </row>
    <row r="2670" spans="12:12">
      <c r="L2670"/>
    </row>
    <row r="2671" spans="12:12">
      <c r="L2671"/>
    </row>
    <row r="2672" spans="12:12">
      <c r="L2672"/>
    </row>
    <row r="2673" spans="12:12">
      <c r="L2673"/>
    </row>
    <row r="2674" spans="12:12">
      <c r="L2674"/>
    </row>
    <row r="2675" spans="12:12">
      <c r="L2675"/>
    </row>
    <row r="2676" spans="12:12">
      <c r="L2676"/>
    </row>
    <row r="2677" spans="12:12">
      <c r="L2677"/>
    </row>
    <row r="2678" spans="12:12">
      <c r="L2678"/>
    </row>
    <row r="2679" spans="12:12">
      <c r="L2679"/>
    </row>
    <row r="2680" spans="12:12">
      <c r="L2680"/>
    </row>
    <row r="2681" spans="12:12">
      <c r="L2681"/>
    </row>
    <row r="2682" spans="12:12">
      <c r="L2682"/>
    </row>
    <row r="2683" spans="12:12">
      <c r="L2683"/>
    </row>
    <row r="2684" spans="12:12">
      <c r="L2684"/>
    </row>
    <row r="2685" spans="12:12">
      <c r="L2685"/>
    </row>
    <row r="2686" spans="12:12">
      <c r="L2686"/>
    </row>
    <row r="2687" spans="12:12">
      <c r="L2687"/>
    </row>
    <row r="2688" spans="12:12">
      <c r="L2688"/>
    </row>
    <row r="2689" spans="12:12">
      <c r="L2689"/>
    </row>
    <row r="2690" spans="12:12">
      <c r="L2690"/>
    </row>
    <row r="2691" spans="12:12">
      <c r="L2691"/>
    </row>
    <row r="2692" spans="12:12">
      <c r="L2692"/>
    </row>
    <row r="2693" spans="12:12">
      <c r="L2693"/>
    </row>
    <row r="2694" spans="12:12">
      <c r="L2694"/>
    </row>
    <row r="2695" spans="12:12">
      <c r="L2695"/>
    </row>
    <row r="2696" spans="12:12">
      <c r="L2696"/>
    </row>
    <row r="2697" spans="12:12">
      <c r="L2697"/>
    </row>
    <row r="2698" spans="12:12">
      <c r="L2698"/>
    </row>
    <row r="2699" spans="12:12">
      <c r="L2699"/>
    </row>
    <row r="2700" spans="12:12">
      <c r="L2700"/>
    </row>
    <row r="2701" spans="12:12">
      <c r="L2701"/>
    </row>
    <row r="2702" spans="12:12">
      <c r="L2702"/>
    </row>
    <row r="2703" spans="12:12">
      <c r="L2703"/>
    </row>
    <row r="2704" spans="12:12">
      <c r="L2704"/>
    </row>
    <row r="2705" spans="12:12">
      <c r="L2705"/>
    </row>
    <row r="2706" spans="12:12">
      <c r="L2706"/>
    </row>
    <row r="2707" spans="12:12">
      <c r="L2707"/>
    </row>
    <row r="2708" spans="12:12">
      <c r="L2708"/>
    </row>
    <row r="2709" spans="12:12">
      <c r="L2709"/>
    </row>
    <row r="2710" spans="12:12">
      <c r="L2710"/>
    </row>
    <row r="2711" spans="12:12">
      <c r="L2711"/>
    </row>
    <row r="2712" spans="12:12">
      <c r="L2712"/>
    </row>
    <row r="2713" spans="12:12">
      <c r="L2713"/>
    </row>
    <row r="2714" spans="12:12">
      <c r="L2714"/>
    </row>
    <row r="2715" spans="12:12">
      <c r="L2715"/>
    </row>
    <row r="2716" spans="12:12">
      <c r="L2716"/>
    </row>
    <row r="2717" spans="12:12">
      <c r="L2717"/>
    </row>
    <row r="2718" spans="12:12">
      <c r="L2718"/>
    </row>
    <row r="2719" spans="12:12">
      <c r="L2719"/>
    </row>
    <row r="2720" spans="12:12">
      <c r="L2720"/>
    </row>
    <row r="2721" spans="12:12">
      <c r="L2721"/>
    </row>
    <row r="2722" spans="12:12">
      <c r="L2722"/>
    </row>
    <row r="2723" spans="12:12">
      <c r="L2723"/>
    </row>
    <row r="2724" spans="12:12">
      <c r="L2724"/>
    </row>
    <row r="2725" spans="12:12">
      <c r="L2725"/>
    </row>
    <row r="2726" spans="12:12">
      <c r="L2726"/>
    </row>
    <row r="2727" spans="12:12">
      <c r="L2727"/>
    </row>
    <row r="2728" spans="12:12">
      <c r="L2728"/>
    </row>
    <row r="2729" spans="12:12">
      <c r="L2729"/>
    </row>
    <row r="2730" spans="12:12">
      <c r="L2730"/>
    </row>
    <row r="2731" spans="12:12">
      <c r="L2731"/>
    </row>
    <row r="2732" spans="12:12">
      <c r="L2732"/>
    </row>
    <row r="2733" spans="12:12">
      <c r="L2733"/>
    </row>
    <row r="2734" spans="12:12">
      <c r="L2734"/>
    </row>
    <row r="2735" spans="12:12">
      <c r="L2735"/>
    </row>
    <row r="2736" spans="12:12">
      <c r="L2736"/>
    </row>
    <row r="2737" spans="12:12">
      <c r="L2737"/>
    </row>
    <row r="2738" spans="12:12">
      <c r="L2738"/>
    </row>
    <row r="2739" spans="12:12">
      <c r="L2739"/>
    </row>
    <row r="2740" spans="12:12">
      <c r="L2740"/>
    </row>
    <row r="2741" spans="12:12">
      <c r="L2741"/>
    </row>
    <row r="2742" spans="12:12">
      <c r="L2742"/>
    </row>
    <row r="2743" spans="12:12">
      <c r="L2743"/>
    </row>
    <row r="2744" spans="12:12">
      <c r="L2744"/>
    </row>
    <row r="2745" spans="12:12">
      <c r="L2745"/>
    </row>
    <row r="2746" spans="12:12">
      <c r="L2746"/>
    </row>
    <row r="2747" spans="12:12">
      <c r="L2747"/>
    </row>
    <row r="2748" spans="12:12">
      <c r="L2748"/>
    </row>
    <row r="2749" spans="12:12">
      <c r="L2749"/>
    </row>
    <row r="2750" spans="12:12">
      <c r="L2750"/>
    </row>
    <row r="2751" spans="12:12">
      <c r="L2751"/>
    </row>
    <row r="2752" spans="12:12">
      <c r="L2752"/>
    </row>
    <row r="2753" spans="12:12">
      <c r="L2753"/>
    </row>
    <row r="2754" spans="12:12">
      <c r="L2754"/>
    </row>
    <row r="2755" spans="12:12">
      <c r="L2755"/>
    </row>
    <row r="2756" spans="12:12">
      <c r="L2756"/>
    </row>
    <row r="2757" spans="12:12">
      <c r="L2757"/>
    </row>
    <row r="2758" spans="12:12">
      <c r="L2758"/>
    </row>
    <row r="2759" spans="12:12">
      <c r="L2759"/>
    </row>
    <row r="2760" spans="12:12">
      <c r="L2760"/>
    </row>
    <row r="2761" spans="12:12">
      <c r="L2761"/>
    </row>
    <row r="2762" spans="12:12">
      <c r="L2762"/>
    </row>
    <row r="2763" spans="12:12">
      <c r="L2763"/>
    </row>
    <row r="2764" spans="12:12">
      <c r="L2764"/>
    </row>
    <row r="2765" spans="12:12">
      <c r="L2765"/>
    </row>
    <row r="2766" spans="12:12">
      <c r="L2766"/>
    </row>
    <row r="2767" spans="12:12">
      <c r="L2767"/>
    </row>
    <row r="2768" spans="12:12">
      <c r="L2768"/>
    </row>
    <row r="2769" spans="12:12">
      <c r="L2769"/>
    </row>
    <row r="2770" spans="12:12">
      <c r="L2770"/>
    </row>
    <row r="2771" spans="12:12">
      <c r="L2771"/>
    </row>
    <row r="2772" spans="12:12">
      <c r="L2772"/>
    </row>
    <row r="2773" spans="12:12">
      <c r="L2773"/>
    </row>
    <row r="2774" spans="12:12">
      <c r="L2774"/>
    </row>
    <row r="2775" spans="12:12">
      <c r="L2775"/>
    </row>
    <row r="2776" spans="12:12">
      <c r="L2776"/>
    </row>
    <row r="2777" spans="12:12">
      <c r="L2777"/>
    </row>
    <row r="2778" spans="12:12">
      <c r="L2778"/>
    </row>
    <row r="2779" spans="12:12">
      <c r="L2779"/>
    </row>
    <row r="2780" spans="12:12">
      <c r="L2780"/>
    </row>
    <row r="2781" spans="12:12">
      <c r="L2781"/>
    </row>
    <row r="2782" spans="12:12">
      <c r="L2782"/>
    </row>
    <row r="2783" spans="12:12">
      <c r="L2783"/>
    </row>
    <row r="2784" spans="12:12">
      <c r="L2784"/>
    </row>
    <row r="2785" spans="12:12">
      <c r="L2785"/>
    </row>
    <row r="2786" spans="12:12">
      <c r="L2786"/>
    </row>
    <row r="2787" spans="12:12">
      <c r="L2787"/>
    </row>
    <row r="2788" spans="12:12">
      <c r="L2788"/>
    </row>
    <row r="2789" spans="12:12">
      <c r="L2789"/>
    </row>
    <row r="2790" spans="12:12">
      <c r="L2790"/>
    </row>
    <row r="2791" spans="12:12">
      <c r="L2791"/>
    </row>
    <row r="2792" spans="12:12">
      <c r="L2792"/>
    </row>
    <row r="2793" spans="12:12">
      <c r="L2793"/>
    </row>
    <row r="2794" spans="12:12">
      <c r="L2794"/>
    </row>
    <row r="2795" spans="12:12">
      <c r="L2795"/>
    </row>
    <row r="2796" spans="12:12">
      <c r="L2796"/>
    </row>
    <row r="2797" spans="12:12">
      <c r="L2797"/>
    </row>
    <row r="2798" spans="12:12">
      <c r="L2798"/>
    </row>
    <row r="2799" spans="12:12">
      <c r="L2799"/>
    </row>
    <row r="2800" spans="12:12">
      <c r="L2800"/>
    </row>
    <row r="2801" spans="12:12">
      <c r="L2801"/>
    </row>
    <row r="2802" spans="12:12">
      <c r="L2802"/>
    </row>
    <row r="2803" spans="12:12">
      <c r="L2803"/>
    </row>
    <row r="2804" spans="12:12">
      <c r="L2804"/>
    </row>
    <row r="2805" spans="12:12">
      <c r="L2805"/>
    </row>
    <row r="2806" spans="12:12">
      <c r="L2806"/>
    </row>
    <row r="2807" spans="12:12">
      <c r="L2807"/>
    </row>
    <row r="2808" spans="12:12">
      <c r="L2808"/>
    </row>
    <row r="2809" spans="12:12">
      <c r="L2809"/>
    </row>
    <row r="2810" spans="12:12">
      <c r="L2810"/>
    </row>
    <row r="2811" spans="12:12">
      <c r="L2811"/>
    </row>
    <row r="2812" spans="12:12">
      <c r="L2812"/>
    </row>
    <row r="2813" spans="12:12">
      <c r="L2813"/>
    </row>
    <row r="2814" spans="12:12">
      <c r="L2814"/>
    </row>
    <row r="2815" spans="12:12">
      <c r="L2815"/>
    </row>
    <row r="2816" spans="12:12">
      <c r="L2816"/>
    </row>
    <row r="2817" spans="12:12">
      <c r="L2817"/>
    </row>
    <row r="2818" spans="12:12">
      <c r="L2818"/>
    </row>
    <row r="2819" spans="12:12">
      <c r="L2819"/>
    </row>
    <row r="2820" spans="12:12">
      <c r="L2820"/>
    </row>
    <row r="2821" spans="12:12">
      <c r="L2821"/>
    </row>
    <row r="2822" spans="12:12">
      <c r="L2822"/>
    </row>
    <row r="2823" spans="12:12">
      <c r="L2823"/>
    </row>
    <row r="2824" spans="12:12">
      <c r="L2824"/>
    </row>
    <row r="2825" spans="12:12">
      <c r="L2825"/>
    </row>
    <row r="2826" spans="12:12">
      <c r="L2826"/>
    </row>
    <row r="2827" spans="12:12">
      <c r="L2827"/>
    </row>
    <row r="2828" spans="12:12">
      <c r="L2828"/>
    </row>
    <row r="2829" spans="12:12">
      <c r="L2829"/>
    </row>
    <row r="2830" spans="12:12">
      <c r="L2830"/>
    </row>
    <row r="2831" spans="12:12">
      <c r="L2831"/>
    </row>
    <row r="2832" spans="12:12">
      <c r="L2832"/>
    </row>
    <row r="2833" spans="12:12">
      <c r="L2833"/>
    </row>
    <row r="2834" spans="12:12">
      <c r="L2834"/>
    </row>
    <row r="2835" spans="12:12">
      <c r="L2835"/>
    </row>
    <row r="2836" spans="12:12">
      <c r="L2836"/>
    </row>
    <row r="2837" spans="12:12">
      <c r="L2837"/>
    </row>
    <row r="2838" spans="12:12">
      <c r="L2838"/>
    </row>
    <row r="2839" spans="12:12">
      <c r="L2839"/>
    </row>
    <row r="2840" spans="12:12">
      <c r="L2840"/>
    </row>
    <row r="2841" spans="12:12">
      <c r="L2841"/>
    </row>
    <row r="2842" spans="12:12">
      <c r="L2842"/>
    </row>
    <row r="2843" spans="12:12">
      <c r="L2843"/>
    </row>
    <row r="2844" spans="12:12">
      <c r="L2844"/>
    </row>
    <row r="2845" spans="12:12">
      <c r="L2845"/>
    </row>
    <row r="2846" spans="12:12">
      <c r="L2846"/>
    </row>
    <row r="2847" spans="12:12">
      <c r="L2847"/>
    </row>
    <row r="2848" spans="12:12">
      <c r="L2848"/>
    </row>
    <row r="2849" spans="12:12">
      <c r="L2849"/>
    </row>
    <row r="2850" spans="12:12">
      <c r="L2850"/>
    </row>
    <row r="2851" spans="12:12">
      <c r="L2851"/>
    </row>
    <row r="2852" spans="12:12">
      <c r="L2852"/>
    </row>
    <row r="2853" spans="12:12">
      <c r="L2853"/>
    </row>
    <row r="2854" spans="12:12">
      <c r="L2854"/>
    </row>
    <row r="2855" spans="12:12">
      <c r="L2855"/>
    </row>
    <row r="2856" spans="12:12">
      <c r="L2856"/>
    </row>
    <row r="2857" spans="12:12">
      <c r="L2857"/>
    </row>
    <row r="2858" spans="12:12">
      <c r="L2858"/>
    </row>
    <row r="2859" spans="12:12">
      <c r="L2859"/>
    </row>
    <row r="2860" spans="12:12">
      <c r="L2860"/>
    </row>
    <row r="2861" spans="12:12">
      <c r="L2861"/>
    </row>
    <row r="2862" spans="12:12">
      <c r="L2862"/>
    </row>
    <row r="2863" spans="12:12">
      <c r="L2863"/>
    </row>
    <row r="2864" spans="12:12">
      <c r="L2864"/>
    </row>
    <row r="2865" spans="12:12">
      <c r="L2865"/>
    </row>
    <row r="2866" spans="12:12">
      <c r="L2866"/>
    </row>
    <row r="2867" spans="12:12">
      <c r="L2867"/>
    </row>
    <row r="2868" spans="12:12">
      <c r="L2868"/>
    </row>
    <row r="2869" spans="12:12">
      <c r="L2869"/>
    </row>
    <row r="2870" spans="12:12">
      <c r="L2870"/>
    </row>
    <row r="2871" spans="12:12">
      <c r="L2871"/>
    </row>
    <row r="2872" spans="12:12">
      <c r="L2872"/>
    </row>
    <row r="2873" spans="12:12">
      <c r="L2873"/>
    </row>
    <row r="2874" spans="12:12">
      <c r="L2874"/>
    </row>
    <row r="2875" spans="12:12">
      <c r="L2875"/>
    </row>
    <row r="2876" spans="12:12">
      <c r="L2876"/>
    </row>
    <row r="2877" spans="12:12">
      <c r="L2877"/>
    </row>
    <row r="2878" spans="12:12">
      <c r="L2878"/>
    </row>
    <row r="2879" spans="12:12">
      <c r="L2879"/>
    </row>
    <row r="2880" spans="12:12">
      <c r="L2880"/>
    </row>
    <row r="2881" spans="12:12">
      <c r="L2881"/>
    </row>
    <row r="2882" spans="12:12">
      <c r="L2882"/>
    </row>
    <row r="2883" spans="12:12">
      <c r="L2883"/>
    </row>
    <row r="2884" spans="12:12">
      <c r="L2884"/>
    </row>
    <row r="2885" spans="12:12">
      <c r="L2885"/>
    </row>
    <row r="2886" spans="12:12">
      <c r="L2886"/>
    </row>
    <row r="2887" spans="12:12">
      <c r="L2887"/>
    </row>
    <row r="2888" spans="12:12">
      <c r="L2888"/>
    </row>
    <row r="2889" spans="12:12">
      <c r="L2889"/>
    </row>
    <row r="2890" spans="12:12">
      <c r="L2890"/>
    </row>
    <row r="2891" spans="12:12">
      <c r="L2891"/>
    </row>
    <row r="2892" spans="12:12">
      <c r="L2892"/>
    </row>
    <row r="2893" spans="12:12">
      <c r="L2893"/>
    </row>
    <row r="2894" spans="12:12">
      <c r="L2894"/>
    </row>
    <row r="2895" spans="12:12">
      <c r="L2895"/>
    </row>
    <row r="2896" spans="12:12">
      <c r="L2896"/>
    </row>
    <row r="2897" spans="12:12">
      <c r="L2897"/>
    </row>
    <row r="2898" spans="12:12">
      <c r="L2898"/>
    </row>
    <row r="2899" spans="12:12">
      <c r="L2899"/>
    </row>
    <row r="2900" spans="12:12">
      <c r="L2900"/>
    </row>
    <row r="2901" spans="12:12">
      <c r="L2901"/>
    </row>
    <row r="2902" spans="12:12">
      <c r="L2902"/>
    </row>
    <row r="2903" spans="12:12">
      <c r="L2903"/>
    </row>
    <row r="2904" spans="12:12">
      <c r="L2904"/>
    </row>
    <row r="2905" spans="12:12">
      <c r="L2905"/>
    </row>
    <row r="2906" spans="12:12">
      <c r="L2906"/>
    </row>
    <row r="2907" spans="12:12">
      <c r="L2907"/>
    </row>
    <row r="2908" spans="12:12">
      <c r="L2908"/>
    </row>
    <row r="2909" spans="12:12">
      <c r="L2909"/>
    </row>
    <row r="2910" spans="12:12">
      <c r="L2910"/>
    </row>
    <row r="2911" spans="12:12">
      <c r="L2911"/>
    </row>
    <row r="2912" spans="12:12">
      <c r="L2912"/>
    </row>
    <row r="2913" spans="12:12">
      <c r="L2913"/>
    </row>
    <row r="2914" spans="12:12">
      <c r="L2914"/>
    </row>
    <row r="2915" spans="12:12">
      <c r="L2915"/>
    </row>
    <row r="2916" spans="12:12">
      <c r="L2916"/>
    </row>
    <row r="2917" spans="12:12">
      <c r="L2917"/>
    </row>
    <row r="2918" spans="12:12">
      <c r="L2918"/>
    </row>
    <row r="2919" spans="12:12">
      <c r="L2919"/>
    </row>
    <row r="2920" spans="12:12">
      <c r="L2920"/>
    </row>
    <row r="2921" spans="12:12">
      <c r="L2921"/>
    </row>
    <row r="2922" spans="12:12">
      <c r="L2922"/>
    </row>
    <row r="2923" spans="12:12">
      <c r="L2923"/>
    </row>
    <row r="2924" spans="12:12">
      <c r="L2924"/>
    </row>
    <row r="2925" spans="12:12">
      <c r="L2925"/>
    </row>
    <row r="2926" spans="12:12">
      <c r="L2926"/>
    </row>
    <row r="2927" spans="12:12">
      <c r="L2927"/>
    </row>
    <row r="2928" spans="12:12">
      <c r="L2928"/>
    </row>
    <row r="2929" spans="12:12">
      <c r="L2929"/>
    </row>
    <row r="2930" spans="12:12">
      <c r="L2930"/>
    </row>
    <row r="2931" spans="12:12">
      <c r="L2931"/>
    </row>
    <row r="2932" spans="12:12">
      <c r="L2932"/>
    </row>
    <row r="2933" spans="12:12">
      <c r="L2933"/>
    </row>
    <row r="2934" spans="12:12">
      <c r="L2934"/>
    </row>
    <row r="2935" spans="12:12">
      <c r="L2935"/>
    </row>
    <row r="2936" spans="12:12">
      <c r="L2936"/>
    </row>
    <row r="2937" spans="12:12">
      <c r="L2937"/>
    </row>
    <row r="2938" spans="12:12">
      <c r="L2938"/>
    </row>
    <row r="2939" spans="12:12">
      <c r="L2939"/>
    </row>
    <row r="2940" spans="12:12">
      <c r="L2940"/>
    </row>
    <row r="2941" spans="12:12">
      <c r="L2941"/>
    </row>
    <row r="2942" spans="12:12">
      <c r="L2942"/>
    </row>
    <row r="2943" spans="12:12">
      <c r="L2943"/>
    </row>
    <row r="2944" spans="12:12">
      <c r="L2944"/>
    </row>
    <row r="2945" spans="12:12">
      <c r="L2945"/>
    </row>
    <row r="2946" spans="12:12">
      <c r="L2946"/>
    </row>
    <row r="2947" spans="12:12">
      <c r="L2947"/>
    </row>
    <row r="2948" spans="12:12">
      <c r="L2948"/>
    </row>
    <row r="2949" spans="12:12">
      <c r="L2949"/>
    </row>
    <row r="2950" spans="12:12">
      <c r="L2950"/>
    </row>
    <row r="2951" spans="12:12">
      <c r="L2951"/>
    </row>
    <row r="2952" spans="12:12">
      <c r="L2952"/>
    </row>
    <row r="2953" spans="12:12">
      <c r="L2953"/>
    </row>
    <row r="2954" spans="12:12">
      <c r="L2954"/>
    </row>
    <row r="2955" spans="12:12">
      <c r="L2955"/>
    </row>
    <row r="2956" spans="12:12">
      <c r="L2956"/>
    </row>
    <row r="2957" spans="12:12">
      <c r="L2957"/>
    </row>
    <row r="2958" spans="12:12">
      <c r="L2958"/>
    </row>
    <row r="2959" spans="12:12">
      <c r="L2959"/>
    </row>
    <row r="2960" spans="12:12">
      <c r="L2960"/>
    </row>
    <row r="2961" spans="12:12">
      <c r="L2961"/>
    </row>
    <row r="2962" spans="12:12">
      <c r="L2962"/>
    </row>
    <row r="2963" spans="12:12">
      <c r="L2963"/>
    </row>
    <row r="2964" spans="12:12">
      <c r="L2964"/>
    </row>
    <row r="2965" spans="12:12">
      <c r="L2965"/>
    </row>
    <row r="2966" spans="12:12">
      <c r="L2966"/>
    </row>
    <row r="2967" spans="12:12">
      <c r="L2967"/>
    </row>
    <row r="2968" spans="12:12">
      <c r="L2968"/>
    </row>
    <row r="2969" spans="12:12">
      <c r="L2969"/>
    </row>
    <row r="2970" spans="12:12">
      <c r="L2970"/>
    </row>
    <row r="2971" spans="12:12">
      <c r="L2971"/>
    </row>
    <row r="2972" spans="12:12">
      <c r="L2972"/>
    </row>
    <row r="2973" spans="12:12">
      <c r="L2973"/>
    </row>
    <row r="2974" spans="12:12">
      <c r="L2974"/>
    </row>
    <row r="2975" spans="12:12">
      <c r="L2975"/>
    </row>
    <row r="2976" spans="12:12">
      <c r="L2976"/>
    </row>
    <row r="2977" spans="12:12">
      <c r="L2977"/>
    </row>
    <row r="2978" spans="12:12">
      <c r="L2978"/>
    </row>
    <row r="2979" spans="12:12">
      <c r="L2979"/>
    </row>
    <row r="2980" spans="12:12">
      <c r="L2980"/>
    </row>
    <row r="2981" spans="12:12">
      <c r="L2981"/>
    </row>
    <row r="2982" spans="12:12">
      <c r="L2982"/>
    </row>
    <row r="2983" spans="12:12">
      <c r="L2983"/>
    </row>
    <row r="2984" spans="12:12">
      <c r="L2984"/>
    </row>
    <row r="2985" spans="12:12">
      <c r="L2985"/>
    </row>
    <row r="2986" spans="12:12">
      <c r="L2986"/>
    </row>
    <row r="2987" spans="12:12">
      <c r="L2987"/>
    </row>
    <row r="2988" spans="12:12">
      <c r="L2988"/>
    </row>
    <row r="2989" spans="12:12">
      <c r="L2989"/>
    </row>
    <row r="2990" spans="12:12">
      <c r="L2990"/>
    </row>
    <row r="2991" spans="12:12">
      <c r="L2991"/>
    </row>
    <row r="2992" spans="12:12">
      <c r="L2992"/>
    </row>
    <row r="2993" spans="12:12">
      <c r="L2993"/>
    </row>
    <row r="2994" spans="12:12">
      <c r="L2994"/>
    </row>
    <row r="2995" spans="12:12">
      <c r="L2995"/>
    </row>
    <row r="2996" spans="12:12">
      <c r="L2996"/>
    </row>
    <row r="2997" spans="12:12">
      <c r="L2997"/>
    </row>
    <row r="2998" spans="12:12">
      <c r="L2998"/>
    </row>
    <row r="2999" spans="12:12">
      <c r="L2999"/>
    </row>
    <row r="3000" spans="12:12">
      <c r="L3000"/>
    </row>
    <row r="3001" spans="12:12">
      <c r="L3001"/>
    </row>
    <row r="3002" spans="12:12">
      <c r="L3002"/>
    </row>
    <row r="3003" spans="12:12">
      <c r="L3003"/>
    </row>
    <row r="3004" spans="12:12">
      <c r="L3004"/>
    </row>
    <row r="3005" spans="12:12">
      <c r="L3005"/>
    </row>
    <row r="3006" spans="12:12">
      <c r="L3006"/>
    </row>
    <row r="3007" spans="12:12">
      <c r="L3007"/>
    </row>
    <row r="3008" spans="12:12">
      <c r="L3008"/>
    </row>
    <row r="3009" spans="12:12">
      <c r="L3009"/>
    </row>
    <row r="3010" spans="12:12">
      <c r="L3010"/>
    </row>
    <row r="3011" spans="12:12">
      <c r="L3011"/>
    </row>
    <row r="3012" spans="12:12">
      <c r="L3012"/>
    </row>
    <row r="3013" spans="12:12">
      <c r="L3013"/>
    </row>
    <row r="3014" spans="12:12">
      <c r="L3014"/>
    </row>
    <row r="3015" spans="12:12">
      <c r="L3015"/>
    </row>
    <row r="3016" spans="12:12">
      <c r="L3016"/>
    </row>
    <row r="3017" spans="12:12">
      <c r="L3017"/>
    </row>
    <row r="3018" spans="12:12">
      <c r="L3018"/>
    </row>
    <row r="3019" spans="12:12">
      <c r="L3019"/>
    </row>
    <row r="3020" spans="12:12">
      <c r="L3020"/>
    </row>
    <row r="3021" spans="12:12">
      <c r="L3021"/>
    </row>
    <row r="3022" spans="12:12">
      <c r="L3022"/>
    </row>
    <row r="3023" spans="12:12">
      <c r="L3023"/>
    </row>
    <row r="3024" spans="12:12">
      <c r="L3024"/>
    </row>
    <row r="3025" spans="12:12">
      <c r="L3025"/>
    </row>
    <row r="3026" spans="12:12">
      <c r="L3026"/>
    </row>
    <row r="3027" spans="12:12">
      <c r="L3027"/>
    </row>
    <row r="3028" spans="12:12">
      <c r="L3028"/>
    </row>
    <row r="3029" spans="12:12">
      <c r="L3029"/>
    </row>
    <row r="3030" spans="12:12">
      <c r="L3030"/>
    </row>
    <row r="3031" spans="12:12">
      <c r="L3031"/>
    </row>
    <row r="3032" spans="12:12">
      <c r="L3032"/>
    </row>
    <row r="3033" spans="12:12">
      <c r="L3033"/>
    </row>
    <row r="3034" spans="12:12">
      <c r="L3034"/>
    </row>
    <row r="3035" spans="12:12">
      <c r="L3035"/>
    </row>
    <row r="3036" spans="12:12">
      <c r="L3036"/>
    </row>
    <row r="3037" spans="12:12">
      <c r="L3037"/>
    </row>
    <row r="3038" spans="12:12">
      <c r="L3038"/>
    </row>
    <row r="3039" spans="12:12">
      <c r="L3039"/>
    </row>
    <row r="3040" spans="12:12">
      <c r="L3040"/>
    </row>
    <row r="3041" spans="12:12">
      <c r="L3041"/>
    </row>
    <row r="3042" spans="12:12">
      <c r="L3042"/>
    </row>
    <row r="3043" spans="12:12">
      <c r="L3043"/>
    </row>
    <row r="3044" spans="12:12">
      <c r="L3044"/>
    </row>
    <row r="3045" spans="12:12">
      <c r="L3045"/>
    </row>
    <row r="3046" spans="12:12">
      <c r="L3046"/>
    </row>
    <row r="3047" spans="12:12">
      <c r="L3047"/>
    </row>
    <row r="3048" spans="12:12">
      <c r="L3048"/>
    </row>
    <row r="3049" spans="12:12">
      <c r="L3049"/>
    </row>
    <row r="3050" spans="12:12">
      <c r="L3050"/>
    </row>
    <row r="3051" spans="12:12">
      <c r="L3051"/>
    </row>
    <row r="3052" spans="12:12">
      <c r="L3052"/>
    </row>
    <row r="3053" spans="12:12">
      <c r="L3053"/>
    </row>
    <row r="3054" spans="12:12">
      <c r="L3054"/>
    </row>
    <row r="3055" spans="12:12">
      <c r="L3055"/>
    </row>
    <row r="3056" spans="12:12">
      <c r="L3056"/>
    </row>
    <row r="3057" spans="12:12">
      <c r="L3057"/>
    </row>
    <row r="3058" spans="12:12">
      <c r="L3058"/>
    </row>
    <row r="3059" spans="12:12">
      <c r="L3059"/>
    </row>
    <row r="3060" spans="12:12">
      <c r="L3060"/>
    </row>
    <row r="3061" spans="12:12">
      <c r="L3061"/>
    </row>
    <row r="3062" spans="12:12">
      <c r="L3062"/>
    </row>
    <row r="3063" spans="12:12">
      <c r="L3063"/>
    </row>
    <row r="3064" spans="12:12">
      <c r="L3064"/>
    </row>
    <row r="3065" spans="12:12">
      <c r="L3065"/>
    </row>
    <row r="3066" spans="12:12">
      <c r="L3066"/>
    </row>
    <row r="3067" spans="12:12">
      <c r="L3067"/>
    </row>
    <row r="3068" spans="12:12">
      <c r="L3068"/>
    </row>
    <row r="3069" spans="12:12">
      <c r="L3069"/>
    </row>
    <row r="3070" spans="12:12">
      <c r="L3070"/>
    </row>
    <row r="3071" spans="12:12">
      <c r="L3071"/>
    </row>
    <row r="3072" spans="12:12">
      <c r="L3072"/>
    </row>
    <row r="3073" spans="12:12">
      <c r="L3073"/>
    </row>
    <row r="3074" spans="12:12">
      <c r="L3074"/>
    </row>
    <row r="3075" spans="12:12">
      <c r="L3075"/>
    </row>
    <row r="3076" spans="12:12">
      <c r="L3076"/>
    </row>
    <row r="3077" spans="12:12">
      <c r="L3077"/>
    </row>
    <row r="3078" spans="12:12">
      <c r="L3078"/>
    </row>
    <row r="3079" spans="12:12">
      <c r="L3079"/>
    </row>
    <row r="3080" spans="12:12">
      <c r="L3080"/>
    </row>
    <row r="3081" spans="12:12">
      <c r="L3081"/>
    </row>
    <row r="3082" spans="12:12">
      <c r="L3082"/>
    </row>
    <row r="3083" spans="12:12">
      <c r="L3083"/>
    </row>
    <row r="3084" spans="12:12">
      <c r="L3084"/>
    </row>
    <row r="3085" spans="12:12">
      <c r="L3085"/>
    </row>
    <row r="3086" spans="12:12">
      <c r="L3086"/>
    </row>
    <row r="3087" spans="12:12">
      <c r="L3087"/>
    </row>
    <row r="3088" spans="12:12">
      <c r="L3088"/>
    </row>
    <row r="3089" spans="12:12">
      <c r="L3089"/>
    </row>
    <row r="3090" spans="12:12">
      <c r="L3090"/>
    </row>
    <row r="3091" spans="12:12">
      <c r="L3091"/>
    </row>
    <row r="3092" spans="12:12">
      <c r="L3092"/>
    </row>
    <row r="3093" spans="12:12">
      <c r="L3093"/>
    </row>
    <row r="3094" spans="12:12">
      <c r="L3094"/>
    </row>
    <row r="3095" spans="12:12">
      <c r="L3095"/>
    </row>
    <row r="3096" spans="12:12">
      <c r="L3096"/>
    </row>
    <row r="3097" spans="12:12">
      <c r="L3097"/>
    </row>
    <row r="3098" spans="12:12">
      <c r="L3098"/>
    </row>
    <row r="3099" spans="12:12">
      <c r="L3099"/>
    </row>
    <row r="3100" spans="12:12">
      <c r="L3100"/>
    </row>
    <row r="3101" spans="12:12">
      <c r="L3101"/>
    </row>
    <row r="3102" spans="12:12">
      <c r="L3102"/>
    </row>
    <row r="3103" spans="12:12">
      <c r="L3103"/>
    </row>
    <row r="3104" spans="12:12">
      <c r="L3104"/>
    </row>
    <row r="3105" spans="12:12">
      <c r="L3105"/>
    </row>
    <row r="3106" spans="12:12">
      <c r="L3106"/>
    </row>
    <row r="3107" spans="12:12">
      <c r="L3107"/>
    </row>
    <row r="3108" spans="12:12">
      <c r="L3108"/>
    </row>
    <row r="3109" spans="12:12">
      <c r="L3109"/>
    </row>
    <row r="3110" spans="12:12">
      <c r="L3110"/>
    </row>
    <row r="3111" spans="12:12">
      <c r="L3111"/>
    </row>
    <row r="3112" spans="12:12">
      <c r="L3112"/>
    </row>
    <row r="3113" spans="12:12">
      <c r="L3113"/>
    </row>
    <row r="3114" spans="12:12">
      <c r="L3114"/>
    </row>
    <row r="3115" spans="12:12">
      <c r="L3115"/>
    </row>
    <row r="3116" spans="12:12">
      <c r="L3116"/>
    </row>
    <row r="3117" spans="12:12">
      <c r="L3117"/>
    </row>
    <row r="3118" spans="12:12">
      <c r="L3118"/>
    </row>
    <row r="3119" spans="12:12">
      <c r="L3119"/>
    </row>
    <row r="3120" spans="12:12">
      <c r="L3120"/>
    </row>
    <row r="3121" spans="12:12">
      <c r="L3121"/>
    </row>
    <row r="3122" spans="12:12">
      <c r="L3122"/>
    </row>
    <row r="3123" spans="12:12">
      <c r="L3123"/>
    </row>
    <row r="3124" spans="12:12">
      <c r="L3124"/>
    </row>
    <row r="3125" spans="12:12">
      <c r="L3125"/>
    </row>
    <row r="3126" spans="12:12">
      <c r="L3126"/>
    </row>
    <row r="3127" spans="12:12">
      <c r="L3127"/>
    </row>
    <row r="3128" spans="12:12">
      <c r="L3128"/>
    </row>
    <row r="3129" spans="12:12">
      <c r="L3129"/>
    </row>
    <row r="3130" spans="12:12">
      <c r="L3130"/>
    </row>
    <row r="3131" spans="12:12">
      <c r="L3131"/>
    </row>
    <row r="3132" spans="12:12">
      <c r="L3132"/>
    </row>
    <row r="3133" spans="12:12">
      <c r="L3133"/>
    </row>
    <row r="3134" spans="12:12">
      <c r="L3134"/>
    </row>
    <row r="3135" spans="12:12">
      <c r="L3135"/>
    </row>
    <row r="3136" spans="12:12">
      <c r="L3136"/>
    </row>
    <row r="3137" spans="12:12">
      <c r="L3137"/>
    </row>
    <row r="3138" spans="12:12">
      <c r="L3138"/>
    </row>
    <row r="3139" spans="12:12">
      <c r="L3139"/>
    </row>
    <row r="3140" spans="12:12">
      <c r="L3140"/>
    </row>
    <row r="3141" spans="12:12">
      <c r="L3141"/>
    </row>
    <row r="3142" spans="12:12">
      <c r="L3142"/>
    </row>
    <row r="3143" spans="12:12">
      <c r="L3143"/>
    </row>
    <row r="3144" spans="12:12">
      <c r="L3144"/>
    </row>
    <row r="3145" spans="12:12">
      <c r="L3145"/>
    </row>
    <row r="3146" spans="12:12">
      <c r="L3146"/>
    </row>
    <row r="3147" spans="12:12">
      <c r="L3147"/>
    </row>
    <row r="3148" spans="12:12">
      <c r="L3148"/>
    </row>
    <row r="3149" spans="12:12">
      <c r="L3149"/>
    </row>
    <row r="3150" spans="12:12">
      <c r="L3150"/>
    </row>
    <row r="3151" spans="12:12">
      <c r="L3151"/>
    </row>
    <row r="3152" spans="12:12">
      <c r="L3152"/>
    </row>
    <row r="3153" spans="12:12">
      <c r="L3153"/>
    </row>
    <row r="3154" spans="12:12">
      <c r="L3154"/>
    </row>
    <row r="3155" spans="12:12">
      <c r="L3155"/>
    </row>
    <row r="3156" spans="12:12">
      <c r="L3156"/>
    </row>
    <row r="3157" spans="12:12">
      <c r="L3157"/>
    </row>
    <row r="3158" spans="12:12">
      <c r="L3158"/>
    </row>
    <row r="3159" spans="12:12">
      <c r="L3159"/>
    </row>
    <row r="3160" spans="12:12">
      <c r="L3160"/>
    </row>
    <row r="3161" spans="12:12">
      <c r="L3161"/>
    </row>
    <row r="3162" spans="12:12">
      <c r="L3162"/>
    </row>
    <row r="3163" spans="12:12">
      <c r="L3163"/>
    </row>
    <row r="3164" spans="12:12">
      <c r="L3164"/>
    </row>
    <row r="3165" spans="12:12">
      <c r="L3165"/>
    </row>
    <row r="3166" spans="12:12">
      <c r="L3166"/>
    </row>
    <row r="3167" spans="12:12">
      <c r="L3167"/>
    </row>
    <row r="3168" spans="12:12">
      <c r="L3168"/>
    </row>
    <row r="3169" spans="12:12">
      <c r="L3169"/>
    </row>
    <row r="3170" spans="12:12">
      <c r="L3170"/>
    </row>
    <row r="3171" spans="12:12">
      <c r="L3171"/>
    </row>
    <row r="3172" spans="12:12">
      <c r="L3172"/>
    </row>
    <row r="3173" spans="12:12">
      <c r="L3173"/>
    </row>
    <row r="3174" spans="12:12">
      <c r="L3174"/>
    </row>
    <row r="3175" spans="12:12">
      <c r="L3175"/>
    </row>
    <row r="3176" spans="12:12">
      <c r="L3176"/>
    </row>
    <row r="3177" spans="12:12">
      <c r="L3177"/>
    </row>
    <row r="3178" spans="12:12">
      <c r="L3178"/>
    </row>
    <row r="3179" spans="12:12">
      <c r="L3179"/>
    </row>
    <row r="3180" spans="12:12">
      <c r="L3180"/>
    </row>
    <row r="3181" spans="12:12">
      <c r="L3181"/>
    </row>
    <row r="3182" spans="12:12">
      <c r="L3182"/>
    </row>
    <row r="3183" spans="12:12">
      <c r="L3183"/>
    </row>
    <row r="3184" spans="12:12">
      <c r="L3184"/>
    </row>
    <row r="3185" spans="12:12">
      <c r="L3185"/>
    </row>
    <row r="3186" spans="12:12">
      <c r="L3186"/>
    </row>
    <row r="3187" spans="12:12">
      <c r="L3187"/>
    </row>
    <row r="3188" spans="12:12">
      <c r="L3188"/>
    </row>
    <row r="3189" spans="12:12">
      <c r="L3189"/>
    </row>
    <row r="3190" spans="12:12">
      <c r="L3190"/>
    </row>
    <row r="3191" spans="12:12">
      <c r="L3191"/>
    </row>
    <row r="3192" spans="12:12">
      <c r="L3192"/>
    </row>
    <row r="3193" spans="12:12">
      <c r="L3193"/>
    </row>
    <row r="3194" spans="12:12">
      <c r="L3194"/>
    </row>
    <row r="3195" spans="12:12">
      <c r="L3195"/>
    </row>
    <row r="3196" spans="12:12">
      <c r="L3196"/>
    </row>
    <row r="3197" spans="12:12">
      <c r="L3197"/>
    </row>
    <row r="3198" spans="12:12">
      <c r="L3198"/>
    </row>
    <row r="3199" spans="12:12">
      <c r="L3199"/>
    </row>
    <row r="3200" spans="12:12">
      <c r="L3200"/>
    </row>
    <row r="3201" spans="12:12">
      <c r="L3201"/>
    </row>
    <row r="3202" spans="12:12">
      <c r="L3202"/>
    </row>
    <row r="3203" spans="12:12">
      <c r="L3203"/>
    </row>
    <row r="3204" spans="12:12">
      <c r="L3204"/>
    </row>
    <row r="3205" spans="12:12">
      <c r="L3205"/>
    </row>
    <row r="3206" spans="12:12">
      <c r="L3206"/>
    </row>
    <row r="3207" spans="12:12">
      <c r="L3207"/>
    </row>
    <row r="3208" spans="12:12">
      <c r="L3208"/>
    </row>
    <row r="3209" spans="12:12">
      <c r="L3209"/>
    </row>
    <row r="3210" spans="12:12">
      <c r="L3210"/>
    </row>
    <row r="3211" spans="12:12">
      <c r="L3211"/>
    </row>
    <row r="3212" spans="12:12">
      <c r="L3212"/>
    </row>
    <row r="3213" spans="12:12">
      <c r="L3213"/>
    </row>
    <row r="3214" spans="12:12">
      <c r="L3214"/>
    </row>
    <row r="3215" spans="12:12">
      <c r="L3215"/>
    </row>
    <row r="3216" spans="12:12">
      <c r="L3216"/>
    </row>
    <row r="3217" spans="12:12">
      <c r="L3217"/>
    </row>
    <row r="3218" spans="12:12">
      <c r="L3218"/>
    </row>
    <row r="3219" spans="12:12">
      <c r="L3219"/>
    </row>
    <row r="3220" spans="12:12">
      <c r="L3220"/>
    </row>
    <row r="3221" spans="12:12">
      <c r="L3221"/>
    </row>
    <row r="3222" spans="12:12">
      <c r="L3222"/>
    </row>
    <row r="3223" spans="12:12">
      <c r="L3223"/>
    </row>
    <row r="3224" spans="12:12">
      <c r="L3224"/>
    </row>
    <row r="3225" spans="12:12">
      <c r="L3225"/>
    </row>
    <row r="3226" spans="12:12">
      <c r="L3226"/>
    </row>
    <row r="3227" spans="12:12">
      <c r="L3227"/>
    </row>
    <row r="3228" spans="12:12">
      <c r="L3228"/>
    </row>
    <row r="3229" spans="12:12">
      <c r="L3229"/>
    </row>
    <row r="3230" spans="12:12">
      <c r="L3230"/>
    </row>
    <row r="3231" spans="12:12">
      <c r="L3231"/>
    </row>
    <row r="3232" spans="12:12">
      <c r="L3232"/>
    </row>
    <row r="3233" spans="12:12">
      <c r="L3233"/>
    </row>
    <row r="3234" spans="12:12">
      <c r="L3234"/>
    </row>
    <row r="3235" spans="12:12">
      <c r="L3235"/>
    </row>
    <row r="3236" spans="12:12">
      <c r="L3236"/>
    </row>
    <row r="3237" spans="12:12">
      <c r="L3237"/>
    </row>
    <row r="3238" spans="12:12">
      <c r="L3238"/>
    </row>
    <row r="3239" spans="12:12">
      <c r="L3239"/>
    </row>
    <row r="3240" spans="12:12">
      <c r="L3240"/>
    </row>
    <row r="3241" spans="12:12">
      <c r="L3241"/>
    </row>
    <row r="3242" spans="12:12">
      <c r="L3242"/>
    </row>
    <row r="3243" spans="12:12">
      <c r="L3243"/>
    </row>
    <row r="3244" spans="12:12">
      <c r="L3244"/>
    </row>
    <row r="3245" spans="12:12">
      <c r="L3245"/>
    </row>
    <row r="3246" spans="12:12">
      <c r="L3246"/>
    </row>
    <row r="3247" spans="12:12">
      <c r="L3247"/>
    </row>
    <row r="3248" spans="12:12">
      <c r="L3248"/>
    </row>
    <row r="3249" spans="12:12">
      <c r="L3249"/>
    </row>
    <row r="3250" spans="12:12">
      <c r="L3250"/>
    </row>
    <row r="3251" spans="12:12">
      <c r="L3251"/>
    </row>
    <row r="3252" spans="12:12">
      <c r="L3252"/>
    </row>
    <row r="3253" spans="12:12">
      <c r="L3253"/>
    </row>
    <row r="3254" spans="12:12">
      <c r="L3254"/>
    </row>
    <row r="3255" spans="12:12">
      <c r="L3255"/>
    </row>
    <row r="3256" spans="12:12">
      <c r="L3256"/>
    </row>
    <row r="3257" spans="12:12">
      <c r="L3257"/>
    </row>
    <row r="3258" spans="12:12">
      <c r="L3258"/>
    </row>
    <row r="3259" spans="12:12">
      <c r="L3259"/>
    </row>
    <row r="3260" spans="12:12">
      <c r="L3260"/>
    </row>
    <row r="3261" spans="12:12">
      <c r="L3261"/>
    </row>
    <row r="3262" spans="12:12">
      <c r="L3262"/>
    </row>
    <row r="3263" spans="12:12">
      <c r="L3263"/>
    </row>
    <row r="3264" spans="12:12">
      <c r="L3264"/>
    </row>
    <row r="3265" spans="12:12">
      <c r="L3265"/>
    </row>
    <row r="3266" spans="12:12">
      <c r="L3266"/>
    </row>
    <row r="3267" spans="12:12">
      <c r="L3267"/>
    </row>
    <row r="3268" spans="12:12">
      <c r="L3268"/>
    </row>
    <row r="3269" spans="12:12">
      <c r="L3269"/>
    </row>
    <row r="3270" spans="12:12">
      <c r="L3270"/>
    </row>
    <row r="3271" spans="12:12">
      <c r="L3271"/>
    </row>
    <row r="3272" spans="12:12">
      <c r="L3272"/>
    </row>
    <row r="3273" spans="12:12">
      <c r="L3273"/>
    </row>
    <row r="3274" spans="12:12">
      <c r="L3274"/>
    </row>
    <row r="3275" spans="12:12">
      <c r="L3275"/>
    </row>
    <row r="3276" spans="12:12">
      <c r="L3276"/>
    </row>
    <row r="3277" spans="12:12">
      <c r="L3277"/>
    </row>
    <row r="3278" spans="12:12">
      <c r="L3278"/>
    </row>
    <row r="3279" spans="12:12">
      <c r="L3279"/>
    </row>
    <row r="3280" spans="12:12">
      <c r="L3280"/>
    </row>
    <row r="3281" spans="12:12">
      <c r="L3281"/>
    </row>
    <row r="3282" spans="12:12">
      <c r="L3282"/>
    </row>
    <row r="3283" spans="12:12">
      <c r="L3283"/>
    </row>
    <row r="3284" spans="12:12">
      <c r="L3284"/>
    </row>
    <row r="3285" spans="12:12">
      <c r="L3285"/>
    </row>
    <row r="3286" spans="12:12">
      <c r="L3286"/>
    </row>
    <row r="3287" spans="12:12">
      <c r="L3287"/>
    </row>
    <row r="3288" spans="12:12">
      <c r="L3288"/>
    </row>
    <row r="3289" spans="12:12">
      <c r="L3289"/>
    </row>
    <row r="3290" spans="12:12">
      <c r="L3290"/>
    </row>
    <row r="3291" spans="12:12">
      <c r="L3291"/>
    </row>
    <row r="3292" spans="12:12">
      <c r="L3292"/>
    </row>
    <row r="3293" spans="12:12">
      <c r="L3293"/>
    </row>
    <row r="3294" spans="12:12">
      <c r="L3294"/>
    </row>
    <row r="3295" spans="12:12">
      <c r="L3295"/>
    </row>
    <row r="3296" spans="12:12">
      <c r="L3296"/>
    </row>
    <row r="3297" spans="12:12">
      <c r="L3297"/>
    </row>
    <row r="3298" spans="12:12">
      <c r="L3298"/>
    </row>
    <row r="3299" spans="12:12">
      <c r="L3299"/>
    </row>
    <row r="3300" spans="12:12">
      <c r="L3300"/>
    </row>
    <row r="3301" spans="12:12">
      <c r="L3301"/>
    </row>
    <row r="3302" spans="12:12">
      <c r="L3302"/>
    </row>
    <row r="3303" spans="12:12">
      <c r="L3303"/>
    </row>
    <row r="3304" spans="12:12">
      <c r="L3304"/>
    </row>
    <row r="3305" spans="12:12">
      <c r="L3305"/>
    </row>
    <row r="3306" spans="12:12">
      <c r="L3306"/>
    </row>
    <row r="3307" spans="12:12">
      <c r="L3307"/>
    </row>
    <row r="3308" spans="12:12">
      <c r="L3308"/>
    </row>
    <row r="3309" spans="12:12">
      <c r="L3309"/>
    </row>
    <row r="3310" spans="12:12">
      <c r="L3310"/>
    </row>
    <row r="3311" spans="12:12">
      <c r="L3311"/>
    </row>
    <row r="3312" spans="12:12">
      <c r="L3312"/>
    </row>
    <row r="3313" spans="12:12">
      <c r="L3313"/>
    </row>
    <row r="3314" spans="12:12">
      <c r="L3314"/>
    </row>
    <row r="3315" spans="12:12">
      <c r="L3315"/>
    </row>
    <row r="3316" spans="12:12">
      <c r="L3316"/>
    </row>
    <row r="3317" spans="12:12">
      <c r="L3317"/>
    </row>
    <row r="3318" spans="12:12">
      <c r="L3318"/>
    </row>
    <row r="3319" spans="12:12">
      <c r="L3319"/>
    </row>
    <row r="3320" spans="12:12">
      <c r="L3320"/>
    </row>
    <row r="3321" spans="12:12">
      <c r="L3321"/>
    </row>
    <row r="3322" spans="12:12">
      <c r="L3322"/>
    </row>
    <row r="3323" spans="12:12">
      <c r="L3323"/>
    </row>
    <row r="3324" spans="12:12">
      <c r="L3324"/>
    </row>
    <row r="3325" spans="12:12">
      <c r="L3325"/>
    </row>
    <row r="3326" spans="12:12">
      <c r="L3326"/>
    </row>
    <row r="3327" spans="12:12">
      <c r="L3327"/>
    </row>
    <row r="3328" spans="12:12">
      <c r="L3328"/>
    </row>
    <row r="3329" spans="12:12">
      <c r="L3329"/>
    </row>
    <row r="3330" spans="12:12">
      <c r="L3330"/>
    </row>
    <row r="3331" spans="12:12">
      <c r="L3331"/>
    </row>
    <row r="3332" spans="12:12">
      <c r="L3332"/>
    </row>
    <row r="3333" spans="12:12">
      <c r="L3333"/>
    </row>
    <row r="3334" spans="12:12">
      <c r="L3334"/>
    </row>
    <row r="3335" spans="12:12">
      <c r="L3335"/>
    </row>
    <row r="3336" spans="12:12">
      <c r="L3336"/>
    </row>
    <row r="3337" spans="12:12">
      <c r="L3337"/>
    </row>
    <row r="3338" spans="12:12">
      <c r="L3338"/>
    </row>
    <row r="3339" spans="12:12">
      <c r="L3339"/>
    </row>
    <row r="3340" spans="12:12">
      <c r="L3340"/>
    </row>
    <row r="3341" spans="12:12">
      <c r="L3341"/>
    </row>
    <row r="3342" spans="12:12">
      <c r="L3342"/>
    </row>
    <row r="3343" spans="12:12">
      <c r="L3343"/>
    </row>
    <row r="3344" spans="12:12">
      <c r="L3344"/>
    </row>
    <row r="3345" spans="12:12">
      <c r="L3345"/>
    </row>
    <row r="3346" spans="12:12">
      <c r="L3346"/>
    </row>
    <row r="3347" spans="12:12">
      <c r="L3347"/>
    </row>
    <row r="3348" spans="12:12">
      <c r="L3348"/>
    </row>
    <row r="3349" spans="12:12">
      <c r="L3349"/>
    </row>
    <row r="3350" spans="12:12">
      <c r="L3350"/>
    </row>
    <row r="3351" spans="12:12">
      <c r="L3351"/>
    </row>
    <row r="3352" spans="12:12">
      <c r="L3352"/>
    </row>
    <row r="3353" spans="12:12">
      <c r="L3353"/>
    </row>
    <row r="3354" spans="12:12">
      <c r="L3354"/>
    </row>
    <row r="3355" spans="12:12">
      <c r="L3355"/>
    </row>
    <row r="3356" spans="12:12">
      <c r="L3356"/>
    </row>
    <row r="3357" spans="12:12">
      <c r="L3357"/>
    </row>
    <row r="3358" spans="12:12">
      <c r="L3358"/>
    </row>
    <row r="3359" spans="12:12">
      <c r="L3359"/>
    </row>
    <row r="3360" spans="12:12">
      <c r="L3360"/>
    </row>
    <row r="3361" spans="12:12">
      <c r="L3361"/>
    </row>
    <row r="3362" spans="12:12">
      <c r="L3362"/>
    </row>
    <row r="3363" spans="12:12">
      <c r="L3363"/>
    </row>
    <row r="3364" spans="12:12">
      <c r="L3364"/>
    </row>
    <row r="3365" spans="12:12">
      <c r="L3365"/>
    </row>
    <row r="3366" spans="12:12">
      <c r="L3366"/>
    </row>
    <row r="3367" spans="12:12">
      <c r="L3367"/>
    </row>
    <row r="3368" spans="12:12">
      <c r="L3368"/>
    </row>
    <row r="3369" spans="12:12">
      <c r="L3369"/>
    </row>
    <row r="3370" spans="12:12">
      <c r="L3370"/>
    </row>
    <row r="3371" spans="12:12">
      <c r="L3371"/>
    </row>
    <row r="3372" spans="12:12">
      <c r="L3372"/>
    </row>
    <row r="3373" spans="12:12">
      <c r="L3373"/>
    </row>
    <row r="3374" spans="12:12">
      <c r="L3374"/>
    </row>
    <row r="3375" spans="12:12">
      <c r="L3375"/>
    </row>
    <row r="3376" spans="12:12">
      <c r="L3376"/>
    </row>
    <row r="3377" spans="12:12">
      <c r="L3377"/>
    </row>
    <row r="3378" spans="12:12">
      <c r="L3378"/>
    </row>
    <row r="3379" spans="12:12">
      <c r="L3379"/>
    </row>
    <row r="3380" spans="12:12">
      <c r="L3380"/>
    </row>
    <row r="3381" spans="12:12">
      <c r="L3381"/>
    </row>
    <row r="3382" spans="12:12">
      <c r="L3382"/>
    </row>
    <row r="3383" spans="12:12">
      <c r="L3383"/>
    </row>
    <row r="3384" spans="12:12">
      <c r="L3384"/>
    </row>
    <row r="3385" spans="12:12">
      <c r="L3385"/>
    </row>
    <row r="3386" spans="12:12">
      <c r="L3386"/>
    </row>
    <row r="3387" spans="12:12">
      <c r="L3387"/>
    </row>
    <row r="3388" spans="12:12">
      <c r="L3388"/>
    </row>
    <row r="3389" spans="12:12">
      <c r="L3389"/>
    </row>
    <row r="3390" spans="12:12">
      <c r="L3390"/>
    </row>
    <row r="3391" spans="12:12">
      <c r="L3391"/>
    </row>
    <row r="3392" spans="12:12">
      <c r="L3392"/>
    </row>
    <row r="3393" spans="12:12">
      <c r="L3393"/>
    </row>
    <row r="3394" spans="12:12">
      <c r="L3394"/>
    </row>
    <row r="3395" spans="12:12">
      <c r="L3395"/>
    </row>
    <row r="3396" spans="12:12">
      <c r="L3396"/>
    </row>
    <row r="3397" spans="12:12">
      <c r="L3397"/>
    </row>
    <row r="3398" spans="12:12">
      <c r="L3398"/>
    </row>
    <row r="3399" spans="12:12">
      <c r="L3399"/>
    </row>
    <row r="3400" spans="12:12">
      <c r="L3400"/>
    </row>
    <row r="3401" spans="12:12">
      <c r="L3401"/>
    </row>
    <row r="3402" spans="12:12">
      <c r="L3402"/>
    </row>
    <row r="3403" spans="12:12">
      <c r="L3403"/>
    </row>
    <row r="3404" spans="12:12">
      <c r="L3404"/>
    </row>
    <row r="3405" spans="12:12">
      <c r="L3405"/>
    </row>
    <row r="3406" spans="12:12">
      <c r="L3406"/>
    </row>
    <row r="3407" spans="12:12">
      <c r="L3407"/>
    </row>
    <row r="3408" spans="12:12">
      <c r="L3408"/>
    </row>
    <row r="3409" spans="12:12">
      <c r="L3409"/>
    </row>
    <row r="3410" spans="12:12">
      <c r="L3410"/>
    </row>
    <row r="3411" spans="12:12">
      <c r="L3411"/>
    </row>
    <row r="3412" spans="12:12">
      <c r="L3412"/>
    </row>
    <row r="3413" spans="12:12">
      <c r="L3413"/>
    </row>
    <row r="3414" spans="12:12">
      <c r="L3414"/>
    </row>
    <row r="3415" spans="12:12">
      <c r="L3415"/>
    </row>
    <row r="3416" spans="12:12">
      <c r="L3416"/>
    </row>
    <row r="3417" spans="12:12">
      <c r="L3417"/>
    </row>
    <row r="3418" spans="12:12">
      <c r="L3418"/>
    </row>
    <row r="3419" spans="12:12">
      <c r="L3419"/>
    </row>
    <row r="3420" spans="12:12">
      <c r="L3420"/>
    </row>
    <row r="3421" spans="12:12">
      <c r="L3421"/>
    </row>
    <row r="3422" spans="12:12">
      <c r="L3422"/>
    </row>
    <row r="3423" spans="12:12">
      <c r="L3423"/>
    </row>
    <row r="3424" spans="12:12">
      <c r="L3424"/>
    </row>
    <row r="3425" spans="12:12">
      <c r="L3425"/>
    </row>
    <row r="3426" spans="12:12">
      <c r="L3426"/>
    </row>
    <row r="3427" spans="12:12">
      <c r="L3427"/>
    </row>
    <row r="3428" spans="12:12">
      <c r="L3428"/>
    </row>
    <row r="3429" spans="12:12">
      <c r="L3429"/>
    </row>
    <row r="3430" spans="12:12">
      <c r="L3430"/>
    </row>
    <row r="3431" spans="12:12">
      <c r="L3431"/>
    </row>
    <row r="3432" spans="12:12">
      <c r="L3432"/>
    </row>
    <row r="3433" spans="12:12">
      <c r="L3433"/>
    </row>
    <row r="3434" spans="12:12">
      <c r="L3434"/>
    </row>
    <row r="3435" spans="12:12">
      <c r="L3435"/>
    </row>
    <row r="3436" spans="12:12">
      <c r="L3436"/>
    </row>
    <row r="3437" spans="12:12">
      <c r="L3437"/>
    </row>
    <row r="3438" spans="12:12">
      <c r="L3438"/>
    </row>
    <row r="3439" spans="12:12">
      <c r="L3439"/>
    </row>
    <row r="3440" spans="12:12">
      <c r="L3440"/>
    </row>
    <row r="3441" spans="12:12">
      <c r="L3441"/>
    </row>
    <row r="3442" spans="12:12">
      <c r="L3442"/>
    </row>
    <row r="3443" spans="12:12">
      <c r="L3443"/>
    </row>
    <row r="3444" spans="12:12">
      <c r="L3444"/>
    </row>
    <row r="3445" spans="12:12">
      <c r="L3445"/>
    </row>
    <row r="3446" spans="12:12">
      <c r="L3446"/>
    </row>
    <row r="3447" spans="12:12">
      <c r="L3447"/>
    </row>
    <row r="3448" spans="12:12">
      <c r="L3448"/>
    </row>
    <row r="3449" spans="12:12">
      <c r="L3449"/>
    </row>
    <row r="3450" spans="12:12">
      <c r="L3450"/>
    </row>
    <row r="3451" spans="12:12">
      <c r="L3451"/>
    </row>
    <row r="3452" spans="12:12">
      <c r="L3452"/>
    </row>
    <row r="3453" spans="12:12">
      <c r="L3453"/>
    </row>
    <row r="3454" spans="12:12">
      <c r="L3454"/>
    </row>
    <row r="3455" spans="12:12">
      <c r="L3455"/>
    </row>
    <row r="3456" spans="12:12">
      <c r="L3456"/>
    </row>
    <row r="3457" spans="12:12">
      <c r="L3457"/>
    </row>
    <row r="3458" spans="12:12">
      <c r="L3458"/>
    </row>
    <row r="3459" spans="12:12">
      <c r="L3459"/>
    </row>
    <row r="3460" spans="12:12">
      <c r="L3460"/>
    </row>
    <row r="3461" spans="12:12">
      <c r="L3461"/>
    </row>
    <row r="3462" spans="12:12">
      <c r="L3462"/>
    </row>
    <row r="3463" spans="12:12">
      <c r="L3463"/>
    </row>
    <row r="3464" spans="12:12">
      <c r="L3464"/>
    </row>
    <row r="3465" spans="12:12">
      <c r="L3465"/>
    </row>
    <row r="3466" spans="12:12">
      <c r="L3466"/>
    </row>
    <row r="3467" spans="12:12">
      <c r="L3467"/>
    </row>
    <row r="3468" spans="12:12">
      <c r="L3468"/>
    </row>
    <row r="3469" spans="12:12">
      <c r="L3469"/>
    </row>
    <row r="3470" spans="12:12">
      <c r="L3470"/>
    </row>
    <row r="3471" spans="12:12">
      <c r="L3471"/>
    </row>
    <row r="3472" spans="12:12">
      <c r="L3472"/>
    </row>
    <row r="3473" spans="12:12">
      <c r="L3473"/>
    </row>
    <row r="3474" spans="12:12">
      <c r="L3474"/>
    </row>
    <row r="3475" spans="12:12">
      <c r="L3475"/>
    </row>
    <row r="3476" spans="12:12">
      <c r="L3476"/>
    </row>
    <row r="3477" spans="12:12">
      <c r="L3477"/>
    </row>
    <row r="3478" spans="12:12">
      <c r="L3478"/>
    </row>
    <row r="3479" spans="12:12">
      <c r="L3479"/>
    </row>
    <row r="3480" spans="12:12">
      <c r="L3480"/>
    </row>
    <row r="3481" spans="12:12">
      <c r="L3481"/>
    </row>
    <row r="3482" spans="12:12">
      <c r="L3482"/>
    </row>
    <row r="3483" spans="12:12">
      <c r="L3483"/>
    </row>
    <row r="3484" spans="12:12">
      <c r="L3484"/>
    </row>
    <row r="3485" spans="12:12">
      <c r="L3485"/>
    </row>
    <row r="3486" spans="12:12">
      <c r="L3486"/>
    </row>
    <row r="3487" spans="12:12">
      <c r="L3487"/>
    </row>
    <row r="3488" spans="12:12">
      <c r="L3488"/>
    </row>
    <row r="3489" spans="12:12">
      <c r="L3489"/>
    </row>
    <row r="3490" spans="12:12">
      <c r="L3490"/>
    </row>
    <row r="3491" spans="12:12">
      <c r="L3491"/>
    </row>
    <row r="3492" spans="12:12">
      <c r="L3492"/>
    </row>
    <row r="3493" spans="12:12">
      <c r="L3493"/>
    </row>
    <row r="3494" spans="12:12">
      <c r="L3494"/>
    </row>
    <row r="3495" spans="12:12">
      <c r="L3495"/>
    </row>
    <row r="3496" spans="12:12">
      <c r="L3496"/>
    </row>
    <row r="3497" spans="12:12">
      <c r="L3497"/>
    </row>
    <row r="3498" spans="12:12">
      <c r="L3498"/>
    </row>
    <row r="3499" spans="12:12">
      <c r="L3499"/>
    </row>
    <row r="3500" spans="12:12">
      <c r="L3500"/>
    </row>
    <row r="3501" spans="12:12">
      <c r="L3501"/>
    </row>
    <row r="3502" spans="12:12">
      <c r="L3502"/>
    </row>
    <row r="3503" spans="12:12">
      <c r="L3503"/>
    </row>
    <row r="3504" spans="12:12">
      <c r="L3504"/>
    </row>
    <row r="3505" spans="12:12">
      <c r="L3505"/>
    </row>
    <row r="3506" spans="12:12">
      <c r="L3506"/>
    </row>
    <row r="3507" spans="12:12">
      <c r="L3507"/>
    </row>
    <row r="3508" spans="12:12">
      <c r="L3508"/>
    </row>
    <row r="3509" spans="12:12">
      <c r="L3509"/>
    </row>
    <row r="3510" spans="12:12">
      <c r="L3510"/>
    </row>
    <row r="3511" spans="12:12">
      <c r="L3511"/>
    </row>
    <row r="3512" spans="12:12">
      <c r="L3512"/>
    </row>
    <row r="3513" spans="12:12">
      <c r="L3513"/>
    </row>
    <row r="3514" spans="12:12">
      <c r="L3514"/>
    </row>
    <row r="3515" spans="12:12">
      <c r="L3515"/>
    </row>
    <row r="3516" spans="12:12">
      <c r="L3516"/>
    </row>
    <row r="3517" spans="12:12">
      <c r="L3517"/>
    </row>
    <row r="3518" spans="12:12">
      <c r="L3518"/>
    </row>
    <row r="3519" spans="12:12">
      <c r="L3519"/>
    </row>
    <row r="3520" spans="12:12">
      <c r="L3520"/>
    </row>
    <row r="3521" spans="12:12">
      <c r="L3521"/>
    </row>
    <row r="3522" spans="12:12">
      <c r="L3522"/>
    </row>
    <row r="3523" spans="12:12">
      <c r="L3523"/>
    </row>
    <row r="3524" spans="12:12">
      <c r="L3524"/>
    </row>
    <row r="3525" spans="12:12">
      <c r="L3525"/>
    </row>
    <row r="3526" spans="12:12">
      <c r="L3526"/>
    </row>
    <row r="3527" spans="12:12">
      <c r="L3527"/>
    </row>
    <row r="3528" spans="12:12">
      <c r="L3528"/>
    </row>
    <row r="3529" spans="12:12">
      <c r="L3529"/>
    </row>
    <row r="3530" spans="12:12">
      <c r="L3530"/>
    </row>
    <row r="3531" spans="12:12">
      <c r="L3531"/>
    </row>
    <row r="3532" spans="12:12">
      <c r="L3532"/>
    </row>
    <row r="3533" spans="12:12">
      <c r="L3533"/>
    </row>
    <row r="3534" spans="12:12">
      <c r="L3534"/>
    </row>
    <row r="3535" spans="12:12">
      <c r="L3535"/>
    </row>
    <row r="3536" spans="12:12">
      <c r="L3536"/>
    </row>
    <row r="3537" spans="12:12">
      <c r="L3537"/>
    </row>
    <row r="3538" spans="12:12">
      <c r="L3538"/>
    </row>
    <row r="3539" spans="12:12">
      <c r="L3539"/>
    </row>
    <row r="3540" spans="12:12">
      <c r="L3540"/>
    </row>
    <row r="3541" spans="12:12">
      <c r="L3541"/>
    </row>
    <row r="3542" spans="12:12">
      <c r="L3542"/>
    </row>
    <row r="3543" spans="12:12">
      <c r="L3543"/>
    </row>
    <row r="3544" spans="12:12">
      <c r="L3544"/>
    </row>
    <row r="3545" spans="12:12">
      <c r="L3545"/>
    </row>
    <row r="3546" spans="12:12">
      <c r="L3546"/>
    </row>
    <row r="3547" spans="12:12">
      <c r="L3547"/>
    </row>
    <row r="3548" spans="12:12">
      <c r="L3548"/>
    </row>
    <row r="3549" spans="12:12">
      <c r="L3549"/>
    </row>
    <row r="3550" spans="12:12">
      <c r="L3550"/>
    </row>
    <row r="3551" spans="12:12">
      <c r="L3551"/>
    </row>
    <row r="3552" spans="12:12">
      <c r="L3552"/>
    </row>
    <row r="3553" spans="12:12">
      <c r="L3553"/>
    </row>
    <row r="3554" spans="12:12">
      <c r="L3554"/>
    </row>
    <row r="3555" spans="12:12">
      <c r="L3555"/>
    </row>
    <row r="3556" spans="12:12">
      <c r="L3556"/>
    </row>
    <row r="3557" spans="12:12">
      <c r="L3557"/>
    </row>
    <row r="3558" spans="12:12">
      <c r="L3558"/>
    </row>
    <row r="3559" spans="12:12">
      <c r="L3559"/>
    </row>
    <row r="3560" spans="12:12">
      <c r="L3560"/>
    </row>
    <row r="3561" spans="12:12">
      <c r="L3561"/>
    </row>
    <row r="3562" spans="12:12">
      <c r="L3562"/>
    </row>
    <row r="3563" spans="12:12">
      <c r="L3563"/>
    </row>
    <row r="3564" spans="12:12">
      <c r="L3564"/>
    </row>
    <row r="3565" spans="12:12">
      <c r="L3565"/>
    </row>
    <row r="3566" spans="12:12">
      <c r="L3566"/>
    </row>
    <row r="3567" spans="12:12">
      <c r="L3567"/>
    </row>
    <row r="3568" spans="12:12">
      <c r="L3568"/>
    </row>
    <row r="3569" spans="12:12">
      <c r="L3569"/>
    </row>
    <row r="3570" spans="12:12">
      <c r="L3570"/>
    </row>
    <row r="3571" spans="12:12">
      <c r="L3571"/>
    </row>
    <row r="3572" spans="12:12">
      <c r="L3572"/>
    </row>
    <row r="3573" spans="12:12">
      <c r="L3573"/>
    </row>
    <row r="3574" spans="12:12">
      <c r="L3574"/>
    </row>
    <row r="3575" spans="12:12">
      <c r="L3575"/>
    </row>
    <row r="3576" spans="12:12">
      <c r="L3576"/>
    </row>
    <row r="3577" spans="12:12">
      <c r="L3577"/>
    </row>
    <row r="3578" spans="12:12">
      <c r="L3578"/>
    </row>
    <row r="3579" spans="12:12">
      <c r="L3579"/>
    </row>
    <row r="3580" spans="12:12">
      <c r="L3580"/>
    </row>
    <row r="3581" spans="12:12">
      <c r="L3581"/>
    </row>
    <row r="3582" spans="12:12">
      <c r="L3582"/>
    </row>
    <row r="3583" spans="12:12">
      <c r="L3583"/>
    </row>
    <row r="3584" spans="12:12">
      <c r="L3584"/>
    </row>
    <row r="3585" spans="12:12">
      <c r="L3585"/>
    </row>
    <row r="3586" spans="12:12">
      <c r="L3586"/>
    </row>
    <row r="3587" spans="12:12">
      <c r="L3587"/>
    </row>
    <row r="3588" spans="12:12">
      <c r="L3588"/>
    </row>
    <row r="3589" spans="12:12">
      <c r="L3589"/>
    </row>
    <row r="3590" spans="12:12">
      <c r="L3590"/>
    </row>
    <row r="3591" spans="12:12">
      <c r="L3591"/>
    </row>
    <row r="3592" spans="12:12">
      <c r="L3592"/>
    </row>
    <row r="3593" spans="12:12">
      <c r="L3593"/>
    </row>
    <row r="3594" spans="12:12">
      <c r="L3594"/>
    </row>
    <row r="3595" spans="12:12">
      <c r="L3595"/>
    </row>
    <row r="3596" spans="12:12">
      <c r="L3596"/>
    </row>
    <row r="3597" spans="12:12">
      <c r="L3597"/>
    </row>
    <row r="3598" spans="12:12">
      <c r="L3598"/>
    </row>
    <row r="3599" spans="12:12">
      <c r="L3599"/>
    </row>
    <row r="3600" spans="12:12">
      <c r="L3600"/>
    </row>
    <row r="3601" spans="12:12">
      <c r="L3601"/>
    </row>
    <row r="3602" spans="12:12">
      <c r="L3602"/>
    </row>
    <row r="3603" spans="12:12">
      <c r="L3603"/>
    </row>
    <row r="3604" spans="12:12">
      <c r="L3604"/>
    </row>
    <row r="3605" spans="12:12">
      <c r="L3605"/>
    </row>
    <row r="3606" spans="12:12">
      <c r="L3606"/>
    </row>
    <row r="3607" spans="12:12">
      <c r="L3607"/>
    </row>
    <row r="3608" spans="12:12">
      <c r="L3608"/>
    </row>
    <row r="3609" spans="12:12">
      <c r="L3609"/>
    </row>
    <row r="3610" spans="12:12">
      <c r="L3610"/>
    </row>
    <row r="3611" spans="12:12">
      <c r="L3611"/>
    </row>
    <row r="3612" spans="12:12">
      <c r="L3612"/>
    </row>
    <row r="3613" spans="12:12">
      <c r="L3613"/>
    </row>
    <row r="3614" spans="12:12">
      <c r="L3614"/>
    </row>
    <row r="3615" spans="12:12">
      <c r="L3615"/>
    </row>
    <row r="3616" spans="12:12">
      <c r="L3616"/>
    </row>
    <row r="3617" spans="12:12">
      <c r="L3617"/>
    </row>
    <row r="3618" spans="12:12">
      <c r="L3618"/>
    </row>
    <row r="3619" spans="12:12">
      <c r="L3619"/>
    </row>
    <row r="3620" spans="12:12">
      <c r="L3620"/>
    </row>
    <row r="3621" spans="12:12">
      <c r="L3621"/>
    </row>
    <row r="3622" spans="12:12">
      <c r="L3622"/>
    </row>
    <row r="3623" spans="12:12">
      <c r="L3623"/>
    </row>
    <row r="3624" spans="12:12">
      <c r="L3624"/>
    </row>
    <row r="3625" spans="12:12">
      <c r="L3625"/>
    </row>
    <row r="3626" spans="12:12">
      <c r="L3626"/>
    </row>
    <row r="3627" spans="12:12">
      <c r="L3627"/>
    </row>
    <row r="3628" spans="12:12">
      <c r="L3628"/>
    </row>
    <row r="3629" spans="12:12">
      <c r="L3629"/>
    </row>
    <row r="3630" spans="12:12">
      <c r="L3630"/>
    </row>
    <row r="3631" spans="12:12">
      <c r="L3631"/>
    </row>
    <row r="3632" spans="12:12">
      <c r="L3632"/>
    </row>
    <row r="3633" spans="12:12">
      <c r="L3633"/>
    </row>
    <row r="3634" spans="12:12">
      <c r="L3634"/>
    </row>
    <row r="3635" spans="12:12">
      <c r="L3635"/>
    </row>
    <row r="3636" spans="12:12">
      <c r="L3636"/>
    </row>
    <row r="3637" spans="12:12">
      <c r="L3637"/>
    </row>
    <row r="3638" spans="12:12">
      <c r="L3638"/>
    </row>
    <row r="3639" spans="12:12">
      <c r="L3639"/>
    </row>
    <row r="3640" spans="12:12">
      <c r="L3640"/>
    </row>
    <row r="3641" spans="12:12">
      <c r="L3641"/>
    </row>
    <row r="3642" spans="12:12">
      <c r="L3642"/>
    </row>
    <row r="3643" spans="12:12">
      <c r="L3643"/>
    </row>
    <row r="3644" spans="12:12">
      <c r="L3644"/>
    </row>
    <row r="3645" spans="12:12">
      <c r="L3645"/>
    </row>
    <row r="3646" spans="12:12">
      <c r="L3646"/>
    </row>
    <row r="3647" spans="12:12">
      <c r="L3647"/>
    </row>
    <row r="3648" spans="12:12">
      <c r="L3648"/>
    </row>
    <row r="3649" spans="12:12">
      <c r="L3649"/>
    </row>
    <row r="3650" spans="12:12">
      <c r="L3650"/>
    </row>
    <row r="3651" spans="12:12">
      <c r="L3651"/>
    </row>
    <row r="3652" spans="12:12">
      <c r="L3652"/>
    </row>
    <row r="3653" spans="12:12">
      <c r="L3653"/>
    </row>
    <row r="3654" spans="12:12">
      <c r="L3654"/>
    </row>
    <row r="3655" spans="12:12">
      <c r="L3655"/>
    </row>
    <row r="3656" spans="12:12">
      <c r="L3656"/>
    </row>
    <row r="3657" spans="12:12">
      <c r="L3657"/>
    </row>
    <row r="3658" spans="12:12">
      <c r="L3658"/>
    </row>
    <row r="3659" spans="12:12">
      <c r="L3659"/>
    </row>
    <row r="3660" spans="12:12">
      <c r="L3660"/>
    </row>
    <row r="3661" spans="12:12">
      <c r="L3661"/>
    </row>
    <row r="3662" spans="12:12">
      <c r="L3662"/>
    </row>
    <row r="3663" spans="12:12">
      <c r="L3663"/>
    </row>
    <row r="3664" spans="12:12">
      <c r="L3664"/>
    </row>
    <row r="3665" spans="12:12">
      <c r="L3665"/>
    </row>
    <row r="3666" spans="12:12">
      <c r="L3666"/>
    </row>
    <row r="3667" spans="12:12">
      <c r="L3667"/>
    </row>
    <row r="3668" spans="12:12">
      <c r="L3668"/>
    </row>
    <row r="3669" spans="12:12">
      <c r="L3669"/>
    </row>
    <row r="3670" spans="12:12">
      <c r="L3670"/>
    </row>
    <row r="3671" spans="12:12">
      <c r="L3671"/>
    </row>
    <row r="3672" spans="12:12">
      <c r="L3672"/>
    </row>
    <row r="3673" spans="12:12">
      <c r="L3673"/>
    </row>
    <row r="3674" spans="12:12">
      <c r="L3674"/>
    </row>
    <row r="3675" spans="12:12">
      <c r="L3675"/>
    </row>
    <row r="3676" spans="12:12">
      <c r="L3676"/>
    </row>
    <row r="3677" spans="12:12">
      <c r="L3677"/>
    </row>
    <row r="3678" spans="12:12">
      <c r="L3678"/>
    </row>
    <row r="3679" spans="12:12">
      <c r="L3679"/>
    </row>
    <row r="3680" spans="12:12">
      <c r="L3680"/>
    </row>
    <row r="3681" spans="12:12">
      <c r="L3681"/>
    </row>
    <row r="3682" spans="12:12">
      <c r="L3682"/>
    </row>
    <row r="3683" spans="12:12">
      <c r="L3683"/>
    </row>
    <row r="3684" spans="12:12">
      <c r="L3684"/>
    </row>
    <row r="3685" spans="12:12">
      <c r="L3685"/>
    </row>
    <row r="3686" spans="12:12">
      <c r="L3686"/>
    </row>
    <row r="3687" spans="12:12">
      <c r="L3687"/>
    </row>
    <row r="3688" spans="12:12">
      <c r="L3688"/>
    </row>
    <row r="3689" spans="12:12">
      <c r="L3689"/>
    </row>
    <row r="3690" spans="12:12">
      <c r="L3690"/>
    </row>
    <row r="3691" spans="12:12">
      <c r="L3691"/>
    </row>
    <row r="3692" spans="12:12">
      <c r="L3692"/>
    </row>
    <row r="3693" spans="12:12">
      <c r="L3693"/>
    </row>
    <row r="3694" spans="12:12">
      <c r="L3694"/>
    </row>
    <row r="3695" spans="12:12">
      <c r="L3695"/>
    </row>
    <row r="3696" spans="12:12">
      <c r="L3696"/>
    </row>
    <row r="3697" spans="12:12">
      <c r="L3697"/>
    </row>
    <row r="3698" spans="12:12">
      <c r="L3698"/>
    </row>
    <row r="3699" spans="12:12">
      <c r="L3699"/>
    </row>
    <row r="3700" spans="12:12">
      <c r="L3700"/>
    </row>
    <row r="3701" spans="12:12">
      <c r="L3701"/>
    </row>
    <row r="3702" spans="12:12">
      <c r="L3702"/>
    </row>
    <row r="3703" spans="12:12">
      <c r="L3703"/>
    </row>
    <row r="3704" spans="12:12">
      <c r="L3704"/>
    </row>
    <row r="3705" spans="12:12">
      <c r="L3705"/>
    </row>
    <row r="3706" spans="12:12">
      <c r="L3706"/>
    </row>
    <row r="3707" spans="12:12">
      <c r="L3707"/>
    </row>
    <row r="3708" spans="12:12">
      <c r="L3708"/>
    </row>
    <row r="3709" spans="12:12">
      <c r="L3709"/>
    </row>
    <row r="3710" spans="12:12">
      <c r="L3710"/>
    </row>
    <row r="3711" spans="12:12">
      <c r="L3711"/>
    </row>
    <row r="3712" spans="12:12">
      <c r="L3712"/>
    </row>
    <row r="3713" spans="12:12">
      <c r="L3713"/>
    </row>
    <row r="3714" spans="12:12">
      <c r="L3714"/>
    </row>
    <row r="3715" spans="12:12">
      <c r="L3715"/>
    </row>
    <row r="3716" spans="12:12">
      <c r="L3716"/>
    </row>
    <row r="3717" spans="12:12">
      <c r="L3717"/>
    </row>
    <row r="3718" spans="12:12">
      <c r="L3718"/>
    </row>
    <row r="3719" spans="12:12">
      <c r="L3719"/>
    </row>
    <row r="3720" spans="12:12">
      <c r="L3720"/>
    </row>
    <row r="3721" spans="12:12">
      <c r="L3721"/>
    </row>
    <row r="3722" spans="12:12">
      <c r="L3722"/>
    </row>
    <row r="3723" spans="12:12">
      <c r="L3723"/>
    </row>
    <row r="3724" spans="12:12">
      <c r="L3724"/>
    </row>
    <row r="3725" spans="12:12">
      <c r="L3725"/>
    </row>
    <row r="3726" spans="12:12">
      <c r="L3726"/>
    </row>
    <row r="3727" spans="12:12">
      <c r="L3727"/>
    </row>
    <row r="3728" spans="12:12">
      <c r="L3728"/>
    </row>
    <row r="3729" spans="12:12">
      <c r="L3729"/>
    </row>
    <row r="3730" spans="12:12">
      <c r="L3730"/>
    </row>
    <row r="3731" spans="12:12">
      <c r="L3731"/>
    </row>
    <row r="3732" spans="12:12">
      <c r="L3732"/>
    </row>
    <row r="3733" spans="12:12">
      <c r="L3733"/>
    </row>
    <row r="3734" spans="12:12">
      <c r="L3734"/>
    </row>
    <row r="3735" spans="12:12">
      <c r="L3735"/>
    </row>
    <row r="3736" spans="12:12">
      <c r="L3736"/>
    </row>
    <row r="3737" spans="12:12">
      <c r="L3737"/>
    </row>
    <row r="3738" spans="12:12">
      <c r="L3738"/>
    </row>
    <row r="3739" spans="12:12">
      <c r="L3739"/>
    </row>
    <row r="3740" spans="12:12">
      <c r="L3740"/>
    </row>
    <row r="3741" spans="12:12">
      <c r="L3741"/>
    </row>
    <row r="3742" spans="12:12">
      <c r="L3742"/>
    </row>
    <row r="3743" spans="12:12">
      <c r="L3743"/>
    </row>
    <row r="3744" spans="12:12">
      <c r="L3744"/>
    </row>
    <row r="3745" spans="12:12">
      <c r="L3745"/>
    </row>
    <row r="3746" spans="12:12">
      <c r="L3746"/>
    </row>
    <row r="3747" spans="12:12">
      <c r="L3747"/>
    </row>
    <row r="3748" spans="12:12">
      <c r="L3748"/>
    </row>
    <row r="3749" spans="12:12">
      <c r="L3749"/>
    </row>
    <row r="3750" spans="12:12">
      <c r="L3750"/>
    </row>
    <row r="3751" spans="12:12">
      <c r="L3751"/>
    </row>
    <row r="3752" spans="12:12">
      <c r="L3752"/>
    </row>
    <row r="3753" spans="12:12">
      <c r="L3753"/>
    </row>
    <row r="3754" spans="12:12">
      <c r="L3754"/>
    </row>
    <row r="3755" spans="12:12">
      <c r="L3755"/>
    </row>
    <row r="3756" spans="12:12">
      <c r="L3756"/>
    </row>
    <row r="3757" spans="12:12">
      <c r="L3757"/>
    </row>
    <row r="3758" spans="12:12">
      <c r="L3758"/>
    </row>
    <row r="3759" spans="12:12">
      <c r="L3759"/>
    </row>
    <row r="3760" spans="12:12">
      <c r="L3760"/>
    </row>
    <row r="3761" spans="12:12">
      <c r="L3761"/>
    </row>
    <row r="3762" spans="12:12">
      <c r="L3762"/>
    </row>
    <row r="3763" spans="12:12">
      <c r="L3763"/>
    </row>
    <row r="3764" spans="12:12">
      <c r="L3764"/>
    </row>
    <row r="3765" spans="12:12">
      <c r="L3765"/>
    </row>
    <row r="3766" spans="12:12">
      <c r="L3766"/>
    </row>
    <row r="3767" spans="12:12">
      <c r="L3767"/>
    </row>
    <row r="3768" spans="12:12">
      <c r="L3768"/>
    </row>
    <row r="3769" spans="12:12">
      <c r="L3769"/>
    </row>
    <row r="3770" spans="12:12">
      <c r="L3770"/>
    </row>
    <row r="3771" spans="12:12">
      <c r="L3771"/>
    </row>
    <row r="3772" spans="12:12">
      <c r="L3772"/>
    </row>
    <row r="3773" spans="12:12">
      <c r="L3773"/>
    </row>
    <row r="3774" spans="12:12">
      <c r="L3774"/>
    </row>
    <row r="3775" spans="12:12">
      <c r="L3775"/>
    </row>
    <row r="3776" spans="12:12">
      <c r="L3776"/>
    </row>
    <row r="3777" spans="12:12">
      <c r="L3777"/>
    </row>
    <row r="3778" spans="12:12">
      <c r="L3778"/>
    </row>
    <row r="3779" spans="12:12">
      <c r="L3779"/>
    </row>
    <row r="3780" spans="12:12">
      <c r="L3780"/>
    </row>
    <row r="3781" spans="12:12">
      <c r="L3781"/>
    </row>
    <row r="3782" spans="12:12">
      <c r="L3782"/>
    </row>
    <row r="3783" spans="12:12">
      <c r="L3783"/>
    </row>
    <row r="3784" spans="12:12">
      <c r="L3784"/>
    </row>
    <row r="3785" spans="12:12">
      <c r="L3785"/>
    </row>
    <row r="3786" spans="12:12">
      <c r="L3786"/>
    </row>
    <row r="3787" spans="12:12">
      <c r="L3787"/>
    </row>
    <row r="3788" spans="12:12">
      <c r="L3788"/>
    </row>
    <row r="3789" spans="12:12">
      <c r="L3789"/>
    </row>
    <row r="3790" spans="12:12">
      <c r="L3790"/>
    </row>
    <row r="3791" spans="12:12">
      <c r="L3791"/>
    </row>
    <row r="3792" spans="12:12">
      <c r="L3792"/>
    </row>
    <row r="3793" spans="12:12">
      <c r="L3793"/>
    </row>
    <row r="3794" spans="12:12">
      <c r="L3794"/>
    </row>
    <row r="3795" spans="12:12">
      <c r="L3795"/>
    </row>
    <row r="3796" spans="12:12">
      <c r="L3796"/>
    </row>
    <row r="3797" spans="12:12">
      <c r="L3797"/>
    </row>
    <row r="3798" spans="12:12">
      <c r="L3798"/>
    </row>
    <row r="3799" spans="12:12">
      <c r="L3799"/>
    </row>
    <row r="3800" spans="12:12">
      <c r="L3800"/>
    </row>
    <row r="3801" spans="12:12">
      <c r="L3801"/>
    </row>
    <row r="3802" spans="12:12">
      <c r="L3802"/>
    </row>
    <row r="3803" spans="12:12">
      <c r="L3803"/>
    </row>
    <row r="3804" spans="12:12">
      <c r="L3804"/>
    </row>
    <row r="3805" spans="12:12">
      <c r="L3805"/>
    </row>
    <row r="3806" spans="12:12">
      <c r="L3806"/>
    </row>
    <row r="3807" spans="12:12">
      <c r="L3807"/>
    </row>
    <row r="3808" spans="12:12">
      <c r="L3808"/>
    </row>
    <row r="3809" spans="12:12">
      <c r="L3809"/>
    </row>
    <row r="3810" spans="12:12">
      <c r="L3810"/>
    </row>
    <row r="3811" spans="12:12">
      <c r="L3811"/>
    </row>
    <row r="3812" spans="12:12">
      <c r="L3812"/>
    </row>
    <row r="3813" spans="12:12">
      <c r="L3813"/>
    </row>
    <row r="3814" spans="12:12">
      <c r="L3814"/>
    </row>
    <row r="3815" spans="12:12">
      <c r="L3815"/>
    </row>
    <row r="3816" spans="12:12">
      <c r="L3816"/>
    </row>
    <row r="3817" spans="12:12">
      <c r="L3817"/>
    </row>
    <row r="3818" spans="12:12">
      <c r="L3818"/>
    </row>
    <row r="3819" spans="12:12">
      <c r="L3819"/>
    </row>
    <row r="3820" spans="12:12">
      <c r="L3820"/>
    </row>
    <row r="3821" spans="12:12">
      <c r="L3821"/>
    </row>
    <row r="3822" spans="12:12">
      <c r="L3822"/>
    </row>
    <row r="3823" spans="12:12">
      <c r="L3823"/>
    </row>
    <row r="3824" spans="12:12">
      <c r="L3824"/>
    </row>
    <row r="3825" spans="12:12">
      <c r="L3825"/>
    </row>
    <row r="3826" spans="12:12">
      <c r="L3826"/>
    </row>
    <row r="3827" spans="12:12">
      <c r="L3827"/>
    </row>
    <row r="3828" spans="12:12">
      <c r="L3828"/>
    </row>
    <row r="3829" spans="12:12">
      <c r="L3829"/>
    </row>
    <row r="3830" spans="12:12">
      <c r="L3830"/>
    </row>
    <row r="3831" spans="12:12">
      <c r="L3831"/>
    </row>
    <row r="3832" spans="12:12">
      <c r="L3832"/>
    </row>
    <row r="3833" spans="12:12">
      <c r="L3833"/>
    </row>
    <row r="3834" spans="12:12">
      <c r="L3834"/>
    </row>
    <row r="3835" spans="12:12">
      <c r="L3835"/>
    </row>
    <row r="3836" spans="12:12">
      <c r="L3836"/>
    </row>
    <row r="3837" spans="12:12">
      <c r="L3837"/>
    </row>
    <row r="3838" spans="12:12">
      <c r="L3838"/>
    </row>
    <row r="3839" spans="12:12">
      <c r="L3839"/>
    </row>
    <row r="3840" spans="12:12">
      <c r="L3840"/>
    </row>
    <row r="3841" spans="12:12">
      <c r="L3841"/>
    </row>
    <row r="3842" spans="12:12">
      <c r="L3842"/>
    </row>
    <row r="3843" spans="12:12">
      <c r="L3843"/>
    </row>
    <row r="3844" spans="12:12">
      <c r="L3844"/>
    </row>
    <row r="3845" spans="12:12">
      <c r="L3845"/>
    </row>
    <row r="3846" spans="12:12">
      <c r="L3846"/>
    </row>
    <row r="3847" spans="12:12">
      <c r="L3847"/>
    </row>
    <row r="3848" spans="12:12">
      <c r="L3848"/>
    </row>
    <row r="3849" spans="12:12">
      <c r="L3849"/>
    </row>
    <row r="3850" spans="12:12">
      <c r="L3850"/>
    </row>
    <row r="3851" spans="12:12">
      <c r="L3851"/>
    </row>
    <row r="3852" spans="12:12">
      <c r="L3852"/>
    </row>
    <row r="3853" spans="12:12">
      <c r="L3853"/>
    </row>
    <row r="3854" spans="12:12">
      <c r="L3854"/>
    </row>
    <row r="3855" spans="12:12">
      <c r="L3855"/>
    </row>
    <row r="3856" spans="12:12">
      <c r="L3856"/>
    </row>
    <row r="3857" spans="12:12">
      <c r="L3857"/>
    </row>
    <row r="3858" spans="12:12">
      <c r="L3858"/>
    </row>
    <row r="3859" spans="12:12">
      <c r="L3859"/>
    </row>
    <row r="3860" spans="12:12">
      <c r="L3860"/>
    </row>
    <row r="3861" spans="12:12">
      <c r="L3861"/>
    </row>
    <row r="3862" spans="12:12">
      <c r="L3862"/>
    </row>
    <row r="3863" spans="12:12">
      <c r="L3863"/>
    </row>
    <row r="3864" spans="12:12">
      <c r="L3864"/>
    </row>
    <row r="3865" spans="12:12">
      <c r="L3865"/>
    </row>
    <row r="3866" spans="12:12">
      <c r="L3866"/>
    </row>
    <row r="3867" spans="12:12">
      <c r="L3867"/>
    </row>
    <row r="3868" spans="12:12">
      <c r="L3868"/>
    </row>
    <row r="3869" spans="12:12">
      <c r="L3869"/>
    </row>
    <row r="3870" spans="12:12">
      <c r="L3870"/>
    </row>
    <row r="3871" spans="12:12">
      <c r="L3871"/>
    </row>
    <row r="3872" spans="12:12">
      <c r="L3872"/>
    </row>
    <row r="3873" spans="12:12">
      <c r="L3873"/>
    </row>
    <row r="3874" spans="12:12">
      <c r="L3874"/>
    </row>
    <row r="3875" spans="12:12">
      <c r="L3875"/>
    </row>
    <row r="3876" spans="12:12">
      <c r="L3876"/>
    </row>
    <row r="3877" spans="12:12">
      <c r="L3877"/>
    </row>
    <row r="3878" spans="12:12">
      <c r="L3878"/>
    </row>
    <row r="3879" spans="12:12">
      <c r="L3879"/>
    </row>
    <row r="3880" spans="12:12">
      <c r="L3880"/>
    </row>
    <row r="3881" spans="12:12">
      <c r="L3881"/>
    </row>
    <row r="3882" spans="12:12">
      <c r="L3882"/>
    </row>
    <row r="3883" spans="12:12">
      <c r="L3883"/>
    </row>
    <row r="3884" spans="12:12">
      <c r="L3884"/>
    </row>
    <row r="3885" spans="12:12">
      <c r="L3885"/>
    </row>
    <row r="3886" spans="12:12">
      <c r="L3886"/>
    </row>
    <row r="3887" spans="12:12">
      <c r="L3887"/>
    </row>
    <row r="3888" spans="12:12">
      <c r="L3888"/>
    </row>
    <row r="3889" spans="12:12">
      <c r="L3889"/>
    </row>
    <row r="3890" spans="12:12">
      <c r="L3890"/>
    </row>
    <row r="3891" spans="12:12">
      <c r="L3891"/>
    </row>
    <row r="3892" spans="12:12">
      <c r="L3892"/>
    </row>
    <row r="3893" spans="12:12">
      <c r="L3893"/>
    </row>
    <row r="3894" spans="12:12">
      <c r="L3894"/>
    </row>
    <row r="3895" spans="12:12">
      <c r="L3895"/>
    </row>
    <row r="3896" spans="12:12">
      <c r="L3896"/>
    </row>
    <row r="3897" spans="12:12">
      <c r="L3897"/>
    </row>
    <row r="3898" spans="12:12">
      <c r="L3898"/>
    </row>
    <row r="3899" spans="12:12">
      <c r="L3899"/>
    </row>
    <row r="3900" spans="12:12">
      <c r="L3900"/>
    </row>
    <row r="3901" spans="12:12">
      <c r="L3901"/>
    </row>
    <row r="3902" spans="12:12">
      <c r="L3902"/>
    </row>
    <row r="3903" spans="12:12">
      <c r="L3903"/>
    </row>
    <row r="3904" spans="12:12">
      <c r="L3904"/>
    </row>
    <row r="3905" spans="12:12">
      <c r="L3905"/>
    </row>
    <row r="3906" spans="12:12">
      <c r="L3906"/>
    </row>
    <row r="3907" spans="12:12">
      <c r="L3907"/>
    </row>
    <row r="3908" spans="12:12">
      <c r="L3908"/>
    </row>
    <row r="3909" spans="12:12">
      <c r="L3909"/>
    </row>
    <row r="3910" spans="12:12">
      <c r="L3910"/>
    </row>
    <row r="3911" spans="12:12">
      <c r="L3911"/>
    </row>
    <row r="3912" spans="12:12">
      <c r="L3912"/>
    </row>
    <row r="3913" spans="12:12">
      <c r="L3913"/>
    </row>
    <row r="3914" spans="12:12">
      <c r="L3914"/>
    </row>
    <row r="3915" spans="12:12">
      <c r="L3915"/>
    </row>
    <row r="3916" spans="12:12">
      <c r="L3916"/>
    </row>
    <row r="3917" spans="12:12">
      <c r="L3917"/>
    </row>
    <row r="3918" spans="12:12">
      <c r="L3918"/>
    </row>
    <row r="3919" spans="12:12">
      <c r="L3919"/>
    </row>
    <row r="3920" spans="12:12">
      <c r="L3920"/>
    </row>
    <row r="3921" spans="12:12">
      <c r="L3921"/>
    </row>
    <row r="3922" spans="12:12">
      <c r="L3922"/>
    </row>
    <row r="3923" spans="12:12">
      <c r="L3923"/>
    </row>
    <row r="3924" spans="12:12">
      <c r="L3924"/>
    </row>
    <row r="3925" spans="12:12">
      <c r="L3925"/>
    </row>
    <row r="3926" spans="12:12">
      <c r="L3926"/>
    </row>
    <row r="3927" spans="12:12">
      <c r="L3927"/>
    </row>
    <row r="3928" spans="12:12">
      <c r="L3928"/>
    </row>
    <row r="3929" spans="12:12">
      <c r="L3929"/>
    </row>
    <row r="3930" spans="12:12">
      <c r="L3930"/>
    </row>
    <row r="3931" spans="12:12">
      <c r="L3931"/>
    </row>
    <row r="3932" spans="12:12">
      <c r="L3932"/>
    </row>
    <row r="3933" spans="12:12">
      <c r="L3933"/>
    </row>
    <row r="3934" spans="12:12">
      <c r="L3934"/>
    </row>
    <row r="3935" spans="12:12">
      <c r="L3935"/>
    </row>
    <row r="3936" spans="12:12">
      <c r="L3936"/>
    </row>
    <row r="3937" spans="12:12">
      <c r="L3937"/>
    </row>
    <row r="3938" spans="12:12">
      <c r="L3938"/>
    </row>
    <row r="3939" spans="12:12">
      <c r="L3939"/>
    </row>
    <row r="3940" spans="12:12">
      <c r="L3940"/>
    </row>
    <row r="3941" spans="12:12">
      <c r="L3941"/>
    </row>
    <row r="3942" spans="12:12">
      <c r="L3942"/>
    </row>
    <row r="3943" spans="12:12">
      <c r="L3943"/>
    </row>
    <row r="3944" spans="12:12">
      <c r="L3944"/>
    </row>
    <row r="3945" spans="12:12">
      <c r="L3945"/>
    </row>
    <row r="3946" spans="12:12">
      <c r="L3946"/>
    </row>
    <row r="3947" spans="12:12">
      <c r="L3947"/>
    </row>
    <row r="3948" spans="12:12">
      <c r="L3948"/>
    </row>
    <row r="3949" spans="12:12">
      <c r="L3949"/>
    </row>
    <row r="3950" spans="12:12">
      <c r="L3950"/>
    </row>
    <row r="3951" spans="12:12">
      <c r="L3951"/>
    </row>
    <row r="3952" spans="12:12">
      <c r="L3952"/>
    </row>
    <row r="3953" spans="12:12">
      <c r="L3953"/>
    </row>
    <row r="3954" spans="12:12">
      <c r="L3954"/>
    </row>
    <row r="3955" spans="12:12">
      <c r="L3955"/>
    </row>
    <row r="3956" spans="12:12">
      <c r="L3956"/>
    </row>
    <row r="3957" spans="12:12">
      <c r="L3957"/>
    </row>
    <row r="3958" spans="12:12">
      <c r="L3958"/>
    </row>
    <row r="3959" spans="12:12">
      <c r="L3959"/>
    </row>
    <row r="3960" spans="12:12">
      <c r="L3960"/>
    </row>
    <row r="3961" spans="12:12">
      <c r="L3961"/>
    </row>
    <row r="3962" spans="12:12">
      <c r="L3962"/>
    </row>
    <row r="3963" spans="12:12">
      <c r="L3963"/>
    </row>
    <row r="3964" spans="12:12">
      <c r="L3964"/>
    </row>
    <row r="3965" spans="12:12">
      <c r="L3965"/>
    </row>
    <row r="3966" spans="12:12">
      <c r="L3966"/>
    </row>
    <row r="3967" spans="12:12">
      <c r="L3967"/>
    </row>
    <row r="3968" spans="12:12">
      <c r="L3968"/>
    </row>
    <row r="3969" spans="12:12">
      <c r="L3969"/>
    </row>
    <row r="3970" spans="12:12">
      <c r="L3970"/>
    </row>
    <row r="3971" spans="12:12">
      <c r="L3971"/>
    </row>
    <row r="3972" spans="12:12">
      <c r="L3972"/>
    </row>
    <row r="3973" spans="12:12">
      <c r="L3973"/>
    </row>
    <row r="3974" spans="12:12">
      <c r="L3974"/>
    </row>
    <row r="3975" spans="12:12">
      <c r="L3975"/>
    </row>
    <row r="3976" spans="12:12">
      <c r="L3976"/>
    </row>
    <row r="3977" spans="12:12">
      <c r="L3977"/>
    </row>
    <row r="3978" spans="12:12">
      <c r="L3978"/>
    </row>
    <row r="3979" spans="12:12">
      <c r="L3979"/>
    </row>
    <row r="3980" spans="12:12">
      <c r="L3980"/>
    </row>
    <row r="3981" spans="12:12">
      <c r="L3981"/>
    </row>
    <row r="3982" spans="12:12">
      <c r="L3982"/>
    </row>
    <row r="3983" spans="12:12">
      <c r="L3983"/>
    </row>
    <row r="3984" spans="12:12">
      <c r="L3984"/>
    </row>
    <row r="3985" spans="12:12">
      <c r="L3985"/>
    </row>
    <row r="3986" spans="12:12">
      <c r="L3986"/>
    </row>
    <row r="3987" spans="12:12">
      <c r="L3987"/>
    </row>
    <row r="3988" spans="12:12">
      <c r="L3988"/>
    </row>
    <row r="3989" spans="12:12">
      <c r="L3989"/>
    </row>
    <row r="3990" spans="12:12">
      <c r="L3990"/>
    </row>
    <row r="3991" spans="12:12">
      <c r="L3991"/>
    </row>
    <row r="3992" spans="12:12">
      <c r="L3992"/>
    </row>
    <row r="3993" spans="12:12">
      <c r="L3993"/>
    </row>
    <row r="3994" spans="12:12">
      <c r="L3994"/>
    </row>
    <row r="3995" spans="12:12">
      <c r="L3995"/>
    </row>
    <row r="3996" spans="12:12">
      <c r="L3996"/>
    </row>
    <row r="3997" spans="12:12">
      <c r="L3997"/>
    </row>
    <row r="3998" spans="12:12">
      <c r="L3998"/>
    </row>
    <row r="3999" spans="12:12">
      <c r="L3999"/>
    </row>
    <row r="4000" spans="12:12">
      <c r="L4000"/>
    </row>
    <row r="4001" spans="12:12">
      <c r="L4001"/>
    </row>
    <row r="4002" spans="12:12">
      <c r="L4002"/>
    </row>
    <row r="4003" spans="12:12">
      <c r="L4003"/>
    </row>
    <row r="4004" spans="12:12">
      <c r="L4004"/>
    </row>
    <row r="4005" spans="12:12">
      <c r="L4005"/>
    </row>
    <row r="4006" spans="12:12">
      <c r="L4006"/>
    </row>
    <row r="4007" spans="12:12">
      <c r="L4007"/>
    </row>
    <row r="4008" spans="12:12">
      <c r="L4008"/>
    </row>
    <row r="4009" spans="12:12">
      <c r="L4009"/>
    </row>
    <row r="4010" spans="12:12">
      <c r="L4010"/>
    </row>
    <row r="4011" spans="12:12">
      <c r="L4011"/>
    </row>
    <row r="4012" spans="12:12">
      <c r="L4012"/>
    </row>
    <row r="4013" spans="12:12">
      <c r="L4013"/>
    </row>
    <row r="4014" spans="12:12">
      <c r="L4014"/>
    </row>
    <row r="4015" spans="12:12">
      <c r="L4015"/>
    </row>
    <row r="4016" spans="12:12">
      <c r="L4016"/>
    </row>
    <row r="4017" spans="12:12">
      <c r="L4017"/>
    </row>
    <row r="4018" spans="12:12">
      <c r="L4018"/>
    </row>
    <row r="4019" spans="12:12">
      <c r="L4019"/>
    </row>
    <row r="4020" spans="12:12">
      <c r="L4020"/>
    </row>
    <row r="4021" spans="12:12">
      <c r="L4021"/>
    </row>
    <row r="4022" spans="12:12">
      <c r="L4022"/>
    </row>
    <row r="4023" spans="12:12">
      <c r="L4023"/>
    </row>
    <row r="4024" spans="12:12">
      <c r="L4024"/>
    </row>
    <row r="4025" spans="12:12">
      <c r="L4025"/>
    </row>
    <row r="4026" spans="12:12">
      <c r="L4026"/>
    </row>
    <row r="4027" spans="12:12">
      <c r="L4027"/>
    </row>
    <row r="4028" spans="12:12">
      <c r="L4028"/>
    </row>
    <row r="4029" spans="12:12">
      <c r="L4029"/>
    </row>
    <row r="4030" spans="12:12">
      <c r="L4030"/>
    </row>
    <row r="4031" spans="12:12">
      <c r="L4031"/>
    </row>
    <row r="4032" spans="12:12">
      <c r="L4032"/>
    </row>
    <row r="4033" spans="12:12">
      <c r="L4033"/>
    </row>
    <row r="4034" spans="12:12">
      <c r="L4034"/>
    </row>
    <row r="4035" spans="12:12">
      <c r="L4035"/>
    </row>
    <row r="4036" spans="12:12">
      <c r="L4036"/>
    </row>
    <row r="4037" spans="12:12">
      <c r="L4037"/>
    </row>
    <row r="4038" spans="12:12">
      <c r="L4038"/>
    </row>
    <row r="4039" spans="12:12">
      <c r="L4039"/>
    </row>
    <row r="4040" spans="12:12">
      <c r="L4040"/>
    </row>
    <row r="4041" spans="12:12">
      <c r="L4041"/>
    </row>
    <row r="4042" spans="12:12">
      <c r="L4042"/>
    </row>
    <row r="4043" spans="12:12">
      <c r="L4043"/>
    </row>
    <row r="4044" spans="12:12">
      <c r="L4044"/>
    </row>
    <row r="4045" spans="12:12">
      <c r="L4045"/>
    </row>
    <row r="4046" spans="12:12">
      <c r="L4046"/>
    </row>
    <row r="4047" spans="12:12">
      <c r="L4047"/>
    </row>
    <row r="4048" spans="12:12">
      <c r="L4048"/>
    </row>
    <row r="4049" spans="12:12">
      <c r="L4049"/>
    </row>
    <row r="4050" spans="12:12">
      <c r="L4050"/>
    </row>
    <row r="4051" spans="12:12">
      <c r="L4051"/>
    </row>
    <row r="4052" spans="12:12">
      <c r="L4052"/>
    </row>
    <row r="4053" spans="12:12">
      <c r="L4053"/>
    </row>
    <row r="4054" spans="12:12">
      <c r="L4054"/>
    </row>
    <row r="4055" spans="12:12">
      <c r="L4055"/>
    </row>
    <row r="4056" spans="12:12">
      <c r="L4056"/>
    </row>
    <row r="4057" spans="12:12">
      <c r="L4057"/>
    </row>
    <row r="4058" spans="12:12">
      <c r="L4058"/>
    </row>
    <row r="4059" spans="12:12">
      <c r="L4059"/>
    </row>
    <row r="4060" spans="12:12">
      <c r="L4060"/>
    </row>
    <row r="4061" spans="12:12">
      <c r="L4061"/>
    </row>
    <row r="4062" spans="12:12">
      <c r="L4062"/>
    </row>
    <row r="4063" spans="12:12">
      <c r="L4063"/>
    </row>
    <row r="4064" spans="12:12">
      <c r="L4064"/>
    </row>
    <row r="4065" spans="12:12">
      <c r="L4065"/>
    </row>
    <row r="4066" spans="12:12">
      <c r="L4066"/>
    </row>
    <row r="4067" spans="12:12">
      <c r="L4067"/>
    </row>
    <row r="4068" spans="12:12">
      <c r="L4068"/>
    </row>
    <row r="4069" spans="12:12">
      <c r="L4069"/>
    </row>
    <row r="4070" spans="12:12">
      <c r="L4070"/>
    </row>
    <row r="4071" spans="12:12">
      <c r="L4071"/>
    </row>
    <row r="4072" spans="12:12">
      <c r="L4072"/>
    </row>
    <row r="4073" spans="12:12">
      <c r="L4073"/>
    </row>
    <row r="4074" spans="12:12">
      <c r="L4074"/>
    </row>
    <row r="4075" spans="12:12">
      <c r="L4075"/>
    </row>
    <row r="4076" spans="12:12">
      <c r="L4076"/>
    </row>
    <row r="4077" spans="12:12">
      <c r="L4077"/>
    </row>
    <row r="4078" spans="12:12">
      <c r="L4078"/>
    </row>
    <row r="4079" spans="12:12">
      <c r="L4079"/>
    </row>
    <row r="4080" spans="12:12">
      <c r="L4080"/>
    </row>
    <row r="4081" spans="12:12">
      <c r="L4081"/>
    </row>
    <row r="4082" spans="12:12">
      <c r="L4082"/>
    </row>
    <row r="4083" spans="12:12">
      <c r="L4083"/>
    </row>
    <row r="4084" spans="12:12">
      <c r="L4084"/>
    </row>
    <row r="4085" spans="12:12">
      <c r="L4085"/>
    </row>
    <row r="4086" spans="12:12">
      <c r="L4086"/>
    </row>
    <row r="4087" spans="12:12">
      <c r="L4087"/>
    </row>
    <row r="4088" spans="12:12">
      <c r="L4088"/>
    </row>
    <row r="4089" spans="12:12">
      <c r="L4089"/>
    </row>
    <row r="4090" spans="12:12">
      <c r="L4090"/>
    </row>
    <row r="4091" spans="12:12">
      <c r="L4091"/>
    </row>
    <row r="4092" spans="12:12">
      <c r="L4092"/>
    </row>
    <row r="4093" spans="12:12">
      <c r="L4093"/>
    </row>
    <row r="4094" spans="12:12">
      <c r="L4094"/>
    </row>
    <row r="4095" spans="12:12">
      <c r="L4095"/>
    </row>
    <row r="4096" spans="12:12">
      <c r="L4096"/>
    </row>
    <row r="4097" spans="12:12">
      <c r="L4097"/>
    </row>
    <row r="4098" spans="12:12">
      <c r="L4098"/>
    </row>
    <row r="4099" spans="12:12">
      <c r="L4099"/>
    </row>
    <row r="4100" spans="12:12">
      <c r="L4100"/>
    </row>
    <row r="4101" spans="12:12">
      <c r="L4101"/>
    </row>
    <row r="4102" spans="12:12">
      <c r="L4102"/>
    </row>
    <row r="4103" spans="12:12">
      <c r="L4103"/>
    </row>
    <row r="4104" spans="12:12">
      <c r="L4104"/>
    </row>
    <row r="4105" spans="12:12">
      <c r="L4105"/>
    </row>
    <row r="4106" spans="12:12">
      <c r="L4106"/>
    </row>
    <row r="4107" spans="12:12">
      <c r="L4107"/>
    </row>
    <row r="4108" spans="12:12">
      <c r="L4108"/>
    </row>
    <row r="4109" spans="12:12">
      <c r="L4109"/>
    </row>
    <row r="4110" spans="12:12">
      <c r="L4110"/>
    </row>
    <row r="4111" spans="12:12">
      <c r="L4111"/>
    </row>
    <row r="4112" spans="12:12">
      <c r="L4112"/>
    </row>
    <row r="4113" spans="12:12">
      <c r="L4113"/>
    </row>
    <row r="4114" spans="12:12">
      <c r="L4114"/>
    </row>
    <row r="4115" spans="12:12">
      <c r="L4115"/>
    </row>
    <row r="4116" spans="12:12">
      <c r="L4116"/>
    </row>
    <row r="4117" spans="12:12">
      <c r="L4117"/>
    </row>
    <row r="4118" spans="12:12">
      <c r="L4118"/>
    </row>
    <row r="4119" spans="12:12">
      <c r="L4119"/>
    </row>
    <row r="4120" spans="12:12">
      <c r="L4120"/>
    </row>
    <row r="4121" spans="12:12">
      <c r="L4121"/>
    </row>
    <row r="4122" spans="12:12">
      <c r="L4122"/>
    </row>
    <row r="4123" spans="12:12">
      <c r="L4123"/>
    </row>
    <row r="4124" spans="12:12">
      <c r="L4124"/>
    </row>
    <row r="4125" spans="12:12">
      <c r="L4125"/>
    </row>
    <row r="4126" spans="12:12">
      <c r="L4126"/>
    </row>
    <row r="4127" spans="12:12">
      <c r="L4127"/>
    </row>
    <row r="4128" spans="12:12">
      <c r="L4128"/>
    </row>
    <row r="4129" spans="12:12">
      <c r="L4129"/>
    </row>
    <row r="4130" spans="12:12">
      <c r="L4130"/>
    </row>
    <row r="4131" spans="12:12">
      <c r="L4131"/>
    </row>
    <row r="4132" spans="12:12">
      <c r="L4132"/>
    </row>
    <row r="4133" spans="12:12">
      <c r="L4133"/>
    </row>
    <row r="4134" spans="12:12">
      <c r="L4134"/>
    </row>
    <row r="4135" spans="12:12">
      <c r="L4135"/>
    </row>
    <row r="4136" spans="12:12">
      <c r="L4136"/>
    </row>
    <row r="4137" spans="12:12">
      <c r="L4137"/>
    </row>
    <row r="4138" spans="12:12">
      <c r="L4138"/>
    </row>
    <row r="4139" spans="12:12">
      <c r="L4139"/>
    </row>
    <row r="4140" spans="12:12">
      <c r="L4140"/>
    </row>
    <row r="4141" spans="12:12">
      <c r="L4141"/>
    </row>
    <row r="4142" spans="12:12">
      <c r="L4142"/>
    </row>
    <row r="4143" spans="12:12">
      <c r="L4143"/>
    </row>
    <row r="4144" spans="12:12">
      <c r="L4144"/>
    </row>
    <row r="4145" spans="12:12">
      <c r="L4145"/>
    </row>
    <row r="4146" spans="12:12">
      <c r="L4146"/>
    </row>
    <row r="4147" spans="12:12">
      <c r="L4147"/>
    </row>
    <row r="4148" spans="12:12">
      <c r="L4148"/>
    </row>
    <row r="4149" spans="12:12">
      <c r="L4149"/>
    </row>
    <row r="4150" spans="12:12">
      <c r="L4150"/>
    </row>
    <row r="4151" spans="12:12">
      <c r="L4151"/>
    </row>
    <row r="4152" spans="12:12">
      <c r="L4152"/>
    </row>
    <row r="4153" spans="12:12">
      <c r="L4153"/>
    </row>
    <row r="4154" spans="12:12">
      <c r="L4154"/>
    </row>
    <row r="4155" spans="12:12">
      <c r="L4155"/>
    </row>
    <row r="4156" spans="12:12">
      <c r="L4156"/>
    </row>
    <row r="4157" spans="12:12">
      <c r="L4157"/>
    </row>
    <row r="4158" spans="12:12">
      <c r="L4158"/>
    </row>
    <row r="4159" spans="12:12">
      <c r="L4159"/>
    </row>
    <row r="4160" spans="12:12">
      <c r="L4160"/>
    </row>
    <row r="4161" spans="12:12">
      <c r="L4161"/>
    </row>
    <row r="4162" spans="12:12">
      <c r="L4162"/>
    </row>
    <row r="4163" spans="12:12">
      <c r="L4163"/>
    </row>
    <row r="4164" spans="12:12">
      <c r="L4164"/>
    </row>
    <row r="4165" spans="12:12">
      <c r="L4165"/>
    </row>
    <row r="4166" spans="12:12">
      <c r="L4166"/>
    </row>
    <row r="4167" spans="12:12">
      <c r="L4167"/>
    </row>
    <row r="4168" spans="12:12">
      <c r="L4168"/>
    </row>
    <row r="4169" spans="12:12">
      <c r="L4169"/>
    </row>
    <row r="4170" spans="12:12">
      <c r="L4170"/>
    </row>
    <row r="4171" spans="12:12">
      <c r="L4171"/>
    </row>
    <row r="4172" spans="12:12">
      <c r="L4172"/>
    </row>
    <row r="4173" spans="12:12">
      <c r="L4173"/>
    </row>
    <row r="4174" spans="12:12">
      <c r="L4174"/>
    </row>
    <row r="4175" spans="12:12">
      <c r="L4175"/>
    </row>
    <row r="4176" spans="12:12">
      <c r="L4176"/>
    </row>
    <row r="4177" spans="12:12">
      <c r="L4177"/>
    </row>
    <row r="4178" spans="12:12">
      <c r="L4178"/>
    </row>
    <row r="4179" spans="12:12">
      <c r="L4179"/>
    </row>
    <row r="4180" spans="12:12">
      <c r="L4180"/>
    </row>
    <row r="4181" spans="12:12">
      <c r="L4181"/>
    </row>
    <row r="4182" spans="12:12">
      <c r="L4182"/>
    </row>
    <row r="4183" spans="12:12">
      <c r="L4183"/>
    </row>
    <row r="4184" spans="12:12">
      <c r="L4184"/>
    </row>
    <row r="4185" spans="12:12">
      <c r="L4185"/>
    </row>
    <row r="4186" spans="12:12">
      <c r="L4186"/>
    </row>
    <row r="4187" spans="12:12">
      <c r="L4187"/>
    </row>
    <row r="4188" spans="12:12">
      <c r="L4188"/>
    </row>
    <row r="4189" spans="12:12">
      <c r="L4189"/>
    </row>
    <row r="4190" spans="12:12">
      <c r="L4190"/>
    </row>
    <row r="4191" spans="12:12">
      <c r="L4191"/>
    </row>
    <row r="4192" spans="12:12">
      <c r="L4192"/>
    </row>
    <row r="4193" spans="12:12">
      <c r="L4193"/>
    </row>
    <row r="4194" spans="12:12">
      <c r="L4194"/>
    </row>
    <row r="4195" spans="12:12">
      <c r="L4195"/>
    </row>
    <row r="4196" spans="12:12">
      <c r="L4196"/>
    </row>
    <row r="4197" spans="12:12">
      <c r="L4197"/>
    </row>
    <row r="4198" spans="12:12">
      <c r="L4198"/>
    </row>
    <row r="4199" spans="12:12">
      <c r="L4199"/>
    </row>
    <row r="4200" spans="12:12">
      <c r="L4200"/>
    </row>
    <row r="4201" spans="12:12">
      <c r="L4201"/>
    </row>
    <row r="4202" spans="12:12">
      <c r="L4202"/>
    </row>
    <row r="4203" spans="12:12">
      <c r="L4203"/>
    </row>
    <row r="4204" spans="12:12">
      <c r="L4204"/>
    </row>
    <row r="4205" spans="12:12">
      <c r="L4205"/>
    </row>
    <row r="4206" spans="12:12">
      <c r="L4206"/>
    </row>
    <row r="4207" spans="12:12">
      <c r="L4207"/>
    </row>
    <row r="4208" spans="12:12">
      <c r="L4208"/>
    </row>
    <row r="4209" spans="12:12">
      <c r="L4209"/>
    </row>
    <row r="4210" spans="12:12">
      <c r="L4210"/>
    </row>
    <row r="4211" spans="12:12">
      <c r="L4211"/>
    </row>
    <row r="4212" spans="12:12">
      <c r="L4212"/>
    </row>
    <row r="4213" spans="12:12">
      <c r="L4213"/>
    </row>
    <row r="4214" spans="12:12">
      <c r="L4214"/>
    </row>
    <row r="4215" spans="12:12">
      <c r="L4215"/>
    </row>
    <row r="4216" spans="12:12">
      <c r="L4216"/>
    </row>
    <row r="4217" spans="12:12">
      <c r="L4217"/>
    </row>
    <row r="4218" spans="12:12">
      <c r="L4218"/>
    </row>
    <row r="4219" spans="12:12">
      <c r="L4219"/>
    </row>
    <row r="4220" spans="12:12">
      <c r="L4220"/>
    </row>
    <row r="4221" spans="12:12">
      <c r="L4221"/>
    </row>
    <row r="4222" spans="12:12">
      <c r="L4222"/>
    </row>
    <row r="4223" spans="12:12">
      <c r="L4223"/>
    </row>
    <row r="4224" spans="12:12">
      <c r="L4224"/>
    </row>
    <row r="4225" spans="12:12">
      <c r="L4225"/>
    </row>
    <row r="4226" spans="12:12">
      <c r="L4226"/>
    </row>
    <row r="4227" spans="12:12">
      <c r="L4227"/>
    </row>
    <row r="4228" spans="12:12">
      <c r="L4228"/>
    </row>
    <row r="4229" spans="12:12">
      <c r="L4229"/>
    </row>
    <row r="4230" spans="12:12">
      <c r="L4230"/>
    </row>
    <row r="4231" spans="12:12">
      <c r="L4231"/>
    </row>
    <row r="4232" spans="12:12">
      <c r="L4232"/>
    </row>
    <row r="4233" spans="12:12">
      <c r="L4233"/>
    </row>
    <row r="4234" spans="12:12">
      <c r="L4234"/>
    </row>
    <row r="4235" spans="12:12">
      <c r="L4235"/>
    </row>
    <row r="4236" spans="12:12">
      <c r="L4236"/>
    </row>
    <row r="4237" spans="12:12">
      <c r="L4237"/>
    </row>
    <row r="4238" spans="12:12">
      <c r="L4238"/>
    </row>
    <row r="4239" spans="12:12">
      <c r="L4239"/>
    </row>
    <row r="4240" spans="12:12">
      <c r="L4240"/>
    </row>
    <row r="4241" spans="12:12">
      <c r="L4241"/>
    </row>
    <row r="4242" spans="12:12">
      <c r="L4242"/>
    </row>
    <row r="4243" spans="12:12">
      <c r="L4243"/>
    </row>
    <row r="4244" spans="12:12">
      <c r="L4244"/>
    </row>
    <row r="4245" spans="12:12">
      <c r="L4245"/>
    </row>
    <row r="4246" spans="12:12">
      <c r="L4246"/>
    </row>
    <row r="4247" spans="12:12">
      <c r="L4247"/>
    </row>
    <row r="4248" spans="12:12">
      <c r="L4248"/>
    </row>
    <row r="4249" spans="12:12">
      <c r="L4249"/>
    </row>
    <row r="4250" spans="12:12">
      <c r="L4250"/>
    </row>
    <row r="4251" spans="12:12">
      <c r="L4251"/>
    </row>
    <row r="4252" spans="12:12">
      <c r="L4252"/>
    </row>
    <row r="4253" spans="12:12">
      <c r="L4253"/>
    </row>
    <row r="4254" spans="12:12">
      <c r="L4254"/>
    </row>
    <row r="4255" spans="12:12">
      <c r="L4255"/>
    </row>
    <row r="4256" spans="12:12">
      <c r="L4256"/>
    </row>
    <row r="4257" spans="12:12">
      <c r="L4257"/>
    </row>
    <row r="4258" spans="12:12">
      <c r="L4258"/>
    </row>
    <row r="4259" spans="12:12">
      <c r="L4259"/>
    </row>
    <row r="4260" spans="12:12">
      <c r="L4260"/>
    </row>
    <row r="4261" spans="12:12">
      <c r="L4261"/>
    </row>
    <row r="4262" spans="12:12">
      <c r="L4262"/>
    </row>
    <row r="4263" spans="12:12">
      <c r="L4263"/>
    </row>
    <row r="4264" spans="12:12">
      <c r="L4264"/>
    </row>
    <row r="4265" spans="12:12">
      <c r="L4265"/>
    </row>
    <row r="4266" spans="12:12">
      <c r="L4266"/>
    </row>
    <row r="4267" spans="12:12">
      <c r="L4267"/>
    </row>
    <row r="4268" spans="12:12">
      <c r="L4268"/>
    </row>
    <row r="4269" spans="12:12">
      <c r="L4269"/>
    </row>
    <row r="4270" spans="12:12">
      <c r="L4270"/>
    </row>
    <row r="4271" spans="12:12">
      <c r="L4271"/>
    </row>
    <row r="4272" spans="12:12">
      <c r="L4272"/>
    </row>
    <row r="4273" spans="12:12">
      <c r="L4273"/>
    </row>
    <row r="4274" spans="12:12">
      <c r="L4274"/>
    </row>
    <row r="4275" spans="12:12">
      <c r="L4275"/>
    </row>
    <row r="4276" spans="12:12">
      <c r="L4276"/>
    </row>
    <row r="4277" spans="12:12">
      <c r="L4277"/>
    </row>
    <row r="4278" spans="12:12">
      <c r="L4278"/>
    </row>
    <row r="4279" spans="12:12">
      <c r="L4279"/>
    </row>
    <row r="4280" spans="12:12">
      <c r="L4280"/>
    </row>
    <row r="4281" spans="12:12">
      <c r="L4281"/>
    </row>
    <row r="4282" spans="12:12">
      <c r="L4282"/>
    </row>
    <row r="4283" spans="12:12">
      <c r="L4283"/>
    </row>
    <row r="4284" spans="12:12">
      <c r="L4284"/>
    </row>
    <row r="4285" spans="12:12">
      <c r="L4285"/>
    </row>
    <row r="4286" spans="12:12">
      <c r="L4286"/>
    </row>
    <row r="4287" spans="12:12">
      <c r="L4287"/>
    </row>
    <row r="4288" spans="12:12">
      <c r="L4288"/>
    </row>
    <row r="4289" spans="12:12">
      <c r="L4289"/>
    </row>
    <row r="4290" spans="12:12">
      <c r="L4290"/>
    </row>
    <row r="4291" spans="12:12">
      <c r="L4291"/>
    </row>
    <row r="4292" spans="12:12">
      <c r="L4292"/>
    </row>
    <row r="4293" spans="12:12">
      <c r="L4293"/>
    </row>
    <row r="4294" spans="12:12">
      <c r="L4294"/>
    </row>
    <row r="4295" spans="12:12">
      <c r="L4295"/>
    </row>
    <row r="4296" spans="12:12">
      <c r="L4296"/>
    </row>
    <row r="4297" spans="12:12">
      <c r="L4297"/>
    </row>
    <row r="4298" spans="12:12">
      <c r="L4298"/>
    </row>
    <row r="4299" spans="12:12">
      <c r="L4299"/>
    </row>
    <row r="4300" spans="12:12">
      <c r="L4300"/>
    </row>
    <row r="4301" spans="12:12">
      <c r="L4301"/>
    </row>
    <row r="4302" spans="12:12">
      <c r="L4302"/>
    </row>
    <row r="4303" spans="12:12">
      <c r="L4303"/>
    </row>
    <row r="4304" spans="12:12">
      <c r="L4304"/>
    </row>
    <row r="4305" spans="12:12">
      <c r="L4305"/>
    </row>
    <row r="4306" spans="12:12">
      <c r="L4306"/>
    </row>
    <row r="4307" spans="12:12">
      <c r="L4307"/>
    </row>
    <row r="4308" spans="12:12">
      <c r="L4308"/>
    </row>
    <row r="4309" spans="12:12">
      <c r="L4309"/>
    </row>
    <row r="4310" spans="12:12">
      <c r="L4310"/>
    </row>
    <row r="4311" spans="12:12">
      <c r="L4311"/>
    </row>
    <row r="4312" spans="12:12">
      <c r="L4312"/>
    </row>
    <row r="4313" spans="12:12">
      <c r="L4313"/>
    </row>
    <row r="4314" spans="12:12">
      <c r="L4314"/>
    </row>
    <row r="4315" spans="12:12">
      <c r="L4315"/>
    </row>
    <row r="4316" spans="12:12">
      <c r="L4316"/>
    </row>
    <row r="4317" spans="12:12">
      <c r="L4317"/>
    </row>
    <row r="4318" spans="12:12">
      <c r="L4318"/>
    </row>
    <row r="4319" spans="12:12">
      <c r="L4319"/>
    </row>
    <row r="4320" spans="12:12">
      <c r="L4320"/>
    </row>
    <row r="4321" spans="12:12">
      <c r="L4321"/>
    </row>
    <row r="4322" spans="12:12">
      <c r="L4322"/>
    </row>
    <row r="4323" spans="12:12">
      <c r="L4323"/>
    </row>
    <row r="4324" spans="12:12">
      <c r="L4324"/>
    </row>
    <row r="4325" spans="12:12">
      <c r="L4325"/>
    </row>
    <row r="4326" spans="12:12">
      <c r="L4326"/>
    </row>
    <row r="4327" spans="12:12">
      <c r="L4327"/>
    </row>
    <row r="4328" spans="12:12">
      <c r="L4328"/>
    </row>
    <row r="4329" spans="12:12">
      <c r="L4329"/>
    </row>
    <row r="4330" spans="12:12">
      <c r="L4330"/>
    </row>
    <row r="4331" spans="12:12">
      <c r="L4331"/>
    </row>
    <row r="4332" spans="12:12">
      <c r="L4332"/>
    </row>
    <row r="4333" spans="12:12">
      <c r="L4333"/>
    </row>
    <row r="4334" spans="12:12">
      <c r="L4334"/>
    </row>
    <row r="4335" spans="12:12">
      <c r="L4335"/>
    </row>
    <row r="4336" spans="12:12">
      <c r="L4336"/>
    </row>
    <row r="4337" spans="12:12">
      <c r="L4337"/>
    </row>
    <row r="4338" spans="12:12">
      <c r="L4338"/>
    </row>
    <row r="4339" spans="12:12">
      <c r="L4339"/>
    </row>
    <row r="4340" spans="12:12">
      <c r="L4340"/>
    </row>
    <row r="4341" spans="12:12">
      <c r="L4341"/>
    </row>
    <row r="4342" spans="12:12">
      <c r="L4342"/>
    </row>
    <row r="4343" spans="12:12">
      <c r="L4343"/>
    </row>
    <row r="4344" spans="12:12">
      <c r="L4344"/>
    </row>
    <row r="4345" spans="12:12">
      <c r="L4345"/>
    </row>
    <row r="4346" spans="12:12">
      <c r="L4346"/>
    </row>
    <row r="4347" spans="12:12">
      <c r="L4347"/>
    </row>
    <row r="4348" spans="12:12">
      <c r="L4348"/>
    </row>
    <row r="4349" spans="12:12">
      <c r="L4349"/>
    </row>
    <row r="4350" spans="12:12">
      <c r="L4350"/>
    </row>
    <row r="4351" spans="12:12">
      <c r="L4351"/>
    </row>
    <row r="4352" spans="12:12">
      <c r="L4352"/>
    </row>
    <row r="4353" spans="12:12">
      <c r="L4353"/>
    </row>
    <row r="4354" spans="12:12">
      <c r="L4354"/>
    </row>
    <row r="4355" spans="12:12">
      <c r="L4355"/>
    </row>
    <row r="4356" spans="12:12">
      <c r="L4356"/>
    </row>
    <row r="4357" spans="12:12">
      <c r="L4357"/>
    </row>
    <row r="4358" spans="12:12">
      <c r="L4358"/>
    </row>
    <row r="4359" spans="12:12">
      <c r="L4359"/>
    </row>
    <row r="4360" spans="12:12">
      <c r="L4360"/>
    </row>
    <row r="4361" spans="12:12">
      <c r="L4361"/>
    </row>
    <row r="4362" spans="12:12">
      <c r="L4362"/>
    </row>
    <row r="4363" spans="12:12">
      <c r="L4363"/>
    </row>
    <row r="4364" spans="12:12">
      <c r="L4364"/>
    </row>
    <row r="4365" spans="12:12">
      <c r="L4365"/>
    </row>
    <row r="4366" spans="12:12">
      <c r="L4366"/>
    </row>
    <row r="4367" spans="12:12">
      <c r="L4367"/>
    </row>
    <row r="4368" spans="12:12">
      <c r="L4368"/>
    </row>
    <row r="4369" spans="12:12">
      <c r="L4369"/>
    </row>
    <row r="4370" spans="12:12">
      <c r="L4370"/>
    </row>
    <row r="4371" spans="12:12">
      <c r="L4371"/>
    </row>
    <row r="4372" spans="12:12">
      <c r="L4372"/>
    </row>
    <row r="4373" spans="12:12">
      <c r="L4373"/>
    </row>
    <row r="4374" spans="12:12">
      <c r="L4374"/>
    </row>
    <row r="4375" spans="12:12">
      <c r="L4375"/>
    </row>
    <row r="4376" spans="12:12">
      <c r="L4376"/>
    </row>
    <row r="4377" spans="12:12">
      <c r="L4377"/>
    </row>
    <row r="4378" spans="12:12">
      <c r="L4378"/>
    </row>
    <row r="4379" spans="12:12">
      <c r="L4379"/>
    </row>
    <row r="4380" spans="12:12">
      <c r="L4380"/>
    </row>
    <row r="4381" spans="12:12">
      <c r="L4381"/>
    </row>
    <row r="4382" spans="12:12">
      <c r="L4382"/>
    </row>
    <row r="4383" spans="12:12">
      <c r="L4383"/>
    </row>
    <row r="4384" spans="12:12">
      <c r="L4384"/>
    </row>
    <row r="4385" spans="12:12">
      <c r="L4385"/>
    </row>
    <row r="4386" spans="12:12">
      <c r="L4386"/>
    </row>
    <row r="4387" spans="12:12">
      <c r="L4387"/>
    </row>
    <row r="4388" spans="12:12">
      <c r="L4388"/>
    </row>
    <row r="4389" spans="12:12">
      <c r="L4389"/>
    </row>
    <row r="4390" spans="12:12">
      <c r="L4390"/>
    </row>
    <row r="4391" spans="12:12">
      <c r="L4391"/>
    </row>
    <row r="4392" spans="12:12">
      <c r="L4392"/>
    </row>
    <row r="4393" spans="12:12">
      <c r="L4393"/>
    </row>
    <row r="4394" spans="12:12">
      <c r="L4394"/>
    </row>
    <row r="4395" spans="12:12">
      <c r="L4395"/>
    </row>
    <row r="4396" spans="12:12">
      <c r="L4396"/>
    </row>
    <row r="4397" spans="12:12">
      <c r="L4397"/>
    </row>
    <row r="4398" spans="12:12">
      <c r="L4398"/>
    </row>
    <row r="4399" spans="12:12">
      <c r="L4399"/>
    </row>
    <row r="4400" spans="12:12">
      <c r="L4400"/>
    </row>
    <row r="4401" spans="12:12">
      <c r="L4401"/>
    </row>
    <row r="4402" spans="12:12">
      <c r="L4402"/>
    </row>
    <row r="4403" spans="12:12">
      <c r="L4403"/>
    </row>
    <row r="4404" spans="12:12">
      <c r="L4404"/>
    </row>
    <row r="4405" spans="12:12">
      <c r="L4405"/>
    </row>
    <row r="4406" spans="12:12">
      <c r="L4406"/>
    </row>
    <row r="4407" spans="12:12">
      <c r="L4407"/>
    </row>
    <row r="4408" spans="12:12">
      <c r="L4408"/>
    </row>
    <row r="4409" spans="12:12">
      <c r="L4409"/>
    </row>
    <row r="4410" spans="12:12">
      <c r="L4410"/>
    </row>
    <row r="4411" spans="12:12">
      <c r="L4411"/>
    </row>
    <row r="4412" spans="12:12">
      <c r="L4412"/>
    </row>
    <row r="4413" spans="12:12">
      <c r="L4413"/>
    </row>
    <row r="4414" spans="12:12">
      <c r="L4414"/>
    </row>
    <row r="4415" spans="12:12">
      <c r="L4415"/>
    </row>
    <row r="4416" spans="12:12">
      <c r="L4416"/>
    </row>
    <row r="4417" spans="12:12">
      <c r="L4417"/>
    </row>
    <row r="4418" spans="12:12">
      <c r="L4418"/>
    </row>
    <row r="4419" spans="12:12">
      <c r="L4419"/>
    </row>
    <row r="4420" spans="12:12">
      <c r="L4420"/>
    </row>
    <row r="4421" spans="12:12">
      <c r="L4421"/>
    </row>
    <row r="4422" spans="12:12">
      <c r="L4422"/>
    </row>
    <row r="4423" spans="12:12">
      <c r="L4423"/>
    </row>
    <row r="4424" spans="12:12">
      <c r="L4424"/>
    </row>
    <row r="4425" spans="12:12">
      <c r="L4425"/>
    </row>
    <row r="4426" spans="12:12">
      <c r="L4426"/>
    </row>
    <row r="4427" spans="12:12">
      <c r="L4427"/>
    </row>
    <row r="4428" spans="12:12">
      <c r="L4428"/>
    </row>
    <row r="4429" spans="12:12">
      <c r="L4429"/>
    </row>
    <row r="4430" spans="12:12">
      <c r="L4430"/>
    </row>
    <row r="4431" spans="12:12">
      <c r="L4431"/>
    </row>
    <row r="4432" spans="12:12">
      <c r="L4432"/>
    </row>
    <row r="4433" spans="12:12">
      <c r="L4433"/>
    </row>
    <row r="4434" spans="12:12">
      <c r="L4434"/>
    </row>
    <row r="4435" spans="12:12">
      <c r="L4435"/>
    </row>
    <row r="4436" spans="12:12">
      <c r="L4436"/>
    </row>
    <row r="4437" spans="12:12">
      <c r="L4437"/>
    </row>
    <row r="4438" spans="12:12">
      <c r="L4438"/>
    </row>
    <row r="4439" spans="12:12">
      <c r="L4439"/>
    </row>
    <row r="4440" spans="12:12">
      <c r="L4440"/>
    </row>
    <row r="4441" spans="12:12">
      <c r="L4441"/>
    </row>
    <row r="4442" spans="12:12">
      <c r="L4442"/>
    </row>
    <row r="4443" spans="12:12">
      <c r="L4443"/>
    </row>
    <row r="4444" spans="12:12">
      <c r="L4444"/>
    </row>
    <row r="4445" spans="12:12">
      <c r="L4445"/>
    </row>
    <row r="4446" spans="12:12">
      <c r="L4446"/>
    </row>
    <row r="4447" spans="12:12">
      <c r="L4447"/>
    </row>
    <row r="4448" spans="12:12">
      <c r="L4448"/>
    </row>
    <row r="4449" spans="12:12">
      <c r="L4449"/>
    </row>
    <row r="4450" spans="12:12">
      <c r="L4450"/>
    </row>
    <row r="4451" spans="12:12">
      <c r="L4451"/>
    </row>
    <row r="4452" spans="12:12">
      <c r="L4452"/>
    </row>
    <row r="4453" spans="12:12">
      <c r="L4453"/>
    </row>
    <row r="4454" spans="12:12">
      <c r="L4454"/>
    </row>
    <row r="4455" spans="12:12">
      <c r="L4455"/>
    </row>
    <row r="4456" spans="12:12">
      <c r="L4456"/>
    </row>
    <row r="4457" spans="12:12">
      <c r="L4457"/>
    </row>
    <row r="4458" spans="12:12">
      <c r="L4458"/>
    </row>
    <row r="4459" spans="12:12">
      <c r="L4459"/>
    </row>
    <row r="4460" spans="12:12">
      <c r="L4460"/>
    </row>
    <row r="4461" spans="12:12">
      <c r="L4461"/>
    </row>
    <row r="4462" spans="12:12">
      <c r="L4462"/>
    </row>
    <row r="4463" spans="12:12">
      <c r="L4463"/>
    </row>
    <row r="4464" spans="12:12">
      <c r="L4464"/>
    </row>
    <row r="4465" spans="12:12">
      <c r="L4465"/>
    </row>
    <row r="4466" spans="12:12">
      <c r="L4466"/>
    </row>
    <row r="4467" spans="12:12">
      <c r="L4467"/>
    </row>
    <row r="4468" spans="12:12">
      <c r="L4468"/>
    </row>
    <row r="4469" spans="12:12">
      <c r="L4469"/>
    </row>
    <row r="4470" spans="12:12">
      <c r="L4470"/>
    </row>
    <row r="4471" spans="12:12">
      <c r="L4471"/>
    </row>
    <row r="4472" spans="12:12">
      <c r="L4472"/>
    </row>
    <row r="4473" spans="12:12">
      <c r="L4473"/>
    </row>
    <row r="4474" spans="12:12">
      <c r="L4474"/>
    </row>
    <row r="4475" spans="12:12">
      <c r="L4475"/>
    </row>
    <row r="4476" spans="12:12">
      <c r="L4476"/>
    </row>
    <row r="4477" spans="12:12">
      <c r="L4477"/>
    </row>
    <row r="4478" spans="12:12">
      <c r="L4478"/>
    </row>
    <row r="4479" spans="12:12">
      <c r="L4479"/>
    </row>
    <row r="4480" spans="12:12">
      <c r="L4480"/>
    </row>
    <row r="4481" spans="12:12">
      <c r="L4481"/>
    </row>
    <row r="4482" spans="12:12">
      <c r="L4482"/>
    </row>
    <row r="4483" spans="12:12">
      <c r="L4483"/>
    </row>
    <row r="4484" spans="12:12">
      <c r="L4484"/>
    </row>
    <row r="4485" spans="12:12">
      <c r="L4485"/>
    </row>
    <row r="4486" spans="12:12">
      <c r="L4486"/>
    </row>
    <row r="4487" spans="12:12">
      <c r="L4487"/>
    </row>
    <row r="4488" spans="12:12">
      <c r="L4488"/>
    </row>
    <row r="4489" spans="12:12">
      <c r="L4489"/>
    </row>
    <row r="4490" spans="12:12">
      <c r="L4490"/>
    </row>
    <row r="4491" spans="12:12">
      <c r="L4491"/>
    </row>
    <row r="4492" spans="12:12">
      <c r="L4492"/>
    </row>
    <row r="4493" spans="12:12">
      <c r="L4493"/>
    </row>
    <row r="4494" spans="12:12">
      <c r="L4494"/>
    </row>
    <row r="4495" spans="12:12">
      <c r="L4495"/>
    </row>
    <row r="4496" spans="12:12">
      <c r="L4496"/>
    </row>
    <row r="4497" spans="12:12">
      <c r="L4497"/>
    </row>
    <row r="4498" spans="12:12">
      <c r="L4498"/>
    </row>
    <row r="4499" spans="12:12">
      <c r="L4499"/>
    </row>
    <row r="4500" spans="12:12">
      <c r="L4500"/>
    </row>
    <row r="4501" spans="12:12">
      <c r="L4501"/>
    </row>
    <row r="4502" spans="12:12">
      <c r="L4502"/>
    </row>
    <row r="4503" spans="12:12">
      <c r="L4503"/>
    </row>
    <row r="4504" spans="12:12">
      <c r="L4504"/>
    </row>
    <row r="4505" spans="12:12">
      <c r="L4505"/>
    </row>
    <row r="4506" spans="12:12">
      <c r="L4506"/>
    </row>
    <row r="4507" spans="12:12">
      <c r="L4507"/>
    </row>
    <row r="4508" spans="12:12">
      <c r="L4508"/>
    </row>
    <row r="4509" spans="12:12">
      <c r="L4509"/>
    </row>
    <row r="4510" spans="12:12">
      <c r="L4510"/>
    </row>
    <row r="4511" spans="12:12">
      <c r="L4511"/>
    </row>
    <row r="4512" spans="12:12">
      <c r="L4512"/>
    </row>
    <row r="4513" spans="12:12">
      <c r="L4513"/>
    </row>
    <row r="4514" spans="12:12">
      <c r="L4514"/>
    </row>
    <row r="4515" spans="12:12">
      <c r="L4515"/>
    </row>
    <row r="4516" spans="12:12">
      <c r="L4516"/>
    </row>
    <row r="4517" spans="12:12">
      <c r="L4517"/>
    </row>
    <row r="4518" spans="12:12">
      <c r="L4518"/>
    </row>
    <row r="4519" spans="12:12">
      <c r="L4519"/>
    </row>
    <row r="4520" spans="12:12">
      <c r="L4520"/>
    </row>
    <row r="4521" spans="12:12">
      <c r="L4521"/>
    </row>
    <row r="4522" spans="12:12">
      <c r="L4522"/>
    </row>
    <row r="4523" spans="12:12">
      <c r="L4523"/>
    </row>
    <row r="4524" spans="12:12">
      <c r="L4524"/>
    </row>
    <row r="4525" spans="12:12">
      <c r="L4525"/>
    </row>
    <row r="4526" spans="12:12">
      <c r="L4526"/>
    </row>
    <row r="4527" spans="12:12">
      <c r="L4527"/>
    </row>
    <row r="4528" spans="12:12">
      <c r="L4528"/>
    </row>
    <row r="4529" spans="12:12">
      <c r="L4529"/>
    </row>
    <row r="4530" spans="12:12">
      <c r="L4530"/>
    </row>
    <row r="4531" spans="12:12">
      <c r="L4531"/>
    </row>
    <row r="4532" spans="12:12">
      <c r="L4532"/>
    </row>
    <row r="4533" spans="12:12">
      <c r="L4533"/>
    </row>
    <row r="4534" spans="12:12">
      <c r="L4534"/>
    </row>
    <row r="4535" spans="12:12">
      <c r="L4535"/>
    </row>
    <row r="4536" spans="12:12">
      <c r="L4536"/>
    </row>
    <row r="4537" spans="12:12">
      <c r="L4537"/>
    </row>
    <row r="4538" spans="12:12">
      <c r="L4538"/>
    </row>
    <row r="4539" spans="12:12">
      <c r="L4539"/>
    </row>
    <row r="4540" spans="12:12">
      <c r="L4540"/>
    </row>
    <row r="4541" spans="12:12">
      <c r="L4541"/>
    </row>
    <row r="4542" spans="12:12">
      <c r="L4542"/>
    </row>
    <row r="4543" spans="12:12">
      <c r="L4543"/>
    </row>
    <row r="4544" spans="12:12">
      <c r="L4544"/>
    </row>
    <row r="4545" spans="12:12">
      <c r="L4545"/>
    </row>
    <row r="4546" spans="12:12">
      <c r="L4546"/>
    </row>
    <row r="4547" spans="12:12">
      <c r="L4547"/>
    </row>
    <row r="4548" spans="12:12">
      <c r="L4548"/>
    </row>
    <row r="4549" spans="12:12">
      <c r="L4549"/>
    </row>
    <row r="4550" spans="12:12">
      <c r="L4550"/>
    </row>
    <row r="4551" spans="12:12">
      <c r="L4551"/>
    </row>
    <row r="4552" spans="12:12">
      <c r="L4552"/>
    </row>
    <row r="4553" spans="12:12">
      <c r="L4553"/>
    </row>
    <row r="4554" spans="12:12">
      <c r="L4554"/>
    </row>
    <row r="4555" spans="12:12">
      <c r="L4555"/>
    </row>
    <row r="4556" spans="12:12">
      <c r="L4556"/>
    </row>
    <row r="4557" spans="12:12">
      <c r="L4557"/>
    </row>
    <row r="4558" spans="12:12">
      <c r="L4558"/>
    </row>
    <row r="4559" spans="12:12">
      <c r="L4559"/>
    </row>
    <row r="4560" spans="12:12">
      <c r="L4560"/>
    </row>
    <row r="4561" spans="12:12">
      <c r="L4561"/>
    </row>
    <row r="4562" spans="12:12">
      <c r="L4562"/>
    </row>
    <row r="4563" spans="12:12">
      <c r="L4563"/>
    </row>
    <row r="4564" spans="12:12">
      <c r="L4564"/>
    </row>
    <row r="4565" spans="12:12">
      <c r="L4565"/>
    </row>
    <row r="4566" spans="12:12">
      <c r="L4566"/>
    </row>
    <row r="4567" spans="12:12">
      <c r="L4567"/>
    </row>
    <row r="4568" spans="12:12">
      <c r="L4568"/>
    </row>
    <row r="4569" spans="12:12">
      <c r="L4569"/>
    </row>
    <row r="4570" spans="12:12">
      <c r="L4570"/>
    </row>
    <row r="4571" spans="12:12">
      <c r="L4571"/>
    </row>
    <row r="4572" spans="12:12">
      <c r="L4572"/>
    </row>
    <row r="4573" spans="12:12">
      <c r="L4573"/>
    </row>
    <row r="4574" spans="12:12">
      <c r="L4574"/>
    </row>
    <row r="4575" spans="12:12">
      <c r="L4575"/>
    </row>
    <row r="4576" spans="12:12">
      <c r="L4576"/>
    </row>
    <row r="4577" spans="12:12">
      <c r="L4577"/>
    </row>
    <row r="4578" spans="12:12">
      <c r="L4578"/>
    </row>
    <row r="4579" spans="12:12">
      <c r="L4579"/>
    </row>
    <row r="4580" spans="12:12">
      <c r="L4580"/>
    </row>
    <row r="4581" spans="12:12">
      <c r="L4581"/>
    </row>
    <row r="4582" spans="12:12">
      <c r="L4582"/>
    </row>
    <row r="4583" spans="12:12">
      <c r="L4583"/>
    </row>
    <row r="4584" spans="12:12">
      <c r="L4584"/>
    </row>
    <row r="4585" spans="12:12">
      <c r="L4585"/>
    </row>
    <row r="4586" spans="12:12">
      <c r="L4586"/>
    </row>
    <row r="4587" spans="12:12">
      <c r="L4587"/>
    </row>
    <row r="4588" spans="12:12">
      <c r="L4588"/>
    </row>
    <row r="4589" spans="12:12">
      <c r="L4589"/>
    </row>
    <row r="4590" spans="12:12">
      <c r="L4590"/>
    </row>
    <row r="4591" spans="12:12">
      <c r="L4591"/>
    </row>
    <row r="4592" spans="12:12">
      <c r="L4592"/>
    </row>
    <row r="4593" spans="12:12">
      <c r="L4593"/>
    </row>
    <row r="4594" spans="12:12">
      <c r="L4594"/>
    </row>
    <row r="4595" spans="12:12">
      <c r="L4595"/>
    </row>
    <row r="4596" spans="12:12">
      <c r="L4596"/>
    </row>
    <row r="4597" spans="12:12">
      <c r="L4597"/>
    </row>
    <row r="4598" spans="12:12">
      <c r="L4598"/>
    </row>
    <row r="4599" spans="12:12">
      <c r="L4599"/>
    </row>
    <row r="4600" spans="12:12">
      <c r="L4600"/>
    </row>
    <row r="4601" spans="12:12">
      <c r="L4601"/>
    </row>
    <row r="4602" spans="12:12">
      <c r="L4602"/>
    </row>
    <row r="4603" spans="12:12">
      <c r="L4603"/>
    </row>
    <row r="4604" spans="12:12">
      <c r="L4604"/>
    </row>
    <row r="4605" spans="12:12">
      <c r="L4605"/>
    </row>
    <row r="4606" spans="12:12">
      <c r="L4606"/>
    </row>
    <row r="4607" spans="12:12">
      <c r="L4607"/>
    </row>
    <row r="4608" spans="12:12">
      <c r="L4608"/>
    </row>
    <row r="4609" spans="12:12">
      <c r="L4609"/>
    </row>
    <row r="4610" spans="12:12">
      <c r="L4610"/>
    </row>
    <row r="4611" spans="12:12">
      <c r="L4611"/>
    </row>
    <row r="4612" spans="12:12">
      <c r="L4612"/>
    </row>
    <row r="4613" spans="12:12">
      <c r="L4613"/>
    </row>
    <row r="4614" spans="12:12">
      <c r="L4614"/>
    </row>
    <row r="4615" spans="12:12">
      <c r="L4615"/>
    </row>
    <row r="4616" spans="12:12">
      <c r="L4616"/>
    </row>
    <row r="4617" spans="12:12">
      <c r="L4617"/>
    </row>
    <row r="4618" spans="12:12">
      <c r="L4618"/>
    </row>
    <row r="4619" spans="12:12">
      <c r="L4619"/>
    </row>
    <row r="4620" spans="12:12">
      <c r="L4620"/>
    </row>
    <row r="4621" spans="12:12">
      <c r="L4621"/>
    </row>
    <row r="4622" spans="12:12">
      <c r="L4622"/>
    </row>
    <row r="4623" spans="12:12">
      <c r="L4623"/>
    </row>
    <row r="4624" spans="12:12">
      <c r="L4624"/>
    </row>
    <row r="4625" spans="12:12">
      <c r="L4625"/>
    </row>
    <row r="4626" spans="12:12">
      <c r="L4626"/>
    </row>
    <row r="4627" spans="12:12">
      <c r="L4627"/>
    </row>
    <row r="4628" spans="12:12">
      <c r="L4628"/>
    </row>
    <row r="4629" spans="12:12">
      <c r="L4629"/>
    </row>
    <row r="4630" spans="12:12">
      <c r="L4630"/>
    </row>
    <row r="4631" spans="12:12">
      <c r="L4631"/>
    </row>
    <row r="4632" spans="12:12">
      <c r="L4632"/>
    </row>
    <row r="4633" spans="12:12">
      <c r="L4633"/>
    </row>
    <row r="4634" spans="12:12">
      <c r="L4634"/>
    </row>
    <row r="4635" spans="12:12">
      <c r="L4635"/>
    </row>
    <row r="4636" spans="12:12">
      <c r="L4636"/>
    </row>
    <row r="4637" spans="12:12">
      <c r="L4637"/>
    </row>
    <row r="4638" spans="12:12">
      <c r="L4638"/>
    </row>
    <row r="4639" spans="12:12">
      <c r="L4639"/>
    </row>
    <row r="4640" spans="12:12">
      <c r="L4640"/>
    </row>
    <row r="4641" spans="12:12">
      <c r="L4641"/>
    </row>
    <row r="4642" spans="12:12">
      <c r="L4642"/>
    </row>
    <row r="4643" spans="12:12">
      <c r="L4643"/>
    </row>
    <row r="4644" spans="12:12">
      <c r="L4644"/>
    </row>
    <row r="4645" spans="12:12">
      <c r="L4645"/>
    </row>
    <row r="4646" spans="12:12">
      <c r="L4646"/>
    </row>
    <row r="4647" spans="12:12">
      <c r="L4647"/>
    </row>
    <row r="4648" spans="12:12">
      <c r="L4648"/>
    </row>
    <row r="4649" spans="12:12">
      <c r="L4649"/>
    </row>
    <row r="4650" spans="12:12">
      <c r="L4650"/>
    </row>
    <row r="4651" spans="12:12">
      <c r="L4651"/>
    </row>
    <row r="4652" spans="12:12">
      <c r="L4652"/>
    </row>
    <row r="4653" spans="12:12">
      <c r="L4653"/>
    </row>
    <row r="4654" spans="12:12">
      <c r="L4654"/>
    </row>
    <row r="4655" spans="12:12">
      <c r="L4655"/>
    </row>
    <row r="4656" spans="12:12">
      <c r="L4656"/>
    </row>
    <row r="4657" spans="12:12">
      <c r="L4657"/>
    </row>
    <row r="4658" spans="12:12">
      <c r="L4658"/>
    </row>
    <row r="4659" spans="12:12">
      <c r="L4659"/>
    </row>
    <row r="4660" spans="12:12">
      <c r="L4660"/>
    </row>
    <row r="4661" spans="12:12">
      <c r="L4661"/>
    </row>
    <row r="4662" spans="12:12">
      <c r="L4662"/>
    </row>
    <row r="4663" spans="12:12">
      <c r="L4663"/>
    </row>
    <row r="4664" spans="12:12">
      <c r="L4664"/>
    </row>
    <row r="4665" spans="12:12">
      <c r="L4665"/>
    </row>
    <row r="4666" spans="12:12">
      <c r="L4666"/>
    </row>
    <row r="4667" spans="12:12">
      <c r="L4667"/>
    </row>
    <row r="4668" spans="12:12">
      <c r="L4668"/>
    </row>
    <row r="4669" spans="12:12">
      <c r="L4669"/>
    </row>
    <row r="4670" spans="12:12">
      <c r="L4670"/>
    </row>
    <row r="4671" spans="12:12">
      <c r="L4671"/>
    </row>
    <row r="4672" spans="12:12">
      <c r="L4672"/>
    </row>
    <row r="4673" spans="12:12">
      <c r="L4673"/>
    </row>
    <row r="4674" spans="12:12">
      <c r="L4674"/>
    </row>
    <row r="4675" spans="12:12">
      <c r="L4675"/>
    </row>
    <row r="4676" spans="12:12">
      <c r="L4676"/>
    </row>
    <row r="4677" spans="12:12">
      <c r="L4677"/>
    </row>
    <row r="4678" spans="12:12">
      <c r="L4678"/>
    </row>
    <row r="4679" spans="12:12">
      <c r="L4679"/>
    </row>
    <row r="4680" spans="12:12">
      <c r="L4680"/>
    </row>
    <row r="4681" spans="12:12">
      <c r="L4681"/>
    </row>
    <row r="4682" spans="12:12">
      <c r="L4682"/>
    </row>
    <row r="4683" spans="12:12">
      <c r="L4683"/>
    </row>
    <row r="4684" spans="12:12">
      <c r="L4684"/>
    </row>
    <row r="4685" spans="12:12">
      <c r="L4685"/>
    </row>
    <row r="4686" spans="12:12">
      <c r="L4686"/>
    </row>
    <row r="4687" spans="12:12">
      <c r="L4687"/>
    </row>
    <row r="4688" spans="12:12">
      <c r="L4688"/>
    </row>
    <row r="4689" spans="12:12">
      <c r="L4689"/>
    </row>
    <row r="4690" spans="12:12">
      <c r="L4690"/>
    </row>
    <row r="4691" spans="12:12">
      <c r="L4691"/>
    </row>
    <row r="4692" spans="12:12">
      <c r="L4692"/>
    </row>
    <row r="4693" spans="12:12">
      <c r="L4693"/>
    </row>
    <row r="4694" spans="12:12">
      <c r="L4694"/>
    </row>
    <row r="4695" spans="12:12">
      <c r="L4695"/>
    </row>
    <row r="4696" spans="12:12">
      <c r="L4696"/>
    </row>
    <row r="4697" spans="12:12">
      <c r="L4697"/>
    </row>
    <row r="4698" spans="12:12">
      <c r="L4698"/>
    </row>
    <row r="4699" spans="12:12">
      <c r="L4699"/>
    </row>
    <row r="4700" spans="12:12">
      <c r="L4700"/>
    </row>
    <row r="4701" spans="12:12">
      <c r="L4701"/>
    </row>
    <row r="4702" spans="12:12">
      <c r="L4702"/>
    </row>
    <row r="4703" spans="12:12">
      <c r="L4703"/>
    </row>
    <row r="4704" spans="12:12">
      <c r="L4704"/>
    </row>
    <row r="4705" spans="12:12">
      <c r="L4705"/>
    </row>
    <row r="4706" spans="12:12">
      <c r="L4706"/>
    </row>
    <row r="4707" spans="12:12">
      <c r="L4707"/>
    </row>
    <row r="4708" spans="12:12">
      <c r="L4708"/>
    </row>
    <row r="4709" spans="12:12">
      <c r="L4709"/>
    </row>
    <row r="4710" spans="12:12">
      <c r="L4710"/>
    </row>
    <row r="4711" spans="12:12">
      <c r="L4711"/>
    </row>
    <row r="4712" spans="12:12">
      <c r="L4712"/>
    </row>
    <row r="4713" spans="12:12">
      <c r="L4713"/>
    </row>
    <row r="4714" spans="12:12">
      <c r="L4714"/>
    </row>
    <row r="4715" spans="12:12">
      <c r="L4715"/>
    </row>
    <row r="4716" spans="12:12">
      <c r="L4716"/>
    </row>
    <row r="4717" spans="12:12">
      <c r="L4717"/>
    </row>
    <row r="4718" spans="12:12">
      <c r="L4718"/>
    </row>
    <row r="4719" spans="12:12">
      <c r="L4719"/>
    </row>
    <row r="4720" spans="12:12">
      <c r="L4720"/>
    </row>
    <row r="4721" spans="12:12">
      <c r="L4721"/>
    </row>
    <row r="4722" spans="12:12">
      <c r="L4722"/>
    </row>
    <row r="4723" spans="12:12">
      <c r="L4723"/>
    </row>
    <row r="4724" spans="12:12">
      <c r="L4724"/>
    </row>
    <row r="4725" spans="12:12">
      <c r="L4725"/>
    </row>
    <row r="4726" spans="12:12">
      <c r="L4726"/>
    </row>
    <row r="4727" spans="12:12">
      <c r="L4727"/>
    </row>
    <row r="4728" spans="12:12">
      <c r="L4728"/>
    </row>
    <row r="4729" spans="12:12">
      <c r="L4729"/>
    </row>
    <row r="4730" spans="12:12">
      <c r="L4730"/>
    </row>
    <row r="4731" spans="12:12">
      <c r="L4731"/>
    </row>
    <row r="4732" spans="12:12">
      <c r="L4732"/>
    </row>
    <row r="4733" spans="12:12">
      <c r="L4733"/>
    </row>
    <row r="4734" spans="12:12">
      <c r="L4734"/>
    </row>
    <row r="4735" spans="12:12">
      <c r="L4735"/>
    </row>
    <row r="4736" spans="12:12">
      <c r="L4736"/>
    </row>
    <row r="4737" spans="12:12">
      <c r="L4737"/>
    </row>
    <row r="4738" spans="12:12">
      <c r="L4738"/>
    </row>
    <row r="4739" spans="12:12">
      <c r="L4739"/>
    </row>
    <row r="4740" spans="12:12">
      <c r="L4740"/>
    </row>
    <row r="4741" spans="12:12">
      <c r="L4741"/>
    </row>
    <row r="4742" spans="12:12">
      <c r="L4742"/>
    </row>
    <row r="4743" spans="12:12">
      <c r="L4743"/>
    </row>
    <row r="4744" spans="12:12">
      <c r="L4744"/>
    </row>
    <row r="4745" spans="12:12">
      <c r="L4745"/>
    </row>
    <row r="4746" spans="12:12">
      <c r="L4746"/>
    </row>
    <row r="4747" spans="12:12">
      <c r="L4747"/>
    </row>
    <row r="4748" spans="12:12">
      <c r="L4748"/>
    </row>
    <row r="4749" spans="12:12">
      <c r="L4749"/>
    </row>
    <row r="4750" spans="12:12">
      <c r="L4750"/>
    </row>
    <row r="4751" spans="12:12">
      <c r="L4751"/>
    </row>
    <row r="4752" spans="12:12">
      <c r="L4752"/>
    </row>
    <row r="4753" spans="12:12">
      <c r="L4753"/>
    </row>
    <row r="4754" spans="12:12">
      <c r="L4754"/>
    </row>
    <row r="4755" spans="12:12">
      <c r="L4755"/>
    </row>
    <row r="4756" spans="12:12">
      <c r="L4756"/>
    </row>
    <row r="4757" spans="12:12">
      <c r="L4757"/>
    </row>
    <row r="4758" spans="12:12">
      <c r="L4758"/>
    </row>
    <row r="4759" spans="12:12">
      <c r="L4759"/>
    </row>
    <row r="4760" spans="12:12">
      <c r="L4760"/>
    </row>
    <row r="4761" spans="12:12">
      <c r="L4761"/>
    </row>
    <row r="4762" spans="12:12">
      <c r="L4762"/>
    </row>
    <row r="4763" spans="12:12">
      <c r="L4763"/>
    </row>
    <row r="4764" spans="12:12">
      <c r="L4764"/>
    </row>
    <row r="4765" spans="12:12">
      <c r="L4765"/>
    </row>
    <row r="4766" spans="12:12">
      <c r="L4766"/>
    </row>
    <row r="4767" spans="12:12">
      <c r="L4767"/>
    </row>
    <row r="4768" spans="12:12">
      <c r="L4768"/>
    </row>
    <row r="4769" spans="12:12">
      <c r="L4769"/>
    </row>
    <row r="4770" spans="12:12">
      <c r="L4770"/>
    </row>
    <row r="4771" spans="12:12">
      <c r="L4771"/>
    </row>
    <row r="4772" spans="12:12">
      <c r="L4772"/>
    </row>
    <row r="4773" spans="12:12">
      <c r="L4773"/>
    </row>
    <row r="4774" spans="12:12">
      <c r="L4774"/>
    </row>
    <row r="4775" spans="12:12">
      <c r="L4775"/>
    </row>
    <row r="4776" spans="12:12">
      <c r="L4776"/>
    </row>
    <row r="4777" spans="12:12">
      <c r="L4777"/>
    </row>
    <row r="4778" spans="12:12">
      <c r="L4778"/>
    </row>
    <row r="4779" spans="12:12">
      <c r="L4779"/>
    </row>
    <row r="4780" spans="12:12">
      <c r="L4780"/>
    </row>
    <row r="4781" spans="12:12">
      <c r="L4781"/>
    </row>
    <row r="4782" spans="12:12">
      <c r="L4782"/>
    </row>
    <row r="4783" spans="12:12">
      <c r="L4783"/>
    </row>
    <row r="4784" spans="12:12">
      <c r="L4784"/>
    </row>
    <row r="4785" spans="12:12">
      <c r="L4785"/>
    </row>
    <row r="4786" spans="12:12">
      <c r="L4786"/>
    </row>
    <row r="4787" spans="12:12">
      <c r="L4787"/>
    </row>
    <row r="4788" spans="12:12">
      <c r="L4788"/>
    </row>
    <row r="4789" spans="12:12">
      <c r="L4789"/>
    </row>
    <row r="4790" spans="12:12">
      <c r="L4790"/>
    </row>
    <row r="4791" spans="12:12">
      <c r="L4791"/>
    </row>
    <row r="4792" spans="12:12">
      <c r="L4792"/>
    </row>
    <row r="4793" spans="12:12">
      <c r="L4793"/>
    </row>
    <row r="4794" spans="12:12">
      <c r="L4794"/>
    </row>
    <row r="4795" spans="12:12">
      <c r="L4795"/>
    </row>
    <row r="4796" spans="12:12">
      <c r="L4796"/>
    </row>
    <row r="4797" spans="12:12">
      <c r="L4797"/>
    </row>
    <row r="4798" spans="12:12">
      <c r="L4798"/>
    </row>
    <row r="4799" spans="12:12">
      <c r="L4799"/>
    </row>
    <row r="4800" spans="12:12">
      <c r="L4800"/>
    </row>
    <row r="4801" spans="12:12">
      <c r="L4801"/>
    </row>
    <row r="4802" spans="12:12">
      <c r="L4802"/>
    </row>
    <row r="4803" spans="12:12">
      <c r="L4803"/>
    </row>
    <row r="4804" spans="12:12">
      <c r="L4804"/>
    </row>
    <row r="4805" spans="12:12">
      <c r="L4805"/>
    </row>
    <row r="4806" spans="12:12">
      <c r="L4806"/>
    </row>
    <row r="4807" spans="12:12">
      <c r="L4807"/>
    </row>
    <row r="4808" spans="12:12">
      <c r="L4808"/>
    </row>
    <row r="4809" spans="12:12">
      <c r="L4809"/>
    </row>
    <row r="4810" spans="12:12">
      <c r="L4810"/>
    </row>
    <row r="4811" spans="12:12">
      <c r="L4811"/>
    </row>
    <row r="4812" spans="12:12">
      <c r="L4812"/>
    </row>
    <row r="4813" spans="12:12">
      <c r="L4813"/>
    </row>
    <row r="4814" spans="12:12">
      <c r="L4814"/>
    </row>
    <row r="4815" spans="12:12">
      <c r="L4815"/>
    </row>
    <row r="4816" spans="12:12">
      <c r="L4816"/>
    </row>
    <row r="4817" spans="12:12">
      <c r="L4817"/>
    </row>
    <row r="4818" spans="12:12">
      <c r="L4818"/>
    </row>
    <row r="4819" spans="12:12">
      <c r="L4819"/>
    </row>
    <row r="4820" spans="12:12">
      <c r="L4820"/>
    </row>
    <row r="4821" spans="12:12">
      <c r="L4821"/>
    </row>
    <row r="4822" spans="12:12">
      <c r="L4822"/>
    </row>
    <row r="4823" spans="12:12">
      <c r="L4823"/>
    </row>
    <row r="4824" spans="12:12">
      <c r="L4824"/>
    </row>
    <row r="4825" spans="12:12">
      <c r="L4825"/>
    </row>
    <row r="4826" spans="12:12">
      <c r="L4826"/>
    </row>
    <row r="4827" spans="12:12">
      <c r="L4827"/>
    </row>
    <row r="4828" spans="12:12">
      <c r="L4828"/>
    </row>
    <row r="4829" spans="12:12">
      <c r="L4829"/>
    </row>
    <row r="4830" spans="12:12">
      <c r="L4830"/>
    </row>
    <row r="4831" spans="12:12">
      <c r="L4831"/>
    </row>
    <row r="4832" spans="12:12">
      <c r="L4832"/>
    </row>
    <row r="4833" spans="12:12">
      <c r="L4833"/>
    </row>
    <row r="4834" spans="12:12">
      <c r="L4834"/>
    </row>
    <row r="4835" spans="12:12">
      <c r="L4835"/>
    </row>
    <row r="4836" spans="12:12">
      <c r="L4836"/>
    </row>
    <row r="4837" spans="12:12">
      <c r="L4837"/>
    </row>
    <row r="4838" spans="12:12">
      <c r="L4838"/>
    </row>
    <row r="4839" spans="12:12">
      <c r="L4839"/>
    </row>
    <row r="4840" spans="12:12">
      <c r="L4840"/>
    </row>
    <row r="4841" spans="12:12">
      <c r="L4841"/>
    </row>
    <row r="4842" spans="12:12">
      <c r="L4842"/>
    </row>
    <row r="4843" spans="12:12">
      <c r="L4843"/>
    </row>
    <row r="4844" spans="12:12">
      <c r="L4844"/>
    </row>
    <row r="4845" spans="12:12">
      <c r="L4845"/>
    </row>
    <row r="4846" spans="12:12">
      <c r="L4846"/>
    </row>
    <row r="4847" spans="12:12">
      <c r="L4847"/>
    </row>
    <row r="4848" spans="12:12">
      <c r="L4848"/>
    </row>
    <row r="4849" spans="12:12">
      <c r="L4849"/>
    </row>
    <row r="4850" spans="12:12">
      <c r="L4850"/>
    </row>
    <row r="4851" spans="12:12">
      <c r="L4851"/>
    </row>
    <row r="4852" spans="12:12">
      <c r="L4852"/>
    </row>
    <row r="4853" spans="12:12">
      <c r="L4853"/>
    </row>
    <row r="4854" spans="12:12">
      <c r="L4854"/>
    </row>
    <row r="4855" spans="12:12">
      <c r="L4855"/>
    </row>
    <row r="4856" spans="12:12">
      <c r="L4856"/>
    </row>
    <row r="4857" spans="12:12">
      <c r="L4857"/>
    </row>
    <row r="4858" spans="12:12">
      <c r="L4858"/>
    </row>
    <row r="4859" spans="12:12">
      <c r="L4859"/>
    </row>
    <row r="4860" spans="12:12">
      <c r="L4860"/>
    </row>
    <row r="4861" spans="12:12">
      <c r="L4861"/>
    </row>
    <row r="4862" spans="12:12">
      <c r="L4862"/>
    </row>
    <row r="4863" spans="12:12">
      <c r="L4863"/>
    </row>
    <row r="4864" spans="12:12">
      <c r="L4864"/>
    </row>
    <row r="4865" spans="12:12">
      <c r="L4865"/>
    </row>
    <row r="4866" spans="12:12">
      <c r="L4866"/>
    </row>
    <row r="4867" spans="12:12">
      <c r="L4867"/>
    </row>
    <row r="4868" spans="12:12">
      <c r="L4868"/>
    </row>
    <row r="4869" spans="12:12">
      <c r="L4869"/>
    </row>
    <row r="4870" spans="12:12">
      <c r="L4870"/>
    </row>
    <row r="4871" spans="12:12">
      <c r="L4871"/>
    </row>
    <row r="4872" spans="12:12">
      <c r="L4872"/>
    </row>
    <row r="4873" spans="12:12">
      <c r="L4873"/>
    </row>
    <row r="4874" spans="12:12">
      <c r="L4874"/>
    </row>
    <row r="4875" spans="12:12">
      <c r="L4875"/>
    </row>
    <row r="4876" spans="12:12">
      <c r="L4876"/>
    </row>
    <row r="4877" spans="12:12">
      <c r="L4877"/>
    </row>
    <row r="4878" spans="12:12">
      <c r="L4878"/>
    </row>
    <row r="4879" spans="12:12">
      <c r="L4879"/>
    </row>
    <row r="4880" spans="12:12">
      <c r="L4880"/>
    </row>
    <row r="4881" spans="12:12">
      <c r="L4881"/>
    </row>
    <row r="4882" spans="12:12">
      <c r="L4882"/>
    </row>
    <row r="4883" spans="12:12">
      <c r="L4883"/>
    </row>
    <row r="4884" spans="12:12">
      <c r="L4884"/>
    </row>
    <row r="4885" spans="12:12">
      <c r="L4885"/>
    </row>
    <row r="4886" spans="12:12">
      <c r="L4886"/>
    </row>
    <row r="4887" spans="12:12">
      <c r="L4887"/>
    </row>
    <row r="4888" spans="12:12">
      <c r="L4888"/>
    </row>
    <row r="4889" spans="12:12">
      <c r="L4889"/>
    </row>
    <row r="4890" spans="12:12">
      <c r="L4890"/>
    </row>
    <row r="4891" spans="12:12">
      <c r="L4891"/>
    </row>
    <row r="4892" spans="12:12">
      <c r="L4892"/>
    </row>
    <row r="4893" spans="12:12">
      <c r="L4893"/>
    </row>
    <row r="4894" spans="12:12">
      <c r="L4894"/>
    </row>
    <row r="4895" spans="12:12">
      <c r="L4895"/>
    </row>
    <row r="4896" spans="12:12">
      <c r="L4896"/>
    </row>
    <row r="4897" spans="12:12">
      <c r="L4897"/>
    </row>
    <row r="4898" spans="12:12">
      <c r="L4898"/>
    </row>
    <row r="4899" spans="12:12">
      <c r="L4899"/>
    </row>
    <row r="4900" spans="12:12">
      <c r="L4900"/>
    </row>
    <row r="4901" spans="12:12">
      <c r="L4901"/>
    </row>
    <row r="4902" spans="12:12">
      <c r="L4902"/>
    </row>
    <row r="4903" spans="12:12">
      <c r="L4903"/>
    </row>
    <row r="4904" spans="12:12">
      <c r="L4904"/>
    </row>
    <row r="4905" spans="12:12">
      <c r="L4905"/>
    </row>
    <row r="4906" spans="12:12">
      <c r="L4906"/>
    </row>
    <row r="4907" spans="12:12">
      <c r="L4907"/>
    </row>
    <row r="4908" spans="12:12">
      <c r="L4908"/>
    </row>
    <row r="4909" spans="12:12">
      <c r="L4909"/>
    </row>
    <row r="4910" spans="12:12">
      <c r="L4910"/>
    </row>
    <row r="4911" spans="12:12">
      <c r="L4911"/>
    </row>
    <row r="4912" spans="12:12">
      <c r="L4912"/>
    </row>
    <row r="4913" spans="12:12">
      <c r="L4913"/>
    </row>
    <row r="4914" spans="12:12">
      <c r="L4914"/>
    </row>
    <row r="4915" spans="12:12">
      <c r="L4915"/>
    </row>
    <row r="4916" spans="12:12">
      <c r="L4916"/>
    </row>
    <row r="4917" spans="12:12">
      <c r="L4917"/>
    </row>
    <row r="4918" spans="12:12">
      <c r="L4918"/>
    </row>
    <row r="4919" spans="12:12">
      <c r="L4919"/>
    </row>
    <row r="4920" spans="12:12">
      <c r="L4920"/>
    </row>
    <row r="4921" spans="12:12">
      <c r="L4921"/>
    </row>
    <row r="4922" spans="12:12">
      <c r="L4922"/>
    </row>
    <row r="4923" spans="12:12">
      <c r="L4923"/>
    </row>
    <row r="4924" spans="12:12">
      <c r="L4924"/>
    </row>
    <row r="4925" spans="12:12">
      <c r="L4925"/>
    </row>
    <row r="4926" spans="12:12">
      <c r="L4926"/>
    </row>
    <row r="4927" spans="12:12">
      <c r="L4927"/>
    </row>
    <row r="4928" spans="12:12">
      <c r="L4928"/>
    </row>
    <row r="4929" spans="12:12">
      <c r="L4929"/>
    </row>
    <row r="4930" spans="12:12">
      <c r="L4930"/>
    </row>
    <row r="4931" spans="12:12">
      <c r="L4931"/>
    </row>
    <row r="4932" spans="12:12">
      <c r="L4932"/>
    </row>
    <row r="4933" spans="12:12">
      <c r="L4933"/>
    </row>
    <row r="4934" spans="12:12">
      <c r="L4934"/>
    </row>
    <row r="4935" spans="12:12">
      <c r="L4935"/>
    </row>
    <row r="4936" spans="12:12">
      <c r="L4936"/>
    </row>
    <row r="4937" spans="12:12">
      <c r="L4937"/>
    </row>
    <row r="4938" spans="12:12">
      <c r="L4938"/>
    </row>
    <row r="4939" spans="12:12">
      <c r="L4939"/>
    </row>
    <row r="4940" spans="12:12">
      <c r="L4940"/>
    </row>
    <row r="4941" spans="12:12">
      <c r="L4941"/>
    </row>
    <row r="4942" spans="12:12">
      <c r="L4942"/>
    </row>
    <row r="4943" spans="12:12">
      <c r="L4943"/>
    </row>
    <row r="4944" spans="12:12">
      <c r="L4944"/>
    </row>
    <row r="4945" spans="12:12">
      <c r="L4945"/>
    </row>
    <row r="4946" spans="12:12">
      <c r="L4946"/>
    </row>
    <row r="4947" spans="12:12">
      <c r="L4947"/>
    </row>
    <row r="4948" spans="12:12">
      <c r="L4948"/>
    </row>
    <row r="4949" spans="12:12">
      <c r="L4949"/>
    </row>
    <row r="4950" spans="12:12">
      <c r="L4950"/>
    </row>
    <row r="4951" spans="12:12">
      <c r="L4951"/>
    </row>
    <row r="4952" spans="12:12">
      <c r="L4952"/>
    </row>
    <row r="4953" spans="12:12">
      <c r="L4953"/>
    </row>
    <row r="4954" spans="12:12">
      <c r="L4954"/>
    </row>
    <row r="4955" spans="12:12">
      <c r="L4955"/>
    </row>
    <row r="4956" spans="12:12">
      <c r="L4956"/>
    </row>
    <row r="4957" spans="12:12">
      <c r="L4957"/>
    </row>
    <row r="4958" spans="12:12">
      <c r="L4958"/>
    </row>
    <row r="4959" spans="12:12">
      <c r="L4959"/>
    </row>
    <row r="4960" spans="12:12">
      <c r="L4960"/>
    </row>
    <row r="4961" spans="12:12">
      <c r="L4961"/>
    </row>
    <row r="4962" spans="12:12">
      <c r="L4962"/>
    </row>
    <row r="4963" spans="12:12">
      <c r="L4963"/>
    </row>
    <row r="4964" spans="12:12">
      <c r="L4964"/>
    </row>
    <row r="4965" spans="12:12">
      <c r="L4965"/>
    </row>
    <row r="4966" spans="12:12">
      <c r="L4966"/>
    </row>
    <row r="4967" spans="12:12">
      <c r="L4967"/>
    </row>
    <row r="4968" spans="12:12">
      <c r="L4968"/>
    </row>
    <row r="4969" spans="12:12">
      <c r="L4969"/>
    </row>
    <row r="4970" spans="12:12">
      <c r="L4970"/>
    </row>
    <row r="4971" spans="12:12">
      <c r="L4971"/>
    </row>
    <row r="4972" spans="12:12">
      <c r="L4972"/>
    </row>
    <row r="4973" spans="12:12">
      <c r="L4973"/>
    </row>
    <row r="4974" spans="12:12">
      <c r="L4974"/>
    </row>
    <row r="4975" spans="12:12">
      <c r="L4975"/>
    </row>
    <row r="4976" spans="12:12">
      <c r="L4976"/>
    </row>
    <row r="4977" spans="12:12">
      <c r="L4977"/>
    </row>
    <row r="4978" spans="12:12">
      <c r="L4978"/>
    </row>
    <row r="4979" spans="12:12">
      <c r="L4979"/>
    </row>
    <row r="4980" spans="12:12">
      <c r="L4980"/>
    </row>
    <row r="4981" spans="12:12">
      <c r="L4981"/>
    </row>
    <row r="4982" spans="12:12">
      <c r="L4982"/>
    </row>
    <row r="4983" spans="12:12">
      <c r="L4983"/>
    </row>
    <row r="4984" spans="12:12">
      <c r="L4984"/>
    </row>
    <row r="4985" spans="12:12">
      <c r="L4985"/>
    </row>
    <row r="4986" spans="12:12">
      <c r="L4986"/>
    </row>
    <row r="4987" spans="12:12">
      <c r="L4987"/>
    </row>
    <row r="4988" spans="12:12">
      <c r="L4988"/>
    </row>
    <row r="4989" spans="12:12">
      <c r="L4989"/>
    </row>
    <row r="4990" spans="12:12">
      <c r="L4990"/>
    </row>
    <row r="4991" spans="12:12">
      <c r="L4991"/>
    </row>
    <row r="4992" spans="12:12">
      <c r="L4992"/>
    </row>
    <row r="4993" spans="12:12">
      <c r="L4993"/>
    </row>
    <row r="4994" spans="12:12">
      <c r="L4994"/>
    </row>
    <row r="4995" spans="12:12">
      <c r="L4995"/>
    </row>
    <row r="4996" spans="12:12">
      <c r="L4996"/>
    </row>
    <row r="4997" spans="12:12">
      <c r="L4997"/>
    </row>
    <row r="4998" spans="12:12">
      <c r="L4998"/>
    </row>
    <row r="4999" spans="12:12">
      <c r="L4999"/>
    </row>
    <row r="5000" spans="12:12">
      <c r="L5000"/>
    </row>
    <row r="5001" spans="12:12">
      <c r="L5001"/>
    </row>
    <row r="5002" spans="12:12">
      <c r="L5002"/>
    </row>
    <row r="5003" spans="12:12">
      <c r="L5003"/>
    </row>
    <row r="5004" spans="12:12">
      <c r="L5004"/>
    </row>
    <row r="5005" spans="12:12">
      <c r="L5005"/>
    </row>
    <row r="5006" spans="12:12">
      <c r="L5006"/>
    </row>
    <row r="5007" spans="12:12">
      <c r="L5007"/>
    </row>
    <row r="5008" spans="12:12">
      <c r="L5008"/>
    </row>
    <row r="5009" spans="12:12">
      <c r="L5009"/>
    </row>
    <row r="5010" spans="12:12">
      <c r="L5010"/>
    </row>
    <row r="5011" spans="12:12">
      <c r="L5011"/>
    </row>
    <row r="5012" spans="12:12">
      <c r="L5012"/>
    </row>
    <row r="5013" spans="12:12">
      <c r="L5013"/>
    </row>
    <row r="5014" spans="12:12">
      <c r="L5014"/>
    </row>
    <row r="5015" spans="12:12">
      <c r="L5015"/>
    </row>
    <row r="5016" spans="12:12">
      <c r="L5016"/>
    </row>
    <row r="5017" spans="12:12">
      <c r="L5017"/>
    </row>
    <row r="5018" spans="12:12">
      <c r="L5018"/>
    </row>
    <row r="5019" spans="12:12">
      <c r="L5019"/>
    </row>
    <row r="5020" spans="12:12">
      <c r="L5020"/>
    </row>
    <row r="5021" spans="12:12">
      <c r="L5021"/>
    </row>
    <row r="5022" spans="12:12">
      <c r="L5022"/>
    </row>
    <row r="5023" spans="12:12">
      <c r="L5023"/>
    </row>
    <row r="5024" spans="12:12">
      <c r="L5024"/>
    </row>
    <row r="5025" spans="12:12">
      <c r="L5025"/>
    </row>
    <row r="5026" spans="12:12">
      <c r="L5026"/>
    </row>
    <row r="5027" spans="12:12">
      <c r="L5027"/>
    </row>
    <row r="5028" spans="12:12">
      <c r="L5028"/>
    </row>
    <row r="5029" spans="12:12">
      <c r="L5029"/>
    </row>
    <row r="5030" spans="12:12">
      <c r="L5030"/>
    </row>
    <row r="5031" spans="12:12">
      <c r="L5031"/>
    </row>
    <row r="5032" spans="12:12">
      <c r="L5032"/>
    </row>
    <row r="5033" spans="12:12">
      <c r="L5033"/>
    </row>
    <row r="5034" spans="12:12">
      <c r="L5034"/>
    </row>
    <row r="5035" spans="12:12">
      <c r="L5035"/>
    </row>
    <row r="5036" spans="12:12">
      <c r="L5036"/>
    </row>
    <row r="5037" spans="12:12">
      <c r="L5037"/>
    </row>
    <row r="5038" spans="12:12">
      <c r="L5038"/>
    </row>
    <row r="5039" spans="12:12">
      <c r="L5039"/>
    </row>
    <row r="5040" spans="12:12">
      <c r="L5040"/>
    </row>
    <row r="5041" spans="12:12">
      <c r="L5041"/>
    </row>
    <row r="5042" spans="12:12">
      <c r="L5042"/>
    </row>
    <row r="5043" spans="12:12">
      <c r="L5043"/>
    </row>
    <row r="5044" spans="12:12">
      <c r="L5044"/>
    </row>
    <row r="5045" spans="12:12">
      <c r="L5045"/>
    </row>
    <row r="5046" spans="12:12">
      <c r="L5046"/>
    </row>
    <row r="5047" spans="12:12">
      <c r="L5047"/>
    </row>
    <row r="5048" spans="12:12">
      <c r="L5048"/>
    </row>
    <row r="5049" spans="12:12">
      <c r="L5049"/>
    </row>
    <row r="5050" spans="12:12">
      <c r="L5050"/>
    </row>
    <row r="5051" spans="12:12">
      <c r="L5051"/>
    </row>
    <row r="5052" spans="12:12">
      <c r="L5052"/>
    </row>
    <row r="5053" spans="12:12">
      <c r="L5053"/>
    </row>
    <row r="5054" spans="12:12">
      <c r="L5054"/>
    </row>
    <row r="5055" spans="12:12">
      <c r="L5055"/>
    </row>
    <row r="5056" spans="12:12">
      <c r="L5056"/>
    </row>
    <row r="5057" spans="12:12">
      <c r="L5057"/>
    </row>
    <row r="5058" spans="12:12">
      <c r="L5058"/>
    </row>
    <row r="5059" spans="12:12">
      <c r="L5059"/>
    </row>
    <row r="5060" spans="12:12">
      <c r="L5060"/>
    </row>
    <row r="5061" spans="12:12">
      <c r="L5061"/>
    </row>
    <row r="5062" spans="12:12">
      <c r="L5062"/>
    </row>
    <row r="5063" spans="12:12">
      <c r="L5063"/>
    </row>
    <row r="5064" spans="12:12">
      <c r="L5064"/>
    </row>
    <row r="5065" spans="12:12">
      <c r="L5065"/>
    </row>
    <row r="5066" spans="12:12">
      <c r="L5066"/>
    </row>
    <row r="5067" spans="12:12">
      <c r="L5067"/>
    </row>
    <row r="5068" spans="12:12">
      <c r="L5068"/>
    </row>
    <row r="5069" spans="12:12">
      <c r="L5069"/>
    </row>
    <row r="5070" spans="12:12">
      <c r="L5070"/>
    </row>
    <row r="5071" spans="12:12">
      <c r="L5071"/>
    </row>
    <row r="5072" spans="12:12">
      <c r="L5072"/>
    </row>
    <row r="5073" spans="12:12">
      <c r="L5073"/>
    </row>
    <row r="5074" spans="12:12">
      <c r="L5074"/>
    </row>
    <row r="5075" spans="12:12">
      <c r="L5075"/>
    </row>
    <row r="5076" spans="12:12">
      <c r="L5076"/>
    </row>
    <row r="5077" spans="12:12">
      <c r="L5077"/>
    </row>
    <row r="5078" spans="12:12">
      <c r="L5078"/>
    </row>
    <row r="5079" spans="12:12">
      <c r="L5079"/>
    </row>
    <row r="5080" spans="12:12">
      <c r="L5080"/>
    </row>
    <row r="5081" spans="12:12">
      <c r="L5081"/>
    </row>
    <row r="5082" spans="12:12">
      <c r="L5082"/>
    </row>
    <row r="5083" spans="12:12">
      <c r="L5083"/>
    </row>
    <row r="5084" spans="12:12">
      <c r="L5084"/>
    </row>
    <row r="5085" spans="12:12">
      <c r="L5085"/>
    </row>
    <row r="5086" spans="12:12">
      <c r="L5086"/>
    </row>
    <row r="5087" spans="12:12">
      <c r="L5087"/>
    </row>
    <row r="5088" spans="12:12">
      <c r="L5088"/>
    </row>
    <row r="5089" spans="12:12">
      <c r="L5089"/>
    </row>
    <row r="5090" spans="12:12">
      <c r="L5090"/>
    </row>
    <row r="5091" spans="12:12">
      <c r="L5091"/>
    </row>
    <row r="5092" spans="12:12">
      <c r="L5092"/>
    </row>
    <row r="5093" spans="12:12">
      <c r="L5093"/>
    </row>
    <row r="5094" spans="12:12">
      <c r="L5094"/>
    </row>
    <row r="5095" spans="12:12">
      <c r="L5095"/>
    </row>
    <row r="5096" spans="12:12">
      <c r="L5096"/>
    </row>
    <row r="5097" spans="12:12">
      <c r="L5097"/>
    </row>
    <row r="5098" spans="12:12">
      <c r="L5098"/>
    </row>
    <row r="5099" spans="12:12">
      <c r="L5099"/>
    </row>
    <row r="5100" spans="12:12">
      <c r="L5100"/>
    </row>
    <row r="5101" spans="12:12">
      <c r="L5101"/>
    </row>
    <row r="5102" spans="12:12">
      <c r="L5102"/>
    </row>
    <row r="5103" spans="12:12">
      <c r="L5103"/>
    </row>
    <row r="5104" spans="12:12">
      <c r="L5104"/>
    </row>
    <row r="5105" spans="12:12">
      <c r="L5105"/>
    </row>
    <row r="5106" spans="12:12">
      <c r="L5106"/>
    </row>
    <row r="5107" spans="12:12">
      <c r="L5107"/>
    </row>
    <row r="5108" spans="12:12">
      <c r="L5108"/>
    </row>
    <row r="5109" spans="12:12">
      <c r="L5109"/>
    </row>
    <row r="5110" spans="12:12">
      <c r="L5110"/>
    </row>
    <row r="5111" spans="12:12">
      <c r="L5111"/>
    </row>
    <row r="5112" spans="12:12">
      <c r="L5112"/>
    </row>
    <row r="5113" spans="12:12">
      <c r="L5113"/>
    </row>
    <row r="5114" spans="12:12">
      <c r="L5114"/>
    </row>
    <row r="5115" spans="12:12">
      <c r="L5115"/>
    </row>
    <row r="5116" spans="12:12">
      <c r="L5116"/>
    </row>
    <row r="5117" spans="12:12">
      <c r="L5117"/>
    </row>
    <row r="5118" spans="12:12">
      <c r="L5118"/>
    </row>
    <row r="5119" spans="12:12">
      <c r="L5119"/>
    </row>
    <row r="5120" spans="12:12">
      <c r="L5120"/>
    </row>
    <row r="5121" spans="12:12">
      <c r="L5121"/>
    </row>
    <row r="5122" spans="12:12">
      <c r="L5122"/>
    </row>
    <row r="5123" spans="12:12">
      <c r="L5123"/>
    </row>
    <row r="5124" spans="12:12">
      <c r="L5124"/>
    </row>
    <row r="5125" spans="12:12">
      <c r="L5125"/>
    </row>
    <row r="5126" spans="12:12">
      <c r="L5126"/>
    </row>
    <row r="5127" spans="12:12">
      <c r="L5127"/>
    </row>
    <row r="5128" spans="12:12">
      <c r="L5128"/>
    </row>
    <row r="5129" spans="12:12">
      <c r="L5129"/>
    </row>
    <row r="5130" spans="12:12">
      <c r="L5130"/>
    </row>
    <row r="5131" spans="12:12">
      <c r="L5131"/>
    </row>
    <row r="5132" spans="12:12">
      <c r="L5132"/>
    </row>
    <row r="5133" spans="12:12">
      <c r="L5133"/>
    </row>
    <row r="5134" spans="12:12">
      <c r="L5134"/>
    </row>
    <row r="5135" spans="12:12">
      <c r="L5135"/>
    </row>
    <row r="5136" spans="12:12">
      <c r="L5136"/>
    </row>
    <row r="5137" spans="12:12">
      <c r="L5137"/>
    </row>
    <row r="5138" spans="12:12">
      <c r="L5138"/>
    </row>
    <row r="5139" spans="12:12">
      <c r="L5139"/>
    </row>
    <row r="5140" spans="12:12">
      <c r="L5140"/>
    </row>
    <row r="5141" spans="12:12">
      <c r="L5141"/>
    </row>
    <row r="5142" spans="12:12">
      <c r="L5142"/>
    </row>
    <row r="5143" spans="12:12">
      <c r="L5143"/>
    </row>
    <row r="5144" spans="12:12">
      <c r="L5144"/>
    </row>
    <row r="5145" spans="12:12">
      <c r="L5145"/>
    </row>
    <row r="5146" spans="12:12">
      <c r="L5146"/>
    </row>
    <row r="5147" spans="12:12">
      <c r="L5147"/>
    </row>
    <row r="5148" spans="12:12">
      <c r="L5148"/>
    </row>
    <row r="5149" spans="12:12">
      <c r="L5149"/>
    </row>
    <row r="5150" spans="12:12">
      <c r="L5150"/>
    </row>
    <row r="5151" spans="12:12">
      <c r="L5151"/>
    </row>
    <row r="5152" spans="12:12">
      <c r="L5152"/>
    </row>
    <row r="5153" spans="12:12">
      <c r="L5153"/>
    </row>
    <row r="5154" spans="12:12">
      <c r="L5154"/>
    </row>
    <row r="5155" spans="12:12">
      <c r="L5155"/>
    </row>
    <row r="5156" spans="12:12">
      <c r="L5156"/>
    </row>
    <row r="5157" spans="12:12">
      <c r="L5157"/>
    </row>
    <row r="5158" spans="12:12">
      <c r="L5158"/>
    </row>
    <row r="5159" spans="12:12">
      <c r="L5159"/>
    </row>
    <row r="5160" spans="12:12">
      <c r="L5160"/>
    </row>
    <row r="5161" spans="12:12">
      <c r="L5161"/>
    </row>
    <row r="5162" spans="12:12">
      <c r="L5162"/>
    </row>
    <row r="5163" spans="12:12">
      <c r="L5163"/>
    </row>
    <row r="5164" spans="12:12">
      <c r="L5164"/>
    </row>
    <row r="5165" spans="12:12">
      <c r="L5165"/>
    </row>
    <row r="5166" spans="12:12">
      <c r="L5166"/>
    </row>
    <row r="5167" spans="12:12">
      <c r="L5167"/>
    </row>
    <row r="5168" spans="12:12">
      <c r="L5168"/>
    </row>
    <row r="5169" spans="12:12">
      <c r="L5169"/>
    </row>
    <row r="5170" spans="12:12">
      <c r="L5170"/>
    </row>
    <row r="5171" spans="12:12">
      <c r="L5171"/>
    </row>
    <row r="5172" spans="12:12">
      <c r="L5172"/>
    </row>
    <row r="5173" spans="12:12">
      <c r="L5173"/>
    </row>
    <row r="5174" spans="12:12">
      <c r="L5174"/>
    </row>
    <row r="5175" spans="12:12">
      <c r="L5175"/>
    </row>
    <row r="5176" spans="12:12">
      <c r="L5176"/>
    </row>
    <row r="5177" spans="12:12">
      <c r="L5177"/>
    </row>
    <row r="5178" spans="12:12">
      <c r="L5178"/>
    </row>
    <row r="5179" spans="12:12">
      <c r="L5179"/>
    </row>
    <row r="5180" spans="12:12">
      <c r="L5180"/>
    </row>
    <row r="5181" spans="12:12">
      <c r="L5181"/>
    </row>
    <row r="5182" spans="12:12">
      <c r="L5182"/>
    </row>
    <row r="5183" spans="12:12">
      <c r="L5183"/>
    </row>
    <row r="5184" spans="12:12">
      <c r="L5184"/>
    </row>
    <row r="5185" spans="12:12">
      <c r="L5185"/>
    </row>
    <row r="5186" spans="12:12">
      <c r="L5186"/>
    </row>
    <row r="5187" spans="12:12">
      <c r="L5187"/>
    </row>
    <row r="5188" spans="12:12">
      <c r="L5188"/>
    </row>
    <row r="5189" spans="12:12">
      <c r="L5189"/>
    </row>
    <row r="5190" spans="12:12">
      <c r="L5190"/>
    </row>
    <row r="5191" spans="12:12">
      <c r="L5191"/>
    </row>
    <row r="5192" spans="12:12">
      <c r="L5192"/>
    </row>
    <row r="5193" spans="12:12">
      <c r="L5193"/>
    </row>
    <row r="5194" spans="12:12">
      <c r="L5194"/>
    </row>
    <row r="5195" spans="12:12">
      <c r="L5195"/>
    </row>
    <row r="5196" spans="12:12">
      <c r="L5196"/>
    </row>
    <row r="5197" spans="12:12">
      <c r="L5197"/>
    </row>
    <row r="5198" spans="12:12">
      <c r="L5198"/>
    </row>
    <row r="5199" spans="12:12">
      <c r="L5199"/>
    </row>
    <row r="5200" spans="12:12">
      <c r="L5200"/>
    </row>
    <row r="5201" spans="12:12">
      <c r="L5201"/>
    </row>
    <row r="5202" spans="12:12">
      <c r="L5202"/>
    </row>
    <row r="5203" spans="12:12">
      <c r="L5203"/>
    </row>
    <row r="5204" spans="12:12">
      <c r="L5204"/>
    </row>
    <row r="5205" spans="12:12">
      <c r="L5205"/>
    </row>
    <row r="5206" spans="12:12">
      <c r="L5206"/>
    </row>
    <row r="5207" spans="12:12">
      <c r="L5207"/>
    </row>
    <row r="5208" spans="12:12">
      <c r="L5208"/>
    </row>
    <row r="5209" spans="12:12">
      <c r="L5209"/>
    </row>
    <row r="5210" spans="12:12">
      <c r="L5210"/>
    </row>
    <row r="5211" spans="12:12">
      <c r="L5211"/>
    </row>
    <row r="5212" spans="12:12">
      <c r="L5212"/>
    </row>
    <row r="5213" spans="12:12">
      <c r="L5213"/>
    </row>
    <row r="5214" spans="12:12">
      <c r="L5214"/>
    </row>
    <row r="5215" spans="12:12">
      <c r="L5215"/>
    </row>
    <row r="5216" spans="12:12">
      <c r="L5216"/>
    </row>
    <row r="5217" spans="12:12">
      <c r="L5217"/>
    </row>
    <row r="5218" spans="12:12">
      <c r="L5218"/>
    </row>
    <row r="5219" spans="12:12">
      <c r="L5219"/>
    </row>
    <row r="5220" spans="12:12">
      <c r="L5220"/>
    </row>
    <row r="5221" spans="12:12">
      <c r="L5221"/>
    </row>
    <row r="5222" spans="12:12">
      <c r="L5222"/>
    </row>
    <row r="5223" spans="12:12">
      <c r="L5223"/>
    </row>
    <row r="5224" spans="12:12">
      <c r="L5224"/>
    </row>
    <row r="5225" spans="12:12">
      <c r="L5225"/>
    </row>
    <row r="5226" spans="12:12">
      <c r="L5226"/>
    </row>
    <row r="5227" spans="12:12">
      <c r="L5227"/>
    </row>
    <row r="5228" spans="12:12">
      <c r="L5228"/>
    </row>
    <row r="5229" spans="12:12">
      <c r="L5229"/>
    </row>
    <row r="5230" spans="12:12">
      <c r="L5230"/>
    </row>
    <row r="5231" spans="12:12">
      <c r="L5231"/>
    </row>
    <row r="5232" spans="12:12">
      <c r="L5232"/>
    </row>
    <row r="5233" spans="12:12">
      <c r="L5233"/>
    </row>
    <row r="5234" spans="12:12">
      <c r="L5234"/>
    </row>
    <row r="5235" spans="12:12">
      <c r="L5235"/>
    </row>
    <row r="5236" spans="12:12">
      <c r="L5236"/>
    </row>
    <row r="5237" spans="12:12">
      <c r="L5237"/>
    </row>
    <row r="5238" spans="12:12">
      <c r="L5238"/>
    </row>
    <row r="5239" spans="12:12">
      <c r="L5239"/>
    </row>
    <row r="5240" spans="12:12">
      <c r="L5240"/>
    </row>
    <row r="5241" spans="12:12">
      <c r="L5241"/>
    </row>
    <row r="5242" spans="12:12">
      <c r="L5242"/>
    </row>
    <row r="5243" spans="12:12">
      <c r="L5243"/>
    </row>
    <row r="5244" spans="12:12">
      <c r="L5244"/>
    </row>
    <row r="5245" spans="12:12">
      <c r="L5245"/>
    </row>
    <row r="5246" spans="12:12">
      <c r="L5246"/>
    </row>
    <row r="5247" spans="12:12">
      <c r="L5247"/>
    </row>
    <row r="5248" spans="12:12">
      <c r="L5248"/>
    </row>
    <row r="5249" spans="12:12">
      <c r="L5249"/>
    </row>
    <row r="5250" spans="12:12">
      <c r="L5250"/>
    </row>
    <row r="5251" spans="12:12">
      <c r="L5251"/>
    </row>
    <row r="5252" spans="12:12">
      <c r="L5252"/>
    </row>
    <row r="5253" spans="12:12">
      <c r="L5253"/>
    </row>
    <row r="5254" spans="12:12">
      <c r="L5254"/>
    </row>
    <row r="5255" spans="12:12">
      <c r="L5255"/>
    </row>
    <row r="5256" spans="12:12">
      <c r="L5256"/>
    </row>
    <row r="5257" spans="12:12">
      <c r="L5257"/>
    </row>
    <row r="5258" spans="12:12">
      <c r="L5258"/>
    </row>
    <row r="5259" spans="12:12">
      <c r="L5259"/>
    </row>
    <row r="5260" spans="12:12">
      <c r="L5260"/>
    </row>
    <row r="5261" spans="12:12">
      <c r="L5261"/>
    </row>
    <row r="5262" spans="12:12">
      <c r="L5262"/>
    </row>
    <row r="5263" spans="12:12">
      <c r="L5263"/>
    </row>
    <row r="5264" spans="12:12">
      <c r="L5264"/>
    </row>
    <row r="5265" spans="12:12">
      <c r="L5265"/>
    </row>
    <row r="5266" spans="12:12">
      <c r="L5266"/>
    </row>
    <row r="5267" spans="12:12">
      <c r="L5267"/>
    </row>
    <row r="5268" spans="12:12">
      <c r="L5268"/>
    </row>
    <row r="5269" spans="12:12">
      <c r="L5269"/>
    </row>
    <row r="5270" spans="12:12">
      <c r="L5270"/>
    </row>
    <row r="5271" spans="12:12">
      <c r="L5271"/>
    </row>
    <row r="5272" spans="12:12">
      <c r="L5272"/>
    </row>
    <row r="5273" spans="12:12">
      <c r="L5273"/>
    </row>
    <row r="5274" spans="12:12">
      <c r="L5274"/>
    </row>
    <row r="5275" spans="12:12">
      <c r="L5275"/>
    </row>
    <row r="5276" spans="12:12">
      <c r="L5276"/>
    </row>
    <row r="5277" spans="12:12">
      <c r="L5277"/>
    </row>
    <row r="5278" spans="12:12">
      <c r="L5278"/>
    </row>
    <row r="5279" spans="12:12">
      <c r="L5279"/>
    </row>
    <row r="5280" spans="12:12">
      <c r="L5280"/>
    </row>
    <row r="5281" spans="12:12">
      <c r="L5281"/>
    </row>
    <row r="5282" spans="12:12">
      <c r="L5282"/>
    </row>
    <row r="5283" spans="12:12">
      <c r="L5283"/>
    </row>
    <row r="5284" spans="12:12">
      <c r="L5284"/>
    </row>
    <row r="5285" spans="12:12">
      <c r="L5285"/>
    </row>
    <row r="5286" spans="12:12">
      <c r="L5286"/>
    </row>
    <row r="5287" spans="12:12">
      <c r="L5287"/>
    </row>
    <row r="5288" spans="12:12">
      <c r="L5288"/>
    </row>
    <row r="5289" spans="12:12">
      <c r="L5289"/>
    </row>
    <row r="5290" spans="12:12">
      <c r="L5290"/>
    </row>
    <row r="5291" spans="12:12">
      <c r="L5291"/>
    </row>
    <row r="5292" spans="12:12">
      <c r="L5292"/>
    </row>
    <row r="5293" spans="12:12">
      <c r="L5293"/>
    </row>
    <row r="5294" spans="12:12">
      <c r="L5294"/>
    </row>
    <row r="5295" spans="12:12">
      <c r="L5295"/>
    </row>
    <row r="5296" spans="12:12">
      <c r="L5296"/>
    </row>
    <row r="5297" spans="12:12">
      <c r="L5297"/>
    </row>
    <row r="5298" spans="12:12">
      <c r="L5298"/>
    </row>
    <row r="5299" spans="12:12">
      <c r="L5299"/>
    </row>
    <row r="5300" spans="12:12">
      <c r="L5300"/>
    </row>
    <row r="5301" spans="12:12">
      <c r="L5301"/>
    </row>
    <row r="5302" spans="12:12">
      <c r="L5302"/>
    </row>
    <row r="5303" spans="12:12">
      <c r="L5303"/>
    </row>
    <row r="5304" spans="12:12">
      <c r="L5304"/>
    </row>
    <row r="5305" spans="12:12">
      <c r="L5305"/>
    </row>
    <row r="5306" spans="12:12">
      <c r="L5306"/>
    </row>
    <row r="5307" spans="12:12">
      <c r="L5307"/>
    </row>
    <row r="5308" spans="12:12">
      <c r="L5308"/>
    </row>
    <row r="5309" spans="12:12">
      <c r="L5309"/>
    </row>
    <row r="5310" spans="12:12">
      <c r="L5310"/>
    </row>
    <row r="5311" spans="12:12">
      <c r="L5311"/>
    </row>
    <row r="5312" spans="12:12">
      <c r="L5312"/>
    </row>
    <row r="5313" spans="12:12">
      <c r="L5313"/>
    </row>
    <row r="5314" spans="12:12">
      <c r="L5314"/>
    </row>
    <row r="5315" spans="12:12">
      <c r="L5315"/>
    </row>
    <row r="5316" spans="12:12">
      <c r="L5316"/>
    </row>
    <row r="5317" spans="12:12">
      <c r="L5317"/>
    </row>
    <row r="5318" spans="12:12">
      <c r="L5318"/>
    </row>
    <row r="5319" spans="12:12">
      <c r="L5319"/>
    </row>
    <row r="5320" spans="12:12">
      <c r="L5320"/>
    </row>
    <row r="5321" spans="12:12">
      <c r="L5321"/>
    </row>
    <row r="5322" spans="12:12">
      <c r="L5322"/>
    </row>
    <row r="5323" spans="12:12">
      <c r="L5323"/>
    </row>
    <row r="5324" spans="12:12">
      <c r="L5324"/>
    </row>
    <row r="5325" spans="12:12">
      <c r="L5325"/>
    </row>
    <row r="5326" spans="12:12">
      <c r="L5326"/>
    </row>
    <row r="5327" spans="12:12">
      <c r="L5327"/>
    </row>
    <row r="5328" spans="12:12">
      <c r="L5328"/>
    </row>
    <row r="5329" spans="12:12">
      <c r="L5329"/>
    </row>
    <row r="5330" spans="12:12">
      <c r="L5330"/>
    </row>
    <row r="5331" spans="12:12">
      <c r="L5331"/>
    </row>
    <row r="5332" spans="12:12">
      <c r="L5332"/>
    </row>
    <row r="5333" spans="12:12">
      <c r="L5333"/>
    </row>
    <row r="5334" spans="12:12">
      <c r="L5334"/>
    </row>
    <row r="5335" spans="12:12">
      <c r="L5335"/>
    </row>
    <row r="5336" spans="12:12">
      <c r="L5336"/>
    </row>
    <row r="5337" spans="12:12">
      <c r="L5337"/>
    </row>
    <row r="5338" spans="12:12">
      <c r="L5338"/>
    </row>
    <row r="5339" spans="12:12">
      <c r="L5339"/>
    </row>
    <row r="5340" spans="12:12">
      <c r="L5340"/>
    </row>
    <row r="5341" spans="12:12">
      <c r="L5341"/>
    </row>
    <row r="5342" spans="12:12">
      <c r="L5342"/>
    </row>
    <row r="5343" spans="12:12">
      <c r="L5343"/>
    </row>
    <row r="5344" spans="12:12">
      <c r="L5344"/>
    </row>
    <row r="5345" spans="12:12">
      <c r="L5345"/>
    </row>
    <row r="5346" spans="12:12">
      <c r="L5346"/>
    </row>
    <row r="5347" spans="12:12">
      <c r="L5347"/>
    </row>
    <row r="5348" spans="12:12">
      <c r="L5348"/>
    </row>
    <row r="5349" spans="12:12">
      <c r="L5349"/>
    </row>
    <row r="5350" spans="12:12">
      <c r="L5350"/>
    </row>
    <row r="5351" spans="12:12">
      <c r="L5351"/>
    </row>
    <row r="5352" spans="12:12">
      <c r="L5352"/>
    </row>
    <row r="5353" spans="12:12">
      <c r="L5353"/>
    </row>
    <row r="5354" spans="12:12">
      <c r="L5354"/>
    </row>
    <row r="5355" spans="12:12">
      <c r="L5355"/>
    </row>
    <row r="5356" spans="12:12">
      <c r="L5356"/>
    </row>
    <row r="5357" spans="12:12">
      <c r="L5357"/>
    </row>
    <row r="5358" spans="12:12">
      <c r="L5358"/>
    </row>
    <row r="5359" spans="12:12">
      <c r="L5359"/>
    </row>
    <row r="5360" spans="12:12">
      <c r="L5360"/>
    </row>
    <row r="5361" spans="12:12">
      <c r="L5361"/>
    </row>
    <row r="5362" spans="12:12">
      <c r="L5362"/>
    </row>
    <row r="5363" spans="12:12">
      <c r="L5363"/>
    </row>
    <row r="5364" spans="12:12">
      <c r="L5364"/>
    </row>
    <row r="5365" spans="12:12">
      <c r="L5365"/>
    </row>
    <row r="5366" spans="12:12">
      <c r="L5366"/>
    </row>
    <row r="5367" spans="12:12">
      <c r="L5367"/>
    </row>
    <row r="5368" spans="12:12">
      <c r="L5368"/>
    </row>
    <row r="5369" spans="12:12">
      <c r="L5369"/>
    </row>
    <row r="5370" spans="12:12">
      <c r="L5370"/>
    </row>
    <row r="5371" spans="12:12">
      <c r="L5371"/>
    </row>
    <row r="5372" spans="12:12">
      <c r="L5372"/>
    </row>
    <row r="5373" spans="12:12">
      <c r="L5373"/>
    </row>
    <row r="5374" spans="12:12">
      <c r="L5374"/>
    </row>
    <row r="5375" spans="12:12">
      <c r="L5375"/>
    </row>
    <row r="5376" spans="12:12">
      <c r="L5376"/>
    </row>
    <row r="5377" spans="12:12">
      <c r="L5377"/>
    </row>
    <row r="5378" spans="12:12">
      <c r="L5378"/>
    </row>
    <row r="5379" spans="12:12">
      <c r="L5379"/>
    </row>
    <row r="5380" spans="12:12">
      <c r="L5380"/>
    </row>
    <row r="5381" spans="12:12">
      <c r="L5381"/>
    </row>
    <row r="5382" spans="12:12">
      <c r="L5382"/>
    </row>
    <row r="5383" spans="12:12">
      <c r="L5383"/>
    </row>
    <row r="5384" spans="12:12">
      <c r="L5384"/>
    </row>
    <row r="5385" spans="12:12">
      <c r="L5385"/>
    </row>
    <row r="5386" spans="12:12">
      <c r="L5386"/>
    </row>
    <row r="5387" spans="12:12">
      <c r="L5387"/>
    </row>
    <row r="5388" spans="12:12">
      <c r="L5388"/>
    </row>
    <row r="5389" spans="12:12">
      <c r="L5389"/>
    </row>
    <row r="5390" spans="12:12">
      <c r="L5390"/>
    </row>
    <row r="5391" spans="12:12">
      <c r="L5391"/>
    </row>
    <row r="5392" spans="12:12">
      <c r="L5392"/>
    </row>
    <row r="5393" spans="12:12">
      <c r="L5393"/>
    </row>
    <row r="5394" spans="12:12">
      <c r="L5394"/>
    </row>
    <row r="5395" spans="12:12">
      <c r="L5395"/>
    </row>
    <row r="5396" spans="12:12">
      <c r="L5396"/>
    </row>
    <row r="5397" spans="12:12">
      <c r="L5397"/>
    </row>
    <row r="5398" spans="12:12">
      <c r="L5398"/>
    </row>
    <row r="5399" spans="12:12">
      <c r="L5399"/>
    </row>
    <row r="5400" spans="12:12">
      <c r="L5400"/>
    </row>
    <row r="5401" spans="12:12">
      <c r="L5401"/>
    </row>
    <row r="5402" spans="12:12">
      <c r="L5402"/>
    </row>
    <row r="5403" spans="12:12">
      <c r="L5403"/>
    </row>
    <row r="5404" spans="12:12">
      <c r="L5404"/>
    </row>
    <row r="5405" spans="12:12">
      <c r="L5405"/>
    </row>
    <row r="5406" spans="12:12">
      <c r="L5406"/>
    </row>
    <row r="5407" spans="12:12">
      <c r="L5407"/>
    </row>
    <row r="5408" spans="12:12">
      <c r="L5408"/>
    </row>
    <row r="5409" spans="12:12">
      <c r="L5409"/>
    </row>
    <row r="5410" spans="12:12">
      <c r="L5410"/>
    </row>
    <row r="5411" spans="12:12">
      <c r="L5411"/>
    </row>
    <row r="5412" spans="12:12">
      <c r="L5412"/>
    </row>
    <row r="5413" spans="12:12">
      <c r="L5413"/>
    </row>
    <row r="5414" spans="12:12">
      <c r="L5414"/>
    </row>
    <row r="5415" spans="12:12">
      <c r="L5415"/>
    </row>
    <row r="5416" spans="12:12">
      <c r="L5416"/>
    </row>
    <row r="5417" spans="12:12">
      <c r="L5417"/>
    </row>
    <row r="5418" spans="12:12">
      <c r="L5418"/>
    </row>
    <row r="5419" spans="12:12">
      <c r="L5419"/>
    </row>
    <row r="5420" spans="12:12">
      <c r="L5420"/>
    </row>
    <row r="5421" spans="12:12">
      <c r="L5421"/>
    </row>
    <row r="5422" spans="12:12">
      <c r="L5422"/>
    </row>
    <row r="5423" spans="12:12">
      <c r="L5423"/>
    </row>
    <row r="5424" spans="12:12">
      <c r="L5424"/>
    </row>
    <row r="5425" spans="12:12">
      <c r="L5425"/>
    </row>
    <row r="5426" spans="12:12">
      <c r="L5426"/>
    </row>
    <row r="5427" spans="12:12">
      <c r="L5427"/>
    </row>
    <row r="5428" spans="12:12">
      <c r="L5428"/>
    </row>
    <row r="5429" spans="12:12">
      <c r="L5429"/>
    </row>
    <row r="5430" spans="12:12">
      <c r="L5430"/>
    </row>
    <row r="5431" spans="12:12">
      <c r="L5431"/>
    </row>
    <row r="5432" spans="12:12">
      <c r="L5432"/>
    </row>
    <row r="5433" spans="12:12">
      <c r="L5433"/>
    </row>
    <row r="5434" spans="12:12">
      <c r="L5434"/>
    </row>
    <row r="5435" spans="12:12">
      <c r="L5435"/>
    </row>
    <row r="5436" spans="12:12">
      <c r="L5436"/>
    </row>
    <row r="5437" spans="12:12">
      <c r="L5437"/>
    </row>
    <row r="5438" spans="12:12">
      <c r="L5438"/>
    </row>
    <row r="5439" spans="12:12">
      <c r="L5439"/>
    </row>
    <row r="5440" spans="12:12">
      <c r="L5440"/>
    </row>
    <row r="5441" spans="12:12">
      <c r="L5441"/>
    </row>
    <row r="5442" spans="12:12">
      <c r="L5442"/>
    </row>
    <row r="5443" spans="12:12">
      <c r="L5443"/>
    </row>
    <row r="5444" spans="12:12">
      <c r="L5444"/>
    </row>
    <row r="5445" spans="12:12">
      <c r="L5445"/>
    </row>
    <row r="5446" spans="12:12">
      <c r="L5446"/>
    </row>
    <row r="5447" spans="12:12">
      <c r="L5447"/>
    </row>
    <row r="5448" spans="12:12">
      <c r="L5448"/>
    </row>
    <row r="5449" spans="12:12">
      <c r="L5449"/>
    </row>
    <row r="5450" spans="12:12">
      <c r="L5450"/>
    </row>
    <row r="5451" spans="12:12">
      <c r="L5451"/>
    </row>
    <row r="5452" spans="12:12">
      <c r="L5452"/>
    </row>
    <row r="5453" spans="12:12">
      <c r="L5453"/>
    </row>
    <row r="5454" spans="12:12">
      <c r="L5454"/>
    </row>
    <row r="5455" spans="12:12">
      <c r="L5455"/>
    </row>
    <row r="5456" spans="12:12">
      <c r="L5456"/>
    </row>
    <row r="5457" spans="12:12">
      <c r="L5457"/>
    </row>
    <row r="5458" spans="12:12">
      <c r="L5458"/>
    </row>
    <row r="5459" spans="12:12">
      <c r="L5459"/>
    </row>
    <row r="5460" spans="12:12">
      <c r="L5460"/>
    </row>
    <row r="5461" spans="12:12">
      <c r="L5461"/>
    </row>
    <row r="5462" spans="12:12">
      <c r="L5462"/>
    </row>
    <row r="5463" spans="12:12">
      <c r="L5463"/>
    </row>
    <row r="5464" spans="12:12">
      <c r="L5464"/>
    </row>
    <row r="5465" spans="12:12">
      <c r="L5465"/>
    </row>
    <row r="5466" spans="12:12">
      <c r="L5466"/>
    </row>
    <row r="5467" spans="12:12">
      <c r="L5467"/>
    </row>
    <row r="5468" spans="12:12">
      <c r="L5468"/>
    </row>
    <row r="5469" spans="12:12">
      <c r="L5469"/>
    </row>
    <row r="5470" spans="12:12">
      <c r="L5470"/>
    </row>
    <row r="5471" spans="12:12">
      <c r="L5471"/>
    </row>
    <row r="5472" spans="12:12">
      <c r="L5472"/>
    </row>
    <row r="5473" spans="12:12">
      <c r="L5473"/>
    </row>
    <row r="5474" spans="12:12">
      <c r="L5474"/>
    </row>
    <row r="5475" spans="12:12">
      <c r="L5475"/>
    </row>
    <row r="5476" spans="12:12">
      <c r="L5476"/>
    </row>
    <row r="5477" spans="12:12">
      <c r="L5477"/>
    </row>
    <row r="5478" spans="12:12">
      <c r="L5478"/>
    </row>
    <row r="5479" spans="12:12">
      <c r="L5479"/>
    </row>
    <row r="5480" spans="12:12">
      <c r="L5480"/>
    </row>
    <row r="5481" spans="12:12">
      <c r="L5481"/>
    </row>
    <row r="5482" spans="12:12">
      <c r="L5482"/>
    </row>
    <row r="5483" spans="12:12">
      <c r="L5483"/>
    </row>
    <row r="5484" spans="12:12">
      <c r="L5484"/>
    </row>
    <row r="5485" spans="12:12">
      <c r="L5485"/>
    </row>
    <row r="5486" spans="12:12">
      <c r="L5486"/>
    </row>
    <row r="5487" spans="12:12">
      <c r="L5487"/>
    </row>
    <row r="5488" spans="12:12">
      <c r="L5488"/>
    </row>
    <row r="5489" spans="12:12">
      <c r="L5489"/>
    </row>
    <row r="5490" spans="12:12">
      <c r="L5490"/>
    </row>
    <row r="5491" spans="12:12">
      <c r="L5491"/>
    </row>
    <row r="5492" spans="12:12">
      <c r="L5492"/>
    </row>
    <row r="5493" spans="12:12">
      <c r="L5493"/>
    </row>
    <row r="5494" spans="12:12">
      <c r="L5494"/>
    </row>
    <row r="5495" spans="12:12">
      <c r="L5495"/>
    </row>
    <row r="5496" spans="12:12">
      <c r="L5496"/>
    </row>
    <row r="5497" spans="12:12">
      <c r="L5497"/>
    </row>
    <row r="5498" spans="12:12">
      <c r="L5498"/>
    </row>
    <row r="5499" spans="12:12">
      <c r="L5499"/>
    </row>
    <row r="5500" spans="12:12">
      <c r="L5500"/>
    </row>
    <row r="5501" spans="12:12">
      <c r="L5501"/>
    </row>
    <row r="5502" spans="12:12">
      <c r="L5502"/>
    </row>
    <row r="5503" spans="12:12">
      <c r="L5503"/>
    </row>
    <row r="5504" spans="12:12">
      <c r="L5504"/>
    </row>
    <row r="5505" spans="12:12">
      <c r="L5505"/>
    </row>
    <row r="5506" spans="12:12">
      <c r="L5506"/>
    </row>
    <row r="5507" spans="12:12">
      <c r="L5507"/>
    </row>
    <row r="5508" spans="12:12">
      <c r="L5508"/>
    </row>
    <row r="5509" spans="12:12">
      <c r="L5509"/>
    </row>
    <row r="5510" spans="12:12">
      <c r="L5510"/>
    </row>
    <row r="5511" spans="12:12">
      <c r="L5511"/>
    </row>
    <row r="5512" spans="12:12">
      <c r="L5512"/>
    </row>
    <row r="5513" spans="12:12">
      <c r="L5513"/>
    </row>
    <row r="5514" spans="12:12">
      <c r="L5514"/>
    </row>
    <row r="5515" spans="12:12">
      <c r="L5515"/>
    </row>
    <row r="5516" spans="12:12">
      <c r="L5516"/>
    </row>
    <row r="5517" spans="12:12">
      <c r="L5517"/>
    </row>
    <row r="5518" spans="12:12">
      <c r="L5518"/>
    </row>
    <row r="5519" spans="12:12">
      <c r="L5519"/>
    </row>
    <row r="5520" spans="12:12">
      <c r="L5520"/>
    </row>
    <row r="5521" spans="12:12">
      <c r="L5521"/>
    </row>
    <row r="5522" spans="12:12">
      <c r="L5522"/>
    </row>
    <row r="5523" spans="12:12">
      <c r="L5523"/>
    </row>
    <row r="5524" spans="12:12">
      <c r="L5524"/>
    </row>
    <row r="5525" spans="12:12">
      <c r="L5525"/>
    </row>
    <row r="5526" spans="12:12">
      <c r="L5526"/>
    </row>
    <row r="5527" spans="12:12">
      <c r="L5527"/>
    </row>
    <row r="5528" spans="12:12">
      <c r="L5528"/>
    </row>
    <row r="5529" spans="12:12">
      <c r="L5529"/>
    </row>
    <row r="5530" spans="12:12">
      <c r="L5530"/>
    </row>
    <row r="5531" spans="12:12">
      <c r="L5531"/>
    </row>
    <row r="5532" spans="12:12">
      <c r="L5532"/>
    </row>
    <row r="5533" spans="12:12">
      <c r="L5533"/>
    </row>
    <row r="5534" spans="12:12">
      <c r="L5534"/>
    </row>
    <row r="5535" spans="12:12">
      <c r="L5535"/>
    </row>
    <row r="5536" spans="12:12">
      <c r="L5536"/>
    </row>
    <row r="5537" spans="12:12">
      <c r="L5537"/>
    </row>
    <row r="5538" spans="12:12">
      <c r="L5538"/>
    </row>
    <row r="5539" spans="12:12">
      <c r="L5539"/>
    </row>
    <row r="5540" spans="12:12">
      <c r="L5540"/>
    </row>
    <row r="5541" spans="12:12">
      <c r="L5541"/>
    </row>
    <row r="5542" spans="12:12">
      <c r="L5542"/>
    </row>
    <row r="5543" spans="12:12">
      <c r="L5543"/>
    </row>
    <row r="5544" spans="12:12">
      <c r="L5544"/>
    </row>
    <row r="5545" spans="12:12">
      <c r="L5545"/>
    </row>
    <row r="5546" spans="12:12">
      <c r="L5546"/>
    </row>
    <row r="5547" spans="12:12">
      <c r="L5547"/>
    </row>
    <row r="5548" spans="12:12">
      <c r="L5548"/>
    </row>
    <row r="5549" spans="12:12">
      <c r="L5549"/>
    </row>
    <row r="5550" spans="12:12">
      <c r="L5550"/>
    </row>
    <row r="5551" spans="12:12">
      <c r="L5551"/>
    </row>
    <row r="5552" spans="12:12">
      <c r="L5552"/>
    </row>
    <row r="5553" spans="12:12">
      <c r="L5553"/>
    </row>
    <row r="5554" spans="12:12">
      <c r="L5554"/>
    </row>
    <row r="5555" spans="12:12">
      <c r="L5555"/>
    </row>
    <row r="5556" spans="12:12">
      <c r="L5556"/>
    </row>
    <row r="5557" spans="12:12">
      <c r="L5557"/>
    </row>
    <row r="5558" spans="12:12">
      <c r="L5558"/>
    </row>
    <row r="5559" spans="12:12">
      <c r="L5559"/>
    </row>
    <row r="5560" spans="12:12">
      <c r="L5560"/>
    </row>
    <row r="5561" spans="12:12">
      <c r="L5561"/>
    </row>
    <row r="5562" spans="12:12">
      <c r="L5562"/>
    </row>
    <row r="5563" spans="12:12">
      <c r="L5563"/>
    </row>
    <row r="5564" spans="12:12">
      <c r="L5564"/>
    </row>
    <row r="5565" spans="12:12">
      <c r="L5565"/>
    </row>
    <row r="5566" spans="12:12">
      <c r="L5566"/>
    </row>
    <row r="5567" spans="12:12">
      <c r="L5567"/>
    </row>
    <row r="5568" spans="12:12">
      <c r="L5568"/>
    </row>
    <row r="5569" spans="12:12">
      <c r="L5569"/>
    </row>
    <row r="5570" spans="12:12">
      <c r="L5570"/>
    </row>
    <row r="5571" spans="12:12">
      <c r="L5571"/>
    </row>
    <row r="5572" spans="12:12">
      <c r="L5572"/>
    </row>
    <row r="5573" spans="12:12">
      <c r="L5573"/>
    </row>
    <row r="5574" spans="12:12">
      <c r="L5574"/>
    </row>
    <row r="5575" spans="12:12">
      <c r="L5575"/>
    </row>
    <row r="5576" spans="12:12">
      <c r="L5576"/>
    </row>
    <row r="5577" spans="12:12">
      <c r="L5577"/>
    </row>
    <row r="5578" spans="12:12">
      <c r="L5578"/>
    </row>
    <row r="5579" spans="12:12">
      <c r="L5579"/>
    </row>
    <row r="5580" spans="12:12">
      <c r="L5580"/>
    </row>
    <row r="5581" spans="12:12">
      <c r="L5581"/>
    </row>
    <row r="5582" spans="12:12">
      <c r="L5582"/>
    </row>
    <row r="5583" spans="12:12">
      <c r="L5583"/>
    </row>
    <row r="5584" spans="12:12">
      <c r="L5584"/>
    </row>
    <row r="5585" spans="12:12">
      <c r="L5585"/>
    </row>
    <row r="5586" spans="12:12">
      <c r="L5586"/>
    </row>
    <row r="5587" spans="12:12">
      <c r="L5587"/>
    </row>
    <row r="5588" spans="12:12">
      <c r="L5588"/>
    </row>
    <row r="5589" spans="12:12">
      <c r="L5589"/>
    </row>
    <row r="5590" spans="12:12">
      <c r="L5590"/>
    </row>
    <row r="5591" spans="12:12">
      <c r="L5591"/>
    </row>
    <row r="5592" spans="12:12">
      <c r="L5592"/>
    </row>
    <row r="5593" spans="12:12">
      <c r="L5593"/>
    </row>
    <row r="5594" spans="12:12">
      <c r="L5594"/>
    </row>
    <row r="5595" spans="12:12">
      <c r="L5595"/>
    </row>
    <row r="5596" spans="12:12">
      <c r="L5596"/>
    </row>
    <row r="5597" spans="12:12">
      <c r="L5597"/>
    </row>
    <row r="5598" spans="12:12">
      <c r="L5598"/>
    </row>
    <row r="5599" spans="12:12">
      <c r="L5599"/>
    </row>
    <row r="5600" spans="12:12">
      <c r="L5600"/>
    </row>
    <row r="5601" spans="12:12">
      <c r="L5601"/>
    </row>
    <row r="5602" spans="12:12">
      <c r="L5602"/>
    </row>
    <row r="5603" spans="12:12">
      <c r="L5603"/>
    </row>
    <row r="5604" spans="12:12">
      <c r="L5604"/>
    </row>
    <row r="5605" spans="12:12">
      <c r="L5605"/>
    </row>
    <row r="5606" spans="12:12">
      <c r="L5606"/>
    </row>
    <row r="5607" spans="12:12">
      <c r="L5607"/>
    </row>
    <row r="5608" spans="12:12">
      <c r="L5608"/>
    </row>
    <row r="5609" spans="12:12">
      <c r="L5609"/>
    </row>
    <row r="5610" spans="12:12">
      <c r="L5610"/>
    </row>
    <row r="5611" spans="12:12">
      <c r="L5611"/>
    </row>
    <row r="5612" spans="12:12">
      <c r="L5612"/>
    </row>
    <row r="5613" spans="12:12">
      <c r="L5613"/>
    </row>
    <row r="5614" spans="12:12">
      <c r="L5614"/>
    </row>
    <row r="5615" spans="12:12">
      <c r="L5615"/>
    </row>
    <row r="5616" spans="12:12">
      <c r="L5616"/>
    </row>
    <row r="5617" spans="12:12">
      <c r="L5617"/>
    </row>
    <row r="5618" spans="12:12">
      <c r="L5618"/>
    </row>
    <row r="5619" spans="12:12">
      <c r="L5619"/>
    </row>
    <row r="5620" spans="12:12">
      <c r="L5620"/>
    </row>
    <row r="5621" spans="12:12">
      <c r="L5621"/>
    </row>
    <row r="5622" spans="12:12">
      <c r="L5622"/>
    </row>
    <row r="5623" spans="12:12">
      <c r="L5623"/>
    </row>
    <row r="5624" spans="12:12">
      <c r="L5624"/>
    </row>
    <row r="5625" spans="12:12">
      <c r="L5625"/>
    </row>
    <row r="5626" spans="12:12">
      <c r="L5626"/>
    </row>
    <row r="5627" spans="12:12">
      <c r="L5627"/>
    </row>
    <row r="5628" spans="12:12">
      <c r="L5628"/>
    </row>
    <row r="5629" spans="12:12">
      <c r="L5629"/>
    </row>
    <row r="5630" spans="12:12">
      <c r="L5630"/>
    </row>
    <row r="5631" spans="12:12">
      <c r="L5631"/>
    </row>
    <row r="5632" spans="12:12">
      <c r="L5632"/>
    </row>
    <row r="5633" spans="12:12">
      <c r="L5633"/>
    </row>
    <row r="5634" spans="12:12">
      <c r="L5634"/>
    </row>
    <row r="5635" spans="12:12">
      <c r="L5635"/>
    </row>
    <row r="5636" spans="12:12">
      <c r="L5636"/>
    </row>
    <row r="5637" spans="12:12">
      <c r="L5637"/>
    </row>
    <row r="5638" spans="12:12">
      <c r="L5638"/>
    </row>
    <row r="5639" spans="12:12">
      <c r="L5639"/>
    </row>
    <row r="5640" spans="12:12">
      <c r="L5640"/>
    </row>
    <row r="5641" spans="12:12">
      <c r="L5641"/>
    </row>
    <row r="5642" spans="12:12">
      <c r="L5642"/>
    </row>
    <row r="5643" spans="12:12">
      <c r="L5643"/>
    </row>
    <row r="5644" spans="12:12">
      <c r="L5644"/>
    </row>
    <row r="5645" spans="12:12">
      <c r="L5645"/>
    </row>
    <row r="5646" spans="12:12">
      <c r="L5646"/>
    </row>
    <row r="5647" spans="12:12">
      <c r="L5647"/>
    </row>
    <row r="5648" spans="12:12">
      <c r="L5648"/>
    </row>
    <row r="5649" spans="12:12">
      <c r="L5649"/>
    </row>
    <row r="5650" spans="12:12">
      <c r="L5650"/>
    </row>
    <row r="5651" spans="12:12">
      <c r="L5651"/>
    </row>
    <row r="5652" spans="12:12">
      <c r="L5652"/>
    </row>
    <row r="5653" spans="12:12">
      <c r="L5653"/>
    </row>
    <row r="5654" spans="12:12">
      <c r="L5654"/>
    </row>
    <row r="5655" spans="12:12">
      <c r="L5655"/>
    </row>
    <row r="5656" spans="12:12">
      <c r="L5656"/>
    </row>
    <row r="5657" spans="12:12">
      <c r="L5657"/>
    </row>
    <row r="5658" spans="12:12">
      <c r="L5658"/>
    </row>
    <row r="5659" spans="12:12">
      <c r="L5659"/>
    </row>
    <row r="5660" spans="12:12">
      <c r="L5660"/>
    </row>
    <row r="5661" spans="12:12">
      <c r="L5661"/>
    </row>
    <row r="5662" spans="12:12">
      <c r="L5662"/>
    </row>
    <row r="5663" spans="12:12">
      <c r="L5663"/>
    </row>
    <row r="5664" spans="12:12">
      <c r="L5664"/>
    </row>
    <row r="5665" spans="12:12">
      <c r="L5665"/>
    </row>
    <row r="5666" spans="12:12">
      <c r="L5666"/>
    </row>
    <row r="5667" spans="12:12">
      <c r="L5667"/>
    </row>
    <row r="5668" spans="12:12">
      <c r="L5668"/>
    </row>
    <row r="5669" spans="12:12">
      <c r="L5669"/>
    </row>
    <row r="5670" spans="12:12">
      <c r="L5670"/>
    </row>
    <row r="5671" spans="12:12">
      <c r="L5671"/>
    </row>
    <row r="5672" spans="12:12">
      <c r="L5672"/>
    </row>
    <row r="5673" spans="12:12">
      <c r="L5673"/>
    </row>
    <row r="5674" spans="12:12">
      <c r="L5674"/>
    </row>
    <row r="5675" spans="12:12">
      <c r="L5675"/>
    </row>
    <row r="5676" spans="12:12">
      <c r="L5676"/>
    </row>
    <row r="5677" spans="12:12">
      <c r="L5677"/>
    </row>
    <row r="5678" spans="12:12">
      <c r="L5678"/>
    </row>
    <row r="5679" spans="12:12">
      <c r="L5679"/>
    </row>
    <row r="5680" spans="12:12">
      <c r="L5680"/>
    </row>
    <row r="5681" spans="12:12">
      <c r="L5681"/>
    </row>
    <row r="5682" spans="12:12">
      <c r="L5682"/>
    </row>
    <row r="5683" spans="12:12">
      <c r="L5683"/>
    </row>
    <row r="5684" spans="12:12">
      <c r="L5684"/>
    </row>
    <row r="5685" spans="12:12">
      <c r="L5685"/>
    </row>
    <row r="5686" spans="12:12">
      <c r="L5686"/>
    </row>
    <row r="5687" spans="12:12">
      <c r="L5687"/>
    </row>
    <row r="5688" spans="12:12">
      <c r="L5688"/>
    </row>
    <row r="5689" spans="12:12">
      <c r="L5689"/>
    </row>
    <row r="5690" spans="12:12">
      <c r="L5690"/>
    </row>
    <row r="5691" spans="12:12">
      <c r="L5691"/>
    </row>
    <row r="5692" spans="12:12">
      <c r="L5692"/>
    </row>
    <row r="5693" spans="12:12">
      <c r="L5693"/>
    </row>
    <row r="5694" spans="12:12">
      <c r="L5694"/>
    </row>
    <row r="5695" spans="12:12">
      <c r="L5695"/>
    </row>
    <row r="5696" spans="12:12">
      <c r="L5696"/>
    </row>
    <row r="5697" spans="12:12">
      <c r="L5697"/>
    </row>
    <row r="5698" spans="12:12">
      <c r="L5698"/>
    </row>
    <row r="5699" spans="12:12">
      <c r="L5699"/>
    </row>
    <row r="5700" spans="12:12">
      <c r="L5700"/>
    </row>
    <row r="5701" spans="12:12">
      <c r="L5701"/>
    </row>
    <row r="5702" spans="12:12">
      <c r="L5702"/>
    </row>
    <row r="5703" spans="12:12">
      <c r="L5703"/>
    </row>
    <row r="5704" spans="12:12">
      <c r="L5704"/>
    </row>
    <row r="5705" spans="12:12">
      <c r="L5705"/>
    </row>
    <row r="5706" spans="12:12">
      <c r="L5706"/>
    </row>
    <row r="5707" spans="12:12">
      <c r="L5707"/>
    </row>
    <row r="5708" spans="12:12">
      <c r="L5708"/>
    </row>
    <row r="5709" spans="12:12">
      <c r="L5709"/>
    </row>
    <row r="5710" spans="12:12">
      <c r="L5710"/>
    </row>
    <row r="5711" spans="12:12">
      <c r="L5711"/>
    </row>
    <row r="5712" spans="12:12">
      <c r="L5712"/>
    </row>
    <row r="5713" spans="12:12">
      <c r="L5713"/>
    </row>
    <row r="5714" spans="12:12">
      <c r="L5714"/>
    </row>
    <row r="5715" spans="12:12">
      <c r="L5715"/>
    </row>
    <row r="5716" spans="12:12">
      <c r="L5716"/>
    </row>
    <row r="5717" spans="12:12">
      <c r="L5717"/>
    </row>
    <row r="5718" spans="12:12">
      <c r="L5718"/>
    </row>
    <row r="5719" spans="12:12">
      <c r="L5719"/>
    </row>
    <row r="5720" spans="12:12">
      <c r="L5720"/>
    </row>
    <row r="5721" spans="12:12">
      <c r="L5721"/>
    </row>
    <row r="5722" spans="12:12">
      <c r="L5722"/>
    </row>
    <row r="5723" spans="12:12">
      <c r="L5723"/>
    </row>
    <row r="5724" spans="12:12">
      <c r="L5724"/>
    </row>
    <row r="5725" spans="12:12">
      <c r="L5725"/>
    </row>
    <row r="5726" spans="12:12">
      <c r="L5726"/>
    </row>
    <row r="5727" spans="12:12">
      <c r="L5727"/>
    </row>
    <row r="5728" spans="12:12">
      <c r="L5728"/>
    </row>
    <row r="5729" spans="12:12">
      <c r="L5729"/>
    </row>
    <row r="5730" spans="12:12">
      <c r="L5730"/>
    </row>
    <row r="5731" spans="12:12">
      <c r="L5731"/>
    </row>
    <row r="5732" spans="12:12">
      <c r="L5732"/>
    </row>
    <row r="5733" spans="12:12">
      <c r="L5733"/>
    </row>
    <row r="5734" spans="12:12">
      <c r="L5734"/>
    </row>
    <row r="5735" spans="12:12">
      <c r="L5735"/>
    </row>
    <row r="5736" spans="12:12">
      <c r="L5736"/>
    </row>
    <row r="5737" spans="12:12">
      <c r="L5737"/>
    </row>
    <row r="5738" spans="12:12">
      <c r="L5738"/>
    </row>
    <row r="5739" spans="12:12">
      <c r="L5739"/>
    </row>
    <row r="5740" spans="12:12">
      <c r="L5740"/>
    </row>
    <row r="5741" spans="12:12">
      <c r="L5741"/>
    </row>
    <row r="5742" spans="12:12">
      <c r="L5742"/>
    </row>
    <row r="5743" spans="12:12">
      <c r="L5743"/>
    </row>
    <row r="5744" spans="12:12">
      <c r="L5744"/>
    </row>
    <row r="5745" spans="12:12">
      <c r="L5745"/>
    </row>
    <row r="5746" spans="12:12">
      <c r="L5746"/>
    </row>
    <row r="5747" spans="12:12">
      <c r="L5747"/>
    </row>
    <row r="5748" spans="12:12">
      <c r="L5748"/>
    </row>
    <row r="5749" spans="12:12">
      <c r="L5749"/>
    </row>
    <row r="5750" spans="12:12">
      <c r="L5750"/>
    </row>
    <row r="5751" spans="12:12">
      <c r="L5751"/>
    </row>
    <row r="5752" spans="12:12">
      <c r="L5752"/>
    </row>
    <row r="5753" spans="12:12">
      <c r="L5753"/>
    </row>
    <row r="5754" spans="12:12">
      <c r="L5754"/>
    </row>
    <row r="5755" spans="12:12">
      <c r="L5755"/>
    </row>
    <row r="5756" spans="12:12">
      <c r="L5756"/>
    </row>
    <row r="5757" spans="12:12">
      <c r="L5757"/>
    </row>
    <row r="5758" spans="12:12">
      <c r="L5758"/>
    </row>
    <row r="5759" spans="12:12">
      <c r="L5759"/>
    </row>
    <row r="5760" spans="12:12">
      <c r="L5760"/>
    </row>
    <row r="5761" spans="12:12">
      <c r="L5761"/>
    </row>
    <row r="5762" spans="12:12">
      <c r="L5762"/>
    </row>
    <row r="5763" spans="12:12">
      <c r="L5763"/>
    </row>
    <row r="5764" spans="12:12">
      <c r="L5764"/>
    </row>
    <row r="5765" spans="12:12">
      <c r="L5765"/>
    </row>
    <row r="5766" spans="12:12">
      <c r="L5766"/>
    </row>
    <row r="5767" spans="12:12">
      <c r="L5767"/>
    </row>
    <row r="5768" spans="12:12">
      <c r="L5768"/>
    </row>
    <row r="5769" spans="12:12">
      <c r="L5769"/>
    </row>
    <row r="5770" spans="12:12">
      <c r="L5770"/>
    </row>
    <row r="5771" spans="12:12">
      <c r="L5771"/>
    </row>
    <row r="5772" spans="12:12">
      <c r="L5772"/>
    </row>
    <row r="5773" spans="12:12">
      <c r="L5773"/>
    </row>
    <row r="5774" spans="12:12">
      <c r="L5774"/>
    </row>
    <row r="5775" spans="12:12">
      <c r="L5775"/>
    </row>
    <row r="5776" spans="12:12">
      <c r="L5776"/>
    </row>
    <row r="5777" spans="12:12">
      <c r="L5777"/>
    </row>
    <row r="5778" spans="12:12">
      <c r="L5778"/>
    </row>
    <row r="5779" spans="12:12">
      <c r="L5779"/>
    </row>
    <row r="5780" spans="12:12">
      <c r="L5780"/>
    </row>
    <row r="5781" spans="12:12">
      <c r="L5781"/>
    </row>
    <row r="5782" spans="12:12">
      <c r="L5782"/>
    </row>
    <row r="5783" spans="12:12">
      <c r="L5783"/>
    </row>
    <row r="5784" spans="12:12">
      <c r="L5784"/>
    </row>
    <row r="5785" spans="12:12">
      <c r="L5785"/>
    </row>
    <row r="5786" spans="12:12">
      <c r="L5786"/>
    </row>
    <row r="5787" spans="12:12">
      <c r="L5787"/>
    </row>
    <row r="5788" spans="12:12">
      <c r="L5788"/>
    </row>
    <row r="5789" spans="12:12">
      <c r="L5789"/>
    </row>
    <row r="5790" spans="12:12">
      <c r="L5790"/>
    </row>
    <row r="5791" spans="12:12">
      <c r="L5791"/>
    </row>
    <row r="5792" spans="12:12">
      <c r="L5792"/>
    </row>
    <row r="5793" spans="12:12">
      <c r="L5793"/>
    </row>
    <row r="5794" spans="12:12">
      <c r="L5794"/>
    </row>
    <row r="5795" spans="12:12">
      <c r="L5795"/>
    </row>
    <row r="5796" spans="12:12">
      <c r="L5796"/>
    </row>
    <row r="5797" spans="12:12">
      <c r="L5797"/>
    </row>
    <row r="5798" spans="12:12">
      <c r="L5798"/>
    </row>
    <row r="5799" spans="12:12">
      <c r="L5799"/>
    </row>
    <row r="5800" spans="12:12">
      <c r="L5800"/>
    </row>
    <row r="5801" spans="12:12">
      <c r="L5801"/>
    </row>
    <row r="5802" spans="12:12">
      <c r="L5802"/>
    </row>
    <row r="5803" spans="12:12">
      <c r="L5803"/>
    </row>
    <row r="5804" spans="12:12">
      <c r="L5804"/>
    </row>
    <row r="5805" spans="12:12">
      <c r="L5805"/>
    </row>
    <row r="5806" spans="12:12">
      <c r="L5806"/>
    </row>
    <row r="5807" spans="12:12">
      <c r="L5807"/>
    </row>
    <row r="5808" spans="12:12">
      <c r="L5808"/>
    </row>
    <row r="5809" spans="12:12">
      <c r="L5809"/>
    </row>
    <row r="5810" spans="12:12">
      <c r="L5810"/>
    </row>
    <row r="5811" spans="12:12">
      <c r="L5811"/>
    </row>
    <row r="5812" spans="12:12">
      <c r="L5812"/>
    </row>
    <row r="5813" spans="12:12">
      <c r="L5813"/>
    </row>
    <row r="5814" spans="12:12">
      <c r="L5814"/>
    </row>
    <row r="5815" spans="12:12">
      <c r="L5815"/>
    </row>
    <row r="5816" spans="12:12">
      <c r="L5816"/>
    </row>
    <row r="5817" spans="12:12">
      <c r="L5817"/>
    </row>
    <row r="5818" spans="12:12">
      <c r="L5818"/>
    </row>
    <row r="5819" spans="12:12">
      <c r="L5819"/>
    </row>
    <row r="5820" spans="12:12">
      <c r="L5820"/>
    </row>
    <row r="5821" spans="12:12">
      <c r="L5821"/>
    </row>
    <row r="5822" spans="12:12">
      <c r="L5822"/>
    </row>
    <row r="5823" spans="12:12">
      <c r="L5823"/>
    </row>
    <row r="5824" spans="12:12">
      <c r="L5824"/>
    </row>
    <row r="5825" spans="12:12">
      <c r="L5825"/>
    </row>
    <row r="5826" spans="12:12">
      <c r="L5826"/>
    </row>
    <row r="5827" spans="12:12">
      <c r="L5827"/>
    </row>
    <row r="5828" spans="12:12">
      <c r="L5828"/>
    </row>
    <row r="5829" spans="12:12">
      <c r="L5829"/>
    </row>
    <row r="5830" spans="12:12">
      <c r="L5830"/>
    </row>
    <row r="5831" spans="12:12">
      <c r="L5831"/>
    </row>
    <row r="5832" spans="12:12">
      <c r="L5832"/>
    </row>
    <row r="5833" spans="12:12">
      <c r="L5833"/>
    </row>
    <row r="5834" spans="12:12">
      <c r="L5834"/>
    </row>
    <row r="5835" spans="12:12">
      <c r="L5835"/>
    </row>
    <row r="5836" spans="12:12">
      <c r="L5836"/>
    </row>
    <row r="5837" spans="12:12">
      <c r="L5837"/>
    </row>
    <row r="5838" spans="12:12">
      <c r="L5838"/>
    </row>
    <row r="5839" spans="12:12">
      <c r="L5839"/>
    </row>
    <row r="5840" spans="12:12">
      <c r="L5840"/>
    </row>
    <row r="5841" spans="12:12">
      <c r="L5841"/>
    </row>
    <row r="5842" spans="12:12">
      <c r="L5842"/>
    </row>
    <row r="5843" spans="12:12">
      <c r="L5843"/>
    </row>
    <row r="5844" spans="12:12">
      <c r="L5844"/>
    </row>
    <row r="5845" spans="12:12">
      <c r="L5845"/>
    </row>
    <row r="5846" spans="12:12">
      <c r="L5846"/>
    </row>
    <row r="5847" spans="12:12">
      <c r="L5847"/>
    </row>
    <row r="5848" spans="12:12">
      <c r="L5848"/>
    </row>
    <row r="5849" spans="12:12">
      <c r="L5849"/>
    </row>
    <row r="5850" spans="12:12">
      <c r="L5850"/>
    </row>
    <row r="5851" spans="12:12">
      <c r="L5851"/>
    </row>
    <row r="5852" spans="12:12">
      <c r="L5852"/>
    </row>
    <row r="5853" spans="12:12">
      <c r="L5853"/>
    </row>
    <row r="5854" spans="12:12">
      <c r="L5854"/>
    </row>
    <row r="5855" spans="12:12">
      <c r="L5855"/>
    </row>
    <row r="5856" spans="12:12">
      <c r="L5856"/>
    </row>
    <row r="5857" spans="12:12">
      <c r="L5857"/>
    </row>
    <row r="5858" spans="12:12">
      <c r="L5858"/>
    </row>
    <row r="5859" spans="12:12">
      <c r="L5859"/>
    </row>
    <row r="5860" spans="12:12">
      <c r="L5860"/>
    </row>
    <row r="5861" spans="12:12">
      <c r="L5861"/>
    </row>
    <row r="5862" spans="12:12">
      <c r="L5862"/>
    </row>
    <row r="5863" spans="12:12">
      <c r="L5863"/>
    </row>
    <row r="5864" spans="12:12">
      <c r="L5864"/>
    </row>
    <row r="5865" spans="12:12">
      <c r="L5865"/>
    </row>
    <row r="5866" spans="12:12">
      <c r="L5866"/>
    </row>
    <row r="5867" spans="12:12">
      <c r="L5867"/>
    </row>
    <row r="5868" spans="12:12">
      <c r="L5868"/>
    </row>
    <row r="5869" spans="12:12">
      <c r="L5869"/>
    </row>
    <row r="5870" spans="12:12">
      <c r="L5870"/>
    </row>
    <row r="5871" spans="12:12">
      <c r="L5871"/>
    </row>
    <row r="5872" spans="12:12">
      <c r="L5872"/>
    </row>
    <row r="5873" spans="12:12">
      <c r="L5873"/>
    </row>
    <row r="5874" spans="12:12">
      <c r="L5874"/>
    </row>
    <row r="5875" spans="12:12">
      <c r="L5875"/>
    </row>
    <row r="5876" spans="12:12">
      <c r="L5876"/>
    </row>
    <row r="5877" spans="12:12">
      <c r="L5877"/>
    </row>
    <row r="5878" spans="12:12">
      <c r="L5878"/>
    </row>
    <row r="5879" spans="12:12">
      <c r="L5879"/>
    </row>
    <row r="5880" spans="12:12">
      <c r="L5880"/>
    </row>
    <row r="5881" spans="12:12">
      <c r="L5881"/>
    </row>
    <row r="5882" spans="12:12">
      <c r="L5882"/>
    </row>
    <row r="5883" spans="12:12">
      <c r="L5883"/>
    </row>
    <row r="5884" spans="12:12">
      <c r="L5884"/>
    </row>
    <row r="5885" spans="12:12">
      <c r="L5885"/>
    </row>
    <row r="5886" spans="12:12">
      <c r="L5886"/>
    </row>
    <row r="5887" spans="12:12">
      <c r="L5887"/>
    </row>
    <row r="5888" spans="12:12">
      <c r="L5888"/>
    </row>
    <row r="5889" spans="12:12">
      <c r="L5889"/>
    </row>
    <row r="5890" spans="12:12">
      <c r="L5890"/>
    </row>
    <row r="5891" spans="12:12">
      <c r="L5891"/>
    </row>
    <row r="5892" spans="12:12">
      <c r="L5892"/>
    </row>
    <row r="5893" spans="12:12">
      <c r="L5893"/>
    </row>
    <row r="5894" spans="12:12">
      <c r="L5894"/>
    </row>
    <row r="5895" spans="12:12">
      <c r="L5895"/>
    </row>
    <row r="5896" spans="12:12">
      <c r="L5896"/>
    </row>
    <row r="5897" spans="12:12">
      <c r="L5897"/>
    </row>
    <row r="5898" spans="12:12">
      <c r="L5898"/>
    </row>
    <row r="5899" spans="12:12">
      <c r="L5899"/>
    </row>
    <row r="5900" spans="12:12">
      <c r="L5900"/>
    </row>
    <row r="5901" spans="12:12">
      <c r="L5901"/>
    </row>
    <row r="5902" spans="12:12">
      <c r="L5902"/>
    </row>
    <row r="5903" spans="12:12">
      <c r="L5903"/>
    </row>
    <row r="5904" spans="12:12">
      <c r="L5904"/>
    </row>
    <row r="5905" spans="12:12">
      <c r="L5905"/>
    </row>
    <row r="5906" spans="12:12">
      <c r="L5906"/>
    </row>
    <row r="5907" spans="12:12">
      <c r="L5907"/>
    </row>
    <row r="5908" spans="12:12">
      <c r="L5908"/>
    </row>
    <row r="5909" spans="12:12">
      <c r="L5909"/>
    </row>
    <row r="5910" spans="12:12">
      <c r="L5910"/>
    </row>
    <row r="5911" spans="12:12">
      <c r="L5911"/>
    </row>
    <row r="5912" spans="12:12">
      <c r="L5912"/>
    </row>
    <row r="5913" spans="12:12">
      <c r="L5913"/>
    </row>
    <row r="5914" spans="12:12">
      <c r="L5914"/>
    </row>
    <row r="5915" spans="12:12">
      <c r="L5915"/>
    </row>
    <row r="5916" spans="12:12">
      <c r="L5916"/>
    </row>
    <row r="5917" spans="12:12">
      <c r="L5917"/>
    </row>
    <row r="5918" spans="12:12">
      <c r="L5918"/>
    </row>
    <row r="5919" spans="12:12">
      <c r="L5919"/>
    </row>
    <row r="5920" spans="12:12">
      <c r="L5920"/>
    </row>
    <row r="5921" spans="12:12">
      <c r="L5921"/>
    </row>
    <row r="5922" spans="12:12">
      <c r="L5922"/>
    </row>
    <row r="5923" spans="12:12">
      <c r="L5923"/>
    </row>
    <row r="5924" spans="12:12">
      <c r="L5924"/>
    </row>
    <row r="5925" spans="12:12">
      <c r="L5925"/>
    </row>
    <row r="5926" spans="12:12">
      <c r="L5926"/>
    </row>
    <row r="5927" spans="12:12">
      <c r="L5927"/>
    </row>
    <row r="5928" spans="12:12">
      <c r="L5928"/>
    </row>
    <row r="5929" spans="12:12">
      <c r="L5929"/>
    </row>
    <row r="5930" spans="12:12">
      <c r="L5930"/>
    </row>
    <row r="5931" spans="12:12">
      <c r="L5931"/>
    </row>
    <row r="5932" spans="12:12">
      <c r="L5932"/>
    </row>
    <row r="5933" spans="12:12">
      <c r="L5933"/>
    </row>
    <row r="5934" spans="12:12">
      <c r="L5934"/>
    </row>
    <row r="5935" spans="12:12">
      <c r="L5935"/>
    </row>
    <row r="5936" spans="12:12">
      <c r="L5936"/>
    </row>
    <row r="5937" spans="12:12">
      <c r="L5937"/>
    </row>
    <row r="5938" spans="12:12">
      <c r="L5938"/>
    </row>
    <row r="5939" spans="12:12">
      <c r="L5939"/>
    </row>
    <row r="5940" spans="12:12">
      <c r="L5940"/>
    </row>
    <row r="5941" spans="12:12">
      <c r="L5941"/>
    </row>
    <row r="5942" spans="12:12">
      <c r="L5942"/>
    </row>
    <row r="5943" spans="12:12">
      <c r="L5943"/>
    </row>
    <row r="5944" spans="12:12">
      <c r="L5944"/>
    </row>
    <row r="5945" spans="12:12">
      <c r="L5945"/>
    </row>
    <row r="5946" spans="12:12">
      <c r="L5946"/>
    </row>
    <row r="5947" spans="12:12">
      <c r="L5947"/>
    </row>
    <row r="5948" spans="12:12">
      <c r="L5948"/>
    </row>
    <row r="5949" spans="12:12">
      <c r="L5949"/>
    </row>
    <row r="5950" spans="12:12">
      <c r="L5950"/>
    </row>
    <row r="5951" spans="12:12">
      <c r="L5951"/>
    </row>
    <row r="5952" spans="12:12">
      <c r="L5952"/>
    </row>
    <row r="5953" spans="12:12">
      <c r="L5953"/>
    </row>
    <row r="5954" spans="12:12">
      <c r="L5954"/>
    </row>
    <row r="5955" spans="12:12">
      <c r="L5955"/>
    </row>
    <row r="5956" spans="12:12">
      <c r="L5956"/>
    </row>
    <row r="5957" spans="12:12">
      <c r="L5957"/>
    </row>
    <row r="5958" spans="12:12">
      <c r="L5958"/>
    </row>
    <row r="5959" spans="12:12">
      <c r="L5959"/>
    </row>
    <row r="5960" spans="12:12">
      <c r="L5960"/>
    </row>
    <row r="5961" spans="12:12">
      <c r="L5961"/>
    </row>
    <row r="5962" spans="12:12">
      <c r="L5962"/>
    </row>
    <row r="5963" spans="12:12">
      <c r="L5963"/>
    </row>
    <row r="5964" spans="12:12">
      <c r="L5964"/>
    </row>
    <row r="5965" spans="12:12">
      <c r="L5965"/>
    </row>
    <row r="5966" spans="12:12">
      <c r="L5966"/>
    </row>
    <row r="5967" spans="12:12">
      <c r="L5967"/>
    </row>
    <row r="5968" spans="12:12">
      <c r="L5968"/>
    </row>
    <row r="5969" spans="12:12">
      <c r="L5969"/>
    </row>
    <row r="5970" spans="12:12">
      <c r="L5970"/>
    </row>
    <row r="5971" spans="12:12">
      <c r="L5971"/>
    </row>
    <row r="5972" spans="12:12">
      <c r="L5972"/>
    </row>
    <row r="5973" spans="12:12">
      <c r="L5973"/>
    </row>
    <row r="5974" spans="12:12">
      <c r="L5974"/>
    </row>
    <row r="5975" spans="12:12">
      <c r="L5975"/>
    </row>
    <row r="5976" spans="12:12">
      <c r="L5976"/>
    </row>
    <row r="5977" spans="12:12">
      <c r="L5977"/>
    </row>
    <row r="5978" spans="12:12">
      <c r="L5978"/>
    </row>
    <row r="5979" spans="12:12">
      <c r="L5979"/>
    </row>
    <row r="5980" spans="12:12">
      <c r="L5980"/>
    </row>
    <row r="5981" spans="12:12">
      <c r="L5981"/>
    </row>
    <row r="5982" spans="12:12">
      <c r="L5982"/>
    </row>
    <row r="5983" spans="12:12">
      <c r="L5983"/>
    </row>
    <row r="5984" spans="12:12">
      <c r="L5984"/>
    </row>
    <row r="5985" spans="12:12">
      <c r="L5985"/>
    </row>
    <row r="5986" spans="12:12">
      <c r="L5986"/>
    </row>
    <row r="5987" spans="12:12">
      <c r="L5987"/>
    </row>
    <row r="5988" spans="12:12">
      <c r="L5988"/>
    </row>
    <row r="5989" spans="12:12">
      <c r="L5989"/>
    </row>
    <row r="5990" spans="12:12">
      <c r="L5990"/>
    </row>
    <row r="5991" spans="12:12">
      <c r="L5991"/>
    </row>
    <row r="5992" spans="12:12">
      <c r="L5992"/>
    </row>
    <row r="5993" spans="12:12">
      <c r="L5993"/>
    </row>
    <row r="5994" spans="12:12">
      <c r="L5994"/>
    </row>
    <row r="5995" spans="12:12">
      <c r="L5995"/>
    </row>
    <row r="5996" spans="12:12">
      <c r="L5996"/>
    </row>
    <row r="5997" spans="12:12">
      <c r="L5997"/>
    </row>
    <row r="5998" spans="12:12">
      <c r="L5998"/>
    </row>
    <row r="5999" spans="12:12">
      <c r="L5999"/>
    </row>
    <row r="6000" spans="12:12">
      <c r="L6000"/>
    </row>
    <row r="6001" spans="12:12">
      <c r="L6001"/>
    </row>
    <row r="6002" spans="12:12">
      <c r="L6002"/>
    </row>
    <row r="6003" spans="12:12">
      <c r="L6003"/>
    </row>
    <row r="6004" spans="12:12">
      <c r="L6004"/>
    </row>
    <row r="6005" spans="12:12">
      <c r="L6005"/>
    </row>
    <row r="6006" spans="12:12">
      <c r="L6006"/>
    </row>
    <row r="6007" spans="12:12">
      <c r="L6007"/>
    </row>
    <row r="6008" spans="12:12">
      <c r="L6008"/>
    </row>
    <row r="6009" spans="12:12">
      <c r="L6009"/>
    </row>
    <row r="6010" spans="12:12">
      <c r="L6010"/>
    </row>
    <row r="6011" spans="12:12">
      <c r="L6011"/>
    </row>
    <row r="6012" spans="12:12">
      <c r="L6012"/>
    </row>
    <row r="6013" spans="12:12">
      <c r="L6013"/>
    </row>
    <row r="6014" spans="12:12">
      <c r="L6014"/>
    </row>
    <row r="6015" spans="12:12">
      <c r="L6015"/>
    </row>
    <row r="6016" spans="12:12">
      <c r="L6016"/>
    </row>
    <row r="6017" spans="12:12">
      <c r="L6017"/>
    </row>
    <row r="6018" spans="12:12">
      <c r="L6018"/>
    </row>
    <row r="6019" spans="12:12">
      <c r="L6019"/>
    </row>
    <row r="6020" spans="12:12">
      <c r="L6020"/>
    </row>
    <row r="6021" spans="12:12">
      <c r="L6021"/>
    </row>
    <row r="6022" spans="12:12">
      <c r="L6022"/>
    </row>
    <row r="6023" spans="12:12">
      <c r="L6023"/>
    </row>
    <row r="6024" spans="12:12">
      <c r="L6024"/>
    </row>
    <row r="6025" spans="12:12">
      <c r="L6025"/>
    </row>
    <row r="6026" spans="12:12">
      <c r="L6026"/>
    </row>
    <row r="6027" spans="12:12">
      <c r="L6027"/>
    </row>
    <row r="6028" spans="12:12">
      <c r="L6028"/>
    </row>
    <row r="6029" spans="12:12">
      <c r="L6029"/>
    </row>
    <row r="6030" spans="12:12">
      <c r="L6030"/>
    </row>
    <row r="6031" spans="12:12">
      <c r="L6031"/>
    </row>
    <row r="6032" spans="12:12">
      <c r="L6032"/>
    </row>
    <row r="6033" spans="12:12">
      <c r="L6033"/>
    </row>
    <row r="6034" spans="12:12">
      <c r="L6034"/>
    </row>
    <row r="6035" spans="12:12">
      <c r="L6035"/>
    </row>
    <row r="6036" spans="12:12">
      <c r="L6036"/>
    </row>
    <row r="6037" spans="12:12">
      <c r="L6037"/>
    </row>
    <row r="6038" spans="12:12">
      <c r="L6038"/>
    </row>
    <row r="6039" spans="12:12">
      <c r="L6039"/>
    </row>
    <row r="6040" spans="12:12">
      <c r="L6040"/>
    </row>
    <row r="6041" spans="12:12">
      <c r="L6041"/>
    </row>
    <row r="6042" spans="12:12">
      <c r="L6042"/>
    </row>
    <row r="6043" spans="12:12">
      <c r="L6043"/>
    </row>
    <row r="6044" spans="12:12">
      <c r="L6044"/>
    </row>
    <row r="6045" spans="12:12">
      <c r="L6045"/>
    </row>
    <row r="6046" spans="12:12">
      <c r="L6046"/>
    </row>
    <row r="6047" spans="12:12">
      <c r="L6047"/>
    </row>
    <row r="6048" spans="12:12">
      <c r="L6048"/>
    </row>
    <row r="6049" spans="12:12">
      <c r="L6049"/>
    </row>
    <row r="6050" spans="12:12">
      <c r="L6050"/>
    </row>
    <row r="6051" spans="12:12">
      <c r="L6051"/>
    </row>
    <row r="6052" spans="12:12">
      <c r="L6052"/>
    </row>
    <row r="6053" spans="12:12">
      <c r="L6053"/>
    </row>
    <row r="6054" spans="12:12">
      <c r="L6054"/>
    </row>
    <row r="6055" spans="12:12">
      <c r="L6055"/>
    </row>
    <row r="6056" spans="12:12">
      <c r="L6056"/>
    </row>
    <row r="6057" spans="12:12">
      <c r="L6057"/>
    </row>
    <row r="6058" spans="12:12">
      <c r="L6058"/>
    </row>
    <row r="6059" spans="12:12">
      <c r="L6059"/>
    </row>
    <row r="6060" spans="12:12">
      <c r="L6060"/>
    </row>
    <row r="6061" spans="12:12">
      <c r="L6061"/>
    </row>
    <row r="6062" spans="12:12">
      <c r="L6062"/>
    </row>
    <row r="6063" spans="12:12">
      <c r="L6063"/>
    </row>
    <row r="6064" spans="12:12">
      <c r="L6064"/>
    </row>
    <row r="6065" spans="12:12">
      <c r="L6065"/>
    </row>
    <row r="6066" spans="12:12">
      <c r="L6066"/>
    </row>
    <row r="6067" spans="12:12">
      <c r="L6067"/>
    </row>
    <row r="6068" spans="12:12">
      <c r="L6068"/>
    </row>
    <row r="6069" spans="12:12">
      <c r="L6069"/>
    </row>
    <row r="6070" spans="12:12">
      <c r="L6070"/>
    </row>
    <row r="6071" spans="12:12">
      <c r="L6071"/>
    </row>
    <row r="6072" spans="12:12">
      <c r="L6072"/>
    </row>
    <row r="6073" spans="12:12">
      <c r="L6073"/>
    </row>
    <row r="6074" spans="12:12">
      <c r="L6074"/>
    </row>
    <row r="6075" spans="12:12">
      <c r="L6075"/>
    </row>
    <row r="6076" spans="12:12">
      <c r="L6076"/>
    </row>
    <row r="6077" spans="12:12">
      <c r="L6077"/>
    </row>
    <row r="6078" spans="12:12">
      <c r="L6078"/>
    </row>
    <row r="6079" spans="12:12">
      <c r="L6079"/>
    </row>
    <row r="6080" spans="12:12">
      <c r="L6080"/>
    </row>
    <row r="6081" spans="12:12">
      <c r="L6081"/>
    </row>
    <row r="6082" spans="12:12">
      <c r="L6082"/>
    </row>
    <row r="6083" spans="12:12">
      <c r="L6083"/>
    </row>
    <row r="6084" spans="12:12">
      <c r="L6084"/>
    </row>
    <row r="6085" spans="12:12">
      <c r="L6085"/>
    </row>
    <row r="6086" spans="12:12">
      <c r="L6086"/>
    </row>
    <row r="6087" spans="12:12">
      <c r="L6087"/>
    </row>
    <row r="6088" spans="12:12">
      <c r="L6088"/>
    </row>
    <row r="6089" spans="12:12">
      <c r="L6089"/>
    </row>
    <row r="6090" spans="12:12">
      <c r="L6090"/>
    </row>
    <row r="6091" spans="12:12">
      <c r="L6091"/>
    </row>
    <row r="6092" spans="12:12">
      <c r="L6092"/>
    </row>
    <row r="6093" spans="12:12">
      <c r="L6093"/>
    </row>
    <row r="6094" spans="12:12">
      <c r="L6094"/>
    </row>
    <row r="6095" spans="12:12">
      <c r="L6095"/>
    </row>
    <row r="6096" spans="12:12">
      <c r="L6096"/>
    </row>
    <row r="6097" spans="12:12">
      <c r="L6097"/>
    </row>
    <row r="6098" spans="12:12">
      <c r="L6098"/>
    </row>
    <row r="6099" spans="12:12">
      <c r="L6099"/>
    </row>
    <row r="6100" spans="12:12">
      <c r="L6100"/>
    </row>
    <row r="6101" spans="12:12">
      <c r="L6101"/>
    </row>
    <row r="6102" spans="12:12">
      <c r="L6102"/>
    </row>
    <row r="6103" spans="12:12">
      <c r="L6103"/>
    </row>
    <row r="6104" spans="12:12">
      <c r="L6104"/>
    </row>
    <row r="6105" spans="12:12">
      <c r="L6105"/>
    </row>
    <row r="6106" spans="12:12">
      <c r="L6106"/>
    </row>
    <row r="6107" spans="12:12">
      <c r="L6107"/>
    </row>
    <row r="6108" spans="12:12">
      <c r="L6108"/>
    </row>
    <row r="6109" spans="12:12">
      <c r="L6109"/>
    </row>
    <row r="6110" spans="12:12">
      <c r="L6110"/>
    </row>
    <row r="6111" spans="12:12">
      <c r="L6111"/>
    </row>
    <row r="6112" spans="12:12">
      <c r="L6112"/>
    </row>
    <row r="6113" spans="12:12">
      <c r="L6113"/>
    </row>
    <row r="6114" spans="12:12">
      <c r="L6114"/>
    </row>
    <row r="6115" spans="12:12">
      <c r="L6115"/>
    </row>
    <row r="6116" spans="12:12">
      <c r="L6116"/>
    </row>
    <row r="6117" spans="12:12">
      <c r="L6117"/>
    </row>
    <row r="6118" spans="12:12">
      <c r="L6118"/>
    </row>
    <row r="6119" spans="12:12">
      <c r="L6119"/>
    </row>
    <row r="6120" spans="12:12">
      <c r="L6120"/>
    </row>
    <row r="6121" spans="12:12">
      <c r="L6121"/>
    </row>
    <row r="6122" spans="12:12">
      <c r="L6122"/>
    </row>
    <row r="6123" spans="12:12">
      <c r="L6123"/>
    </row>
    <row r="6124" spans="12:12">
      <c r="L6124"/>
    </row>
    <row r="6125" spans="12:12">
      <c r="L6125"/>
    </row>
    <row r="6126" spans="12:12">
      <c r="L6126"/>
    </row>
    <row r="6127" spans="12:12">
      <c r="L6127"/>
    </row>
    <row r="6128" spans="12:12">
      <c r="L6128"/>
    </row>
    <row r="6129" spans="12:12">
      <c r="L6129"/>
    </row>
    <row r="6130" spans="12:12">
      <c r="L6130"/>
    </row>
    <row r="6131" spans="12:12">
      <c r="L6131"/>
    </row>
    <row r="6132" spans="12:12">
      <c r="L6132"/>
    </row>
    <row r="6133" spans="12:12">
      <c r="L6133"/>
    </row>
    <row r="6134" spans="12:12">
      <c r="L6134"/>
    </row>
    <row r="6135" spans="12:12">
      <c r="L6135"/>
    </row>
    <row r="6136" spans="12:12">
      <c r="L6136"/>
    </row>
    <row r="6137" spans="12:12">
      <c r="L6137"/>
    </row>
    <row r="6138" spans="12:12">
      <c r="L6138"/>
    </row>
    <row r="6139" spans="12:12">
      <c r="L6139"/>
    </row>
    <row r="6140" spans="12:12">
      <c r="L6140"/>
    </row>
    <row r="6141" spans="12:12">
      <c r="L6141"/>
    </row>
    <row r="6142" spans="12:12">
      <c r="L6142"/>
    </row>
    <row r="6143" spans="12:12">
      <c r="L6143"/>
    </row>
    <row r="6144" spans="12:12">
      <c r="L6144"/>
    </row>
    <row r="6145" spans="12:12">
      <c r="L6145"/>
    </row>
    <row r="6146" spans="12:12">
      <c r="L6146"/>
    </row>
    <row r="6147" spans="12:12">
      <c r="L6147"/>
    </row>
    <row r="6148" spans="12:12">
      <c r="L6148"/>
    </row>
    <row r="6149" spans="12:12">
      <c r="L6149"/>
    </row>
    <row r="6150" spans="12:12">
      <c r="L6150"/>
    </row>
    <row r="6151" spans="12:12">
      <c r="L6151"/>
    </row>
    <row r="6152" spans="12:12">
      <c r="L6152"/>
    </row>
    <row r="6153" spans="12:12">
      <c r="L6153"/>
    </row>
    <row r="6154" spans="12:12">
      <c r="L6154"/>
    </row>
    <row r="6155" spans="12:12">
      <c r="L6155"/>
    </row>
    <row r="6156" spans="12:12">
      <c r="L6156"/>
    </row>
    <row r="6157" spans="12:12">
      <c r="L6157"/>
    </row>
    <row r="6158" spans="12:12">
      <c r="L6158"/>
    </row>
    <row r="6159" spans="12:12">
      <c r="L6159"/>
    </row>
    <row r="6160" spans="12:12">
      <c r="L6160"/>
    </row>
    <row r="6161" spans="12:12">
      <c r="L6161"/>
    </row>
    <row r="6162" spans="12:12">
      <c r="L6162"/>
    </row>
    <row r="6163" spans="12:12">
      <c r="L6163"/>
    </row>
    <row r="6164" spans="12:12">
      <c r="L6164"/>
    </row>
    <row r="6165" spans="12:12">
      <c r="L6165"/>
    </row>
    <row r="6166" spans="12:12">
      <c r="L6166"/>
    </row>
    <row r="6167" spans="12:12">
      <c r="L6167"/>
    </row>
    <row r="6168" spans="12:12">
      <c r="L6168"/>
    </row>
    <row r="6169" spans="12:12">
      <c r="L6169"/>
    </row>
    <row r="6170" spans="12:12">
      <c r="L6170"/>
    </row>
    <row r="6171" spans="12:12">
      <c r="L6171"/>
    </row>
    <row r="6172" spans="12:12">
      <c r="L6172"/>
    </row>
    <row r="6173" spans="12:12">
      <c r="L6173"/>
    </row>
    <row r="6174" spans="12:12">
      <c r="L6174"/>
    </row>
    <row r="6175" spans="12:12">
      <c r="L6175"/>
    </row>
    <row r="6176" spans="12:12">
      <c r="L6176"/>
    </row>
    <row r="6177" spans="12:12">
      <c r="L6177"/>
    </row>
    <row r="6178" spans="12:12">
      <c r="L6178"/>
    </row>
    <row r="6179" spans="12:12">
      <c r="L6179"/>
    </row>
    <row r="6180" spans="12:12">
      <c r="L6180"/>
    </row>
    <row r="6181" spans="12:12">
      <c r="L6181"/>
    </row>
    <row r="6182" spans="12:12">
      <c r="L6182"/>
    </row>
    <row r="6183" spans="12:12">
      <c r="L6183"/>
    </row>
    <row r="6184" spans="12:12">
      <c r="L6184"/>
    </row>
    <row r="6185" spans="12:12">
      <c r="L6185"/>
    </row>
    <row r="6186" spans="12:12">
      <c r="L6186"/>
    </row>
    <row r="6187" spans="12:12">
      <c r="L6187"/>
    </row>
    <row r="6188" spans="12:12">
      <c r="L6188"/>
    </row>
    <row r="6189" spans="12:12">
      <c r="L6189"/>
    </row>
    <row r="6190" spans="12:12">
      <c r="L6190"/>
    </row>
    <row r="6191" spans="12:12">
      <c r="L6191"/>
    </row>
    <row r="6192" spans="12:12">
      <c r="L6192"/>
    </row>
    <row r="6193" spans="12:12">
      <c r="L6193"/>
    </row>
    <row r="6194" spans="12:12">
      <c r="L6194"/>
    </row>
    <row r="6195" spans="12:12">
      <c r="L6195"/>
    </row>
    <row r="6196" spans="12:12">
      <c r="L6196"/>
    </row>
    <row r="6197" spans="12:12">
      <c r="L6197"/>
    </row>
    <row r="6198" spans="12:12">
      <c r="L6198"/>
    </row>
    <row r="6199" spans="12:12">
      <c r="L6199"/>
    </row>
    <row r="6200" spans="12:12">
      <c r="L6200"/>
    </row>
    <row r="6201" spans="12:12">
      <c r="L6201"/>
    </row>
    <row r="6202" spans="12:12">
      <c r="L6202"/>
    </row>
    <row r="6203" spans="12:12">
      <c r="L6203"/>
    </row>
    <row r="6204" spans="12:12">
      <c r="L6204"/>
    </row>
    <row r="6205" spans="12:12">
      <c r="L6205"/>
    </row>
    <row r="6206" spans="12:12">
      <c r="L6206"/>
    </row>
    <row r="6207" spans="12:12">
      <c r="L6207"/>
    </row>
    <row r="6208" spans="12:12">
      <c r="L6208"/>
    </row>
    <row r="6209" spans="12:12">
      <c r="L6209"/>
    </row>
    <row r="6210" spans="12:12">
      <c r="L6210"/>
    </row>
    <row r="6211" spans="12:12">
      <c r="L6211"/>
    </row>
    <row r="6212" spans="12:12">
      <c r="L6212"/>
    </row>
    <row r="6213" spans="12:12">
      <c r="L6213"/>
    </row>
    <row r="6214" spans="12:12">
      <c r="L6214"/>
    </row>
    <row r="6215" spans="12:12">
      <c r="L6215"/>
    </row>
    <row r="6216" spans="12:12">
      <c r="L6216"/>
    </row>
    <row r="6217" spans="12:12">
      <c r="L6217"/>
    </row>
    <row r="6218" spans="12:12">
      <c r="L6218"/>
    </row>
    <row r="6219" spans="12:12">
      <c r="L6219"/>
    </row>
    <row r="6220" spans="12:12">
      <c r="L6220"/>
    </row>
    <row r="6221" spans="12:12">
      <c r="L6221"/>
    </row>
    <row r="6222" spans="12:12">
      <c r="L6222"/>
    </row>
    <row r="6223" spans="12:12">
      <c r="L6223"/>
    </row>
    <row r="6224" spans="12:12">
      <c r="L6224"/>
    </row>
    <row r="6225" spans="12:12">
      <c r="L6225"/>
    </row>
    <row r="6226" spans="12:12">
      <c r="L6226"/>
    </row>
    <row r="6227" spans="12:12">
      <c r="L6227"/>
    </row>
    <row r="6228" spans="12:12">
      <c r="L6228"/>
    </row>
    <row r="6229" spans="12:12">
      <c r="L6229"/>
    </row>
    <row r="6230" spans="12:12">
      <c r="L6230"/>
    </row>
    <row r="6231" spans="12:12">
      <c r="L6231"/>
    </row>
    <row r="6232" spans="12:12">
      <c r="L6232"/>
    </row>
    <row r="6233" spans="12:12">
      <c r="L6233"/>
    </row>
    <row r="6234" spans="12:12">
      <c r="L6234"/>
    </row>
    <row r="6235" spans="12:12">
      <c r="L6235"/>
    </row>
    <row r="6236" spans="12:12">
      <c r="L6236"/>
    </row>
    <row r="6237" spans="12:12">
      <c r="L6237"/>
    </row>
    <row r="6238" spans="12:12">
      <c r="L6238"/>
    </row>
    <row r="6239" spans="12:12">
      <c r="L6239"/>
    </row>
    <row r="6240" spans="12:12">
      <c r="L6240"/>
    </row>
    <row r="6241" spans="12:12">
      <c r="L6241"/>
    </row>
    <row r="6242" spans="12:12">
      <c r="L6242"/>
    </row>
    <row r="6243" spans="12:12">
      <c r="L6243"/>
    </row>
    <row r="6244" spans="12:12">
      <c r="L6244"/>
    </row>
    <row r="6245" spans="12:12">
      <c r="L6245"/>
    </row>
    <row r="6246" spans="12:12">
      <c r="L6246"/>
    </row>
    <row r="6247" spans="12:12">
      <c r="L6247"/>
    </row>
    <row r="6248" spans="12:12">
      <c r="L6248"/>
    </row>
    <row r="6249" spans="12:12">
      <c r="L6249"/>
    </row>
    <row r="6250" spans="12:12">
      <c r="L6250"/>
    </row>
    <row r="6251" spans="12:12">
      <c r="L6251"/>
    </row>
    <row r="6252" spans="12:12">
      <c r="L6252"/>
    </row>
    <row r="6253" spans="12:12">
      <c r="L6253"/>
    </row>
    <row r="6254" spans="12:12">
      <c r="L6254"/>
    </row>
    <row r="6255" spans="12:12">
      <c r="L6255"/>
    </row>
    <row r="6256" spans="12:12">
      <c r="L6256"/>
    </row>
    <row r="6257" spans="12:12">
      <c r="L6257"/>
    </row>
    <row r="6258" spans="12:12">
      <c r="L6258"/>
    </row>
    <row r="6259" spans="12:12">
      <c r="L6259"/>
    </row>
    <row r="6260" spans="12:12">
      <c r="L6260"/>
    </row>
    <row r="6261" spans="12:12">
      <c r="L6261"/>
    </row>
    <row r="6262" spans="12:12">
      <c r="L6262"/>
    </row>
    <row r="6263" spans="12:12">
      <c r="L6263"/>
    </row>
    <row r="6264" spans="12:12">
      <c r="L6264"/>
    </row>
    <row r="6265" spans="12:12">
      <c r="L6265"/>
    </row>
    <row r="6266" spans="12:12">
      <c r="L6266"/>
    </row>
    <row r="6267" spans="12:12">
      <c r="L6267"/>
    </row>
    <row r="6268" spans="12:12">
      <c r="L6268"/>
    </row>
    <row r="6269" spans="12:12">
      <c r="L6269"/>
    </row>
    <row r="6270" spans="12:12">
      <c r="L6270"/>
    </row>
    <row r="6271" spans="12:12">
      <c r="L6271"/>
    </row>
    <row r="6272" spans="12:12">
      <c r="L6272"/>
    </row>
    <row r="6273" spans="12:12">
      <c r="L6273"/>
    </row>
    <row r="6274" spans="12:12">
      <c r="L6274"/>
    </row>
    <row r="6275" spans="12:12">
      <c r="L6275"/>
    </row>
    <row r="6276" spans="12:12">
      <c r="L6276"/>
    </row>
    <row r="6277" spans="12:12">
      <c r="L6277"/>
    </row>
    <row r="6278" spans="12:12">
      <c r="L6278"/>
    </row>
    <row r="6279" spans="12:12">
      <c r="L6279"/>
    </row>
    <row r="6280" spans="12:12">
      <c r="L6280"/>
    </row>
    <row r="6281" spans="12:12">
      <c r="L6281"/>
    </row>
    <row r="6282" spans="12:12">
      <c r="L6282"/>
    </row>
    <row r="6283" spans="12:12">
      <c r="L6283"/>
    </row>
    <row r="6284" spans="12:12">
      <c r="L6284"/>
    </row>
    <row r="6285" spans="12:12">
      <c r="L6285"/>
    </row>
    <row r="6286" spans="12:12">
      <c r="L6286"/>
    </row>
    <row r="6287" spans="12:12">
      <c r="L6287"/>
    </row>
    <row r="6288" spans="12:12">
      <c r="L6288"/>
    </row>
    <row r="6289" spans="12:12">
      <c r="L6289"/>
    </row>
    <row r="6290" spans="12:12">
      <c r="L6290"/>
    </row>
    <row r="6291" spans="12:12">
      <c r="L6291"/>
    </row>
    <row r="6292" spans="12:12">
      <c r="L6292"/>
    </row>
    <row r="6293" spans="12:12">
      <c r="L6293"/>
    </row>
    <row r="6294" spans="12:12">
      <c r="L6294"/>
    </row>
    <row r="6295" spans="12:12">
      <c r="L6295"/>
    </row>
    <row r="6296" spans="12:12">
      <c r="L6296"/>
    </row>
    <row r="6297" spans="12:12">
      <c r="L6297"/>
    </row>
    <row r="6298" spans="12:12">
      <c r="L6298"/>
    </row>
    <row r="6299" spans="12:12">
      <c r="L6299"/>
    </row>
    <row r="6300" spans="12:12">
      <c r="L6300"/>
    </row>
    <row r="6301" spans="12:12">
      <c r="L6301"/>
    </row>
    <row r="6302" spans="12:12">
      <c r="L6302"/>
    </row>
    <row r="6303" spans="12:12">
      <c r="L6303"/>
    </row>
    <row r="6304" spans="12:12">
      <c r="L6304"/>
    </row>
    <row r="6305" spans="12:12">
      <c r="L6305"/>
    </row>
    <row r="6306" spans="12:12">
      <c r="L6306"/>
    </row>
    <row r="6307" spans="12:12">
      <c r="L6307"/>
    </row>
    <row r="6308" spans="12:12">
      <c r="L6308"/>
    </row>
    <row r="6309" spans="12:12">
      <c r="L6309"/>
    </row>
    <row r="6310" spans="12:12">
      <c r="L6310"/>
    </row>
    <row r="6311" spans="12:12">
      <c r="L6311"/>
    </row>
    <row r="6312" spans="12:12">
      <c r="L6312"/>
    </row>
    <row r="6313" spans="12:12">
      <c r="L6313"/>
    </row>
    <row r="6314" spans="12:12">
      <c r="L6314"/>
    </row>
    <row r="6315" spans="12:12">
      <c r="L6315"/>
    </row>
    <row r="6316" spans="12:12">
      <c r="L6316"/>
    </row>
    <row r="6317" spans="12:12">
      <c r="L6317"/>
    </row>
    <row r="6318" spans="12:12">
      <c r="L6318"/>
    </row>
    <row r="6319" spans="12:12">
      <c r="L6319"/>
    </row>
    <row r="6320" spans="12:12">
      <c r="L6320"/>
    </row>
    <row r="6321" spans="12:12">
      <c r="L6321"/>
    </row>
    <row r="6322" spans="12:12">
      <c r="L6322"/>
    </row>
    <row r="6323" spans="12:12">
      <c r="L6323"/>
    </row>
    <row r="6324" spans="12:12">
      <c r="L6324"/>
    </row>
    <row r="6325" spans="12:12">
      <c r="L6325"/>
    </row>
    <row r="6326" spans="12:12">
      <c r="L6326"/>
    </row>
    <row r="6327" spans="12:12">
      <c r="L6327"/>
    </row>
    <row r="6328" spans="12:12">
      <c r="L6328"/>
    </row>
    <row r="6329" spans="12:12">
      <c r="L6329"/>
    </row>
    <row r="6330" spans="12:12">
      <c r="L6330"/>
    </row>
    <row r="6331" spans="12:12">
      <c r="L6331"/>
    </row>
    <row r="6332" spans="12:12">
      <c r="L6332"/>
    </row>
    <row r="6333" spans="12:12">
      <c r="L6333"/>
    </row>
    <row r="6334" spans="12:12">
      <c r="L6334"/>
    </row>
    <row r="6335" spans="12:12">
      <c r="L6335"/>
    </row>
    <row r="6336" spans="12:12">
      <c r="L6336"/>
    </row>
    <row r="6337" spans="12:12">
      <c r="L6337"/>
    </row>
    <row r="6338" spans="12:12">
      <c r="L6338"/>
    </row>
    <row r="6339" spans="12:12">
      <c r="L6339"/>
    </row>
    <row r="6340" spans="12:12">
      <c r="L6340"/>
    </row>
    <row r="6341" spans="12:12">
      <c r="L6341"/>
    </row>
    <row r="6342" spans="12:12">
      <c r="L6342"/>
    </row>
    <row r="6343" spans="12:12">
      <c r="L6343"/>
    </row>
    <row r="6344" spans="12:12">
      <c r="L6344"/>
    </row>
    <row r="6345" spans="12:12">
      <c r="L6345"/>
    </row>
    <row r="6346" spans="12:12">
      <c r="L6346"/>
    </row>
    <row r="6347" spans="12:12">
      <c r="L6347"/>
    </row>
    <row r="6348" spans="12:12">
      <c r="L6348"/>
    </row>
    <row r="6349" spans="12:12">
      <c r="L6349"/>
    </row>
    <row r="6350" spans="12:12">
      <c r="L6350"/>
    </row>
    <row r="6351" spans="12:12">
      <c r="L6351"/>
    </row>
    <row r="6352" spans="12:12">
      <c r="L6352"/>
    </row>
    <row r="6353" spans="12:12">
      <c r="L6353"/>
    </row>
    <row r="6354" spans="12:12">
      <c r="L6354"/>
    </row>
    <row r="6355" spans="12:12">
      <c r="L6355"/>
    </row>
    <row r="6356" spans="12:12">
      <c r="L6356"/>
    </row>
    <row r="6357" spans="12:12">
      <c r="L6357"/>
    </row>
    <row r="6358" spans="12:12">
      <c r="L6358"/>
    </row>
    <row r="6359" spans="12:12">
      <c r="L6359"/>
    </row>
    <row r="6360" spans="12:12">
      <c r="L6360"/>
    </row>
    <row r="6361" spans="12:12">
      <c r="L6361"/>
    </row>
    <row r="6362" spans="12:12">
      <c r="L6362"/>
    </row>
    <row r="6363" spans="12:12">
      <c r="L6363"/>
    </row>
    <row r="6364" spans="12:12">
      <c r="L6364"/>
    </row>
    <row r="6365" spans="12:12">
      <c r="L6365"/>
    </row>
    <row r="6366" spans="12:12">
      <c r="L6366"/>
    </row>
    <row r="6367" spans="12:12">
      <c r="L6367"/>
    </row>
    <row r="6368" spans="12:12">
      <c r="L6368"/>
    </row>
    <row r="6369" spans="12:12">
      <c r="L6369"/>
    </row>
    <row r="6370" spans="12:12">
      <c r="L6370"/>
    </row>
    <row r="6371" spans="12:12">
      <c r="L6371"/>
    </row>
    <row r="6372" spans="12:12">
      <c r="L6372"/>
    </row>
    <row r="6373" spans="12:12">
      <c r="L6373"/>
    </row>
    <row r="6374" spans="12:12">
      <c r="L6374"/>
    </row>
    <row r="6375" spans="12:12">
      <c r="L6375"/>
    </row>
    <row r="6376" spans="12:12">
      <c r="L6376"/>
    </row>
    <row r="6377" spans="12:12">
      <c r="L6377"/>
    </row>
    <row r="6378" spans="12:12">
      <c r="L6378"/>
    </row>
    <row r="6379" spans="12:12">
      <c r="L6379"/>
    </row>
    <row r="6380" spans="12:12">
      <c r="L6380"/>
    </row>
    <row r="6381" spans="12:12">
      <c r="L6381"/>
    </row>
    <row r="6382" spans="12:12">
      <c r="L6382"/>
    </row>
    <row r="6383" spans="12:12">
      <c r="L6383"/>
    </row>
    <row r="6384" spans="12:12">
      <c r="L6384"/>
    </row>
    <row r="6385" spans="12:12">
      <c r="L6385"/>
    </row>
    <row r="6386" spans="12:12">
      <c r="L6386"/>
    </row>
    <row r="6387" spans="12:12">
      <c r="L6387"/>
    </row>
    <row r="6388" spans="12:12">
      <c r="L6388"/>
    </row>
    <row r="6389" spans="12:12">
      <c r="L6389"/>
    </row>
    <row r="6390" spans="12:12">
      <c r="L6390"/>
    </row>
    <row r="6391" spans="12:12">
      <c r="L6391"/>
    </row>
    <row r="6392" spans="12:12">
      <c r="L6392"/>
    </row>
    <row r="6393" spans="12:12">
      <c r="L6393"/>
    </row>
    <row r="6394" spans="12:12">
      <c r="L6394"/>
    </row>
    <row r="6395" spans="12:12">
      <c r="L6395"/>
    </row>
    <row r="6396" spans="12:12">
      <c r="L6396"/>
    </row>
    <row r="6397" spans="12:12">
      <c r="L6397"/>
    </row>
    <row r="6398" spans="12:12">
      <c r="L6398"/>
    </row>
    <row r="6399" spans="12:12">
      <c r="L6399"/>
    </row>
    <row r="6400" spans="12:12">
      <c r="L6400"/>
    </row>
    <row r="6401" spans="12:12">
      <c r="L6401"/>
    </row>
    <row r="6402" spans="12:12">
      <c r="L6402"/>
    </row>
    <row r="6403" spans="12:12">
      <c r="L6403"/>
    </row>
    <row r="6404" spans="12:12">
      <c r="L6404"/>
    </row>
    <row r="6405" spans="12:12">
      <c r="L6405"/>
    </row>
    <row r="6406" spans="12:12">
      <c r="L6406"/>
    </row>
    <row r="6407" spans="12:12">
      <c r="L6407"/>
    </row>
    <row r="6408" spans="12:12">
      <c r="L6408"/>
    </row>
    <row r="6409" spans="12:12">
      <c r="L6409"/>
    </row>
    <row r="6410" spans="12:12">
      <c r="L6410"/>
    </row>
    <row r="6411" spans="12:12">
      <c r="L6411"/>
    </row>
    <row r="6412" spans="12:12">
      <c r="L6412"/>
    </row>
    <row r="6413" spans="12:12">
      <c r="L6413"/>
    </row>
    <row r="6414" spans="12:12">
      <c r="L6414"/>
    </row>
    <row r="6415" spans="12:12">
      <c r="L6415"/>
    </row>
    <row r="6416" spans="12:12">
      <c r="L6416"/>
    </row>
    <row r="6417" spans="12:12">
      <c r="L6417"/>
    </row>
    <row r="6418" spans="12:12">
      <c r="L6418"/>
    </row>
    <row r="6419" spans="12:12">
      <c r="L6419"/>
    </row>
    <row r="6420" spans="12:12">
      <c r="L6420"/>
    </row>
    <row r="6421" spans="12:12">
      <c r="L6421"/>
    </row>
    <row r="6422" spans="12:12">
      <c r="L6422"/>
    </row>
    <row r="6423" spans="12:12">
      <c r="L6423"/>
    </row>
    <row r="6424" spans="12:12">
      <c r="L6424"/>
    </row>
    <row r="6425" spans="12:12">
      <c r="L6425"/>
    </row>
    <row r="6426" spans="12:12">
      <c r="L6426"/>
    </row>
    <row r="6427" spans="12:12">
      <c r="L6427"/>
    </row>
    <row r="6428" spans="12:12">
      <c r="L6428"/>
    </row>
    <row r="6429" spans="12:12">
      <c r="L6429"/>
    </row>
    <row r="6430" spans="12:12">
      <c r="L6430"/>
    </row>
    <row r="6431" spans="12:12">
      <c r="L6431"/>
    </row>
    <row r="6432" spans="12:12">
      <c r="L6432"/>
    </row>
    <row r="6433" spans="12:12">
      <c r="L6433"/>
    </row>
    <row r="6434" spans="12:12">
      <c r="L6434"/>
    </row>
    <row r="6435" spans="12:12">
      <c r="L6435"/>
    </row>
    <row r="6436" spans="12:12">
      <c r="L6436"/>
    </row>
    <row r="6437" spans="12:12">
      <c r="L6437"/>
    </row>
    <row r="6438" spans="12:12">
      <c r="L6438"/>
    </row>
    <row r="6439" spans="12:12">
      <c r="L6439"/>
    </row>
    <row r="6440" spans="12:12">
      <c r="L6440"/>
    </row>
    <row r="6441" spans="12:12">
      <c r="L6441"/>
    </row>
    <row r="6442" spans="12:12">
      <c r="L6442"/>
    </row>
    <row r="6443" spans="12:12">
      <c r="L6443"/>
    </row>
    <row r="6444" spans="12:12">
      <c r="L6444"/>
    </row>
    <row r="6445" spans="12:12">
      <c r="L6445"/>
    </row>
    <row r="6446" spans="12:12">
      <c r="L6446"/>
    </row>
    <row r="6447" spans="12:12">
      <c r="L6447"/>
    </row>
    <row r="6448" spans="12:12">
      <c r="L6448"/>
    </row>
    <row r="6449" spans="12:12">
      <c r="L6449"/>
    </row>
    <row r="6450" spans="12:12">
      <c r="L6450"/>
    </row>
    <row r="6451" spans="12:12">
      <c r="L6451"/>
    </row>
    <row r="6452" spans="12:12">
      <c r="L6452"/>
    </row>
    <row r="6453" spans="12:12">
      <c r="L6453"/>
    </row>
    <row r="6454" spans="12:12">
      <c r="L6454"/>
    </row>
    <row r="6455" spans="12:12">
      <c r="L6455"/>
    </row>
    <row r="6456" spans="12:12">
      <c r="L6456"/>
    </row>
    <row r="6457" spans="12:12">
      <c r="L6457"/>
    </row>
    <row r="6458" spans="12:12">
      <c r="L6458"/>
    </row>
    <row r="6459" spans="12:12">
      <c r="L6459"/>
    </row>
    <row r="6460" spans="12:12">
      <c r="L6460"/>
    </row>
    <row r="6461" spans="12:12">
      <c r="L6461"/>
    </row>
    <row r="6462" spans="12:12">
      <c r="L6462"/>
    </row>
    <row r="6463" spans="12:12">
      <c r="L6463"/>
    </row>
    <row r="6464" spans="12:12">
      <c r="L6464"/>
    </row>
    <row r="6465" spans="12:12">
      <c r="L6465"/>
    </row>
    <row r="6466" spans="12:12">
      <c r="L6466"/>
    </row>
    <row r="6467" spans="12:12">
      <c r="L6467"/>
    </row>
    <row r="6468" spans="12:12">
      <c r="L6468"/>
    </row>
    <row r="6469" spans="12:12">
      <c r="L6469"/>
    </row>
    <row r="6470" spans="12:12">
      <c r="L6470"/>
    </row>
    <row r="6471" spans="12:12">
      <c r="L6471"/>
    </row>
    <row r="6472" spans="12:12">
      <c r="L6472"/>
    </row>
    <row r="6473" spans="12:12">
      <c r="L6473"/>
    </row>
    <row r="6474" spans="12:12">
      <c r="L6474"/>
    </row>
    <row r="6475" spans="12:12">
      <c r="L6475"/>
    </row>
    <row r="6476" spans="12:12">
      <c r="L6476"/>
    </row>
    <row r="6477" spans="12:12">
      <c r="L6477"/>
    </row>
    <row r="6478" spans="12:12">
      <c r="L6478"/>
    </row>
    <row r="6479" spans="12:12">
      <c r="L6479"/>
    </row>
    <row r="6480" spans="12:12">
      <c r="L6480"/>
    </row>
    <row r="6481" spans="12:12">
      <c r="L6481"/>
    </row>
    <row r="6482" spans="12:12">
      <c r="L6482"/>
    </row>
    <row r="6483" spans="12:12">
      <c r="L6483"/>
    </row>
    <row r="6484" spans="12:12">
      <c r="L6484"/>
    </row>
    <row r="6485" spans="12:12">
      <c r="L6485"/>
    </row>
    <row r="6486" spans="12:12">
      <c r="L6486"/>
    </row>
    <row r="6487" spans="12:12">
      <c r="L6487"/>
    </row>
    <row r="6488" spans="12:12">
      <c r="L6488"/>
    </row>
    <row r="6489" spans="12:12">
      <c r="L6489"/>
    </row>
    <row r="6490" spans="12:12">
      <c r="L6490"/>
    </row>
    <row r="6491" spans="12:12">
      <c r="L6491"/>
    </row>
    <row r="6492" spans="12:12">
      <c r="L6492"/>
    </row>
    <row r="6493" spans="12:12">
      <c r="L6493"/>
    </row>
    <row r="6494" spans="12:12">
      <c r="L6494"/>
    </row>
    <row r="6495" spans="12:12">
      <c r="L6495"/>
    </row>
    <row r="6496" spans="12:12">
      <c r="L6496"/>
    </row>
    <row r="6497" spans="12:12">
      <c r="L6497"/>
    </row>
    <row r="6498" spans="12:12">
      <c r="L6498"/>
    </row>
    <row r="6499" spans="12:12">
      <c r="L6499"/>
    </row>
    <row r="6500" spans="12:12">
      <c r="L6500"/>
    </row>
    <row r="6501" spans="12:12">
      <c r="L6501"/>
    </row>
    <row r="6502" spans="12:12">
      <c r="L6502"/>
    </row>
    <row r="6503" spans="12:12">
      <c r="L6503"/>
    </row>
    <row r="6504" spans="12:12">
      <c r="L6504"/>
    </row>
    <row r="6505" spans="12:12">
      <c r="L6505"/>
    </row>
    <row r="6506" spans="12:12">
      <c r="L6506"/>
    </row>
    <row r="6507" spans="12:12">
      <c r="L6507"/>
    </row>
    <row r="6508" spans="12:12">
      <c r="L6508"/>
    </row>
    <row r="6509" spans="12:12">
      <c r="L6509"/>
    </row>
    <row r="6510" spans="12:12">
      <c r="L6510"/>
    </row>
    <row r="6511" spans="12:12">
      <c r="L6511"/>
    </row>
    <row r="6512" spans="12:12">
      <c r="L6512"/>
    </row>
    <row r="6513" spans="12:12">
      <c r="L6513"/>
    </row>
    <row r="6514" spans="12:12">
      <c r="L6514"/>
    </row>
    <row r="6515" spans="12:12">
      <c r="L6515"/>
    </row>
    <row r="6516" spans="12:12">
      <c r="L6516"/>
    </row>
    <row r="6517" spans="12:12">
      <c r="L6517"/>
    </row>
    <row r="6518" spans="12:12">
      <c r="L6518"/>
    </row>
    <row r="6519" spans="12:12">
      <c r="L6519"/>
    </row>
    <row r="6520" spans="12:12">
      <c r="L6520"/>
    </row>
    <row r="6521" spans="12:12">
      <c r="L6521"/>
    </row>
    <row r="6522" spans="12:12">
      <c r="L6522"/>
    </row>
  </sheetData>
  <autoFilter ref="A5:N230" xr:uid="{C003B874-52C8-4148-8853-ED4727CEEF72}">
    <sortState xmlns:xlrd2="http://schemas.microsoft.com/office/spreadsheetml/2017/richdata2" ref="A6:N230">
      <sortCondition ref="A5:A230"/>
    </sortState>
  </autoFilter>
  <conditionalFormatting sqref="B1:B1048576">
    <cfRule type="duplicateValues" dxfId="1" priority="1"/>
  </conditionalFormatting>
  <dataValidations count="2">
    <dataValidation allowBlank="1" showInputMessage="1" showErrorMessage="1" sqref="H6:H1048576" xr:uid="{FAD22B8A-51CC-475B-9705-A1211414C6DD}"/>
    <dataValidation type="list" allowBlank="1" showInputMessage="1" showErrorMessage="1" sqref="G6:G229" xr:uid="{102CBEDF-FE46-4DA9-A311-9DDA0F35125E}">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2474-1361-457B-9988-499D73C47725}">
  <dimension ref="A4:M230"/>
  <sheetViews>
    <sheetView workbookViewId="0"/>
  </sheetViews>
  <sheetFormatPr defaultColWidth="8.625" defaultRowHeight="15.75"/>
  <cols>
    <col min="2" max="2" width="12.625" customWidth="1"/>
    <col min="3" max="3" width="66.625" style="81" customWidth="1"/>
    <col min="4" max="4" width="15.625" hidden="1" customWidth="1"/>
    <col min="5" max="5" width="23.625" style="109" customWidth="1"/>
    <col min="6" max="6" width="17.125" customWidth="1"/>
    <col min="7" max="7" width="26.25" customWidth="1"/>
    <col min="8" max="8" width="22.625" style="113" customWidth="1"/>
    <col min="9" max="9" width="23.75" style="106" customWidth="1"/>
    <col min="10" max="10" width="19.625" style="114" customWidth="1"/>
    <col min="11" max="11" width="23.625" style="115" customWidth="1"/>
    <col min="12" max="12" width="23.625" style="81" customWidth="1"/>
    <col min="13" max="13" width="15.625" bestFit="1" customWidth="1"/>
  </cols>
  <sheetData>
    <row r="4" spans="1:13" ht="15.75" customHeight="1" thickBot="1">
      <c r="H4"/>
      <c r="I4"/>
      <c r="J4"/>
      <c r="K4"/>
    </row>
    <row r="5" spans="1:13" ht="32.65" customHeight="1">
      <c r="A5" s="120" t="s">
        <v>879</v>
      </c>
      <c r="B5" s="120" t="s">
        <v>669</v>
      </c>
      <c r="C5" s="120" t="s">
        <v>670</v>
      </c>
      <c r="D5" s="120" t="s">
        <v>671</v>
      </c>
      <c r="E5" s="120" t="s">
        <v>64</v>
      </c>
      <c r="F5" s="120" t="s">
        <v>682</v>
      </c>
      <c r="G5" s="120" t="s">
        <v>880</v>
      </c>
      <c r="H5" s="120" t="s">
        <v>882</v>
      </c>
      <c r="I5" s="120" t="s">
        <v>883</v>
      </c>
      <c r="J5" s="120" t="s">
        <v>884</v>
      </c>
      <c r="K5" s="120" t="s">
        <v>681</v>
      </c>
      <c r="L5" s="120" t="s">
        <v>885</v>
      </c>
    </row>
    <row r="6" spans="1:13" s="97" customFormat="1">
      <c r="A6" s="98">
        <v>1</v>
      </c>
      <c r="B6" s="98">
        <v>801197</v>
      </c>
      <c r="C6" s="118" t="s">
        <v>1118</v>
      </c>
      <c r="D6" s="98"/>
      <c r="E6" s="108" t="s">
        <v>70</v>
      </c>
      <c r="F6" s="100" t="s">
        <v>887</v>
      </c>
      <c r="G6" s="101" t="s">
        <v>891</v>
      </c>
      <c r="H6" s="119">
        <v>2103499.0099999998</v>
      </c>
      <c r="I6" s="101">
        <v>0</v>
      </c>
      <c r="J6" s="121">
        <v>151842.26</v>
      </c>
      <c r="K6" s="119">
        <f t="shared" ref="K6:K37" si="0">SUM(H6:J6)</f>
        <v>2255341.2699999996</v>
      </c>
      <c r="L6" s="116" t="s">
        <v>891</v>
      </c>
      <c r="M6" s="106"/>
    </row>
    <row r="7" spans="1:13" s="97" customFormat="1">
      <c r="A7" s="98">
        <v>2</v>
      </c>
      <c r="B7" s="98">
        <v>767387</v>
      </c>
      <c r="C7" s="118" t="s">
        <v>1119</v>
      </c>
      <c r="D7" s="98"/>
      <c r="E7" s="108" t="s">
        <v>70</v>
      </c>
      <c r="F7" s="100" t="s">
        <v>887</v>
      </c>
      <c r="G7" s="101" t="s">
        <v>891</v>
      </c>
      <c r="H7" s="119">
        <v>1179308.99</v>
      </c>
      <c r="I7" s="101">
        <v>0</v>
      </c>
      <c r="J7" s="121">
        <v>28901.55</v>
      </c>
      <c r="K7" s="119">
        <f t="shared" si="0"/>
        <v>1208210.54</v>
      </c>
      <c r="L7" s="116" t="s">
        <v>891</v>
      </c>
      <c r="M7" s="106"/>
    </row>
    <row r="8" spans="1:13" s="97" customFormat="1">
      <c r="A8" s="98">
        <v>3</v>
      </c>
      <c r="B8" s="98">
        <v>767381</v>
      </c>
      <c r="C8" s="118" t="s">
        <v>1120</v>
      </c>
      <c r="D8" s="98"/>
      <c r="E8" s="108" t="s">
        <v>70</v>
      </c>
      <c r="F8" s="100" t="s">
        <v>887</v>
      </c>
      <c r="G8" s="101" t="s">
        <v>891</v>
      </c>
      <c r="H8" s="119">
        <v>1309560.99</v>
      </c>
      <c r="I8" s="101">
        <v>0</v>
      </c>
      <c r="J8" s="121">
        <v>38539.49</v>
      </c>
      <c r="K8" s="119">
        <f t="shared" si="0"/>
        <v>1348100.48</v>
      </c>
      <c r="L8" s="116" t="s">
        <v>891</v>
      </c>
      <c r="M8" s="106"/>
    </row>
    <row r="9" spans="1:13" s="97" customFormat="1">
      <c r="A9" s="98">
        <v>4</v>
      </c>
      <c r="B9" s="98">
        <v>767139</v>
      </c>
      <c r="C9" s="118" t="s">
        <v>1121</v>
      </c>
      <c r="D9" s="98"/>
      <c r="E9" s="108" t="s">
        <v>70</v>
      </c>
      <c r="F9" s="100" t="s">
        <v>887</v>
      </c>
      <c r="G9" s="101" t="s">
        <v>891</v>
      </c>
      <c r="H9" s="119">
        <v>1123715.04</v>
      </c>
      <c r="I9" s="101">
        <v>0</v>
      </c>
      <c r="J9" s="121">
        <v>82872.58</v>
      </c>
      <c r="K9" s="119">
        <f t="shared" si="0"/>
        <v>1206587.6200000001</v>
      </c>
      <c r="L9" s="116" t="s">
        <v>891</v>
      </c>
      <c r="M9" s="106"/>
    </row>
    <row r="10" spans="1:13" s="97" customFormat="1">
      <c r="A10" s="98">
        <v>5</v>
      </c>
      <c r="B10" s="98">
        <v>767005</v>
      </c>
      <c r="C10" s="118" t="s">
        <v>1122</v>
      </c>
      <c r="D10" s="98"/>
      <c r="E10" s="108" t="s">
        <v>70</v>
      </c>
      <c r="F10" s="100" t="s">
        <v>887</v>
      </c>
      <c r="G10" s="101" t="s">
        <v>891</v>
      </c>
      <c r="H10" s="119">
        <v>1743167.04</v>
      </c>
      <c r="I10" s="101">
        <v>0</v>
      </c>
      <c r="J10" s="101">
        <v>41233.4</v>
      </c>
      <c r="K10" s="119">
        <f t="shared" si="0"/>
        <v>1784400.44</v>
      </c>
      <c r="L10" s="116" t="s">
        <v>891</v>
      </c>
      <c r="M10" s="106"/>
    </row>
    <row r="11" spans="1:13">
      <c r="A11" s="98">
        <v>6</v>
      </c>
      <c r="B11" s="98">
        <v>764709</v>
      </c>
      <c r="C11" s="118" t="s">
        <v>1123</v>
      </c>
      <c r="D11" s="98"/>
      <c r="E11" s="108" t="s">
        <v>70</v>
      </c>
      <c r="F11" s="100" t="s">
        <v>887</v>
      </c>
      <c r="G11" s="101" t="s">
        <v>891</v>
      </c>
      <c r="H11" s="119">
        <v>1481296.5</v>
      </c>
      <c r="I11" s="101">
        <v>0</v>
      </c>
      <c r="J11" s="121">
        <v>39967.68</v>
      </c>
      <c r="K11" s="119">
        <f t="shared" si="0"/>
        <v>1521264.18</v>
      </c>
      <c r="L11" s="116" t="s">
        <v>891</v>
      </c>
      <c r="M11" s="106"/>
    </row>
    <row r="12" spans="1:13">
      <c r="A12" s="98">
        <v>7</v>
      </c>
      <c r="B12" s="98">
        <v>764708</v>
      </c>
      <c r="C12" s="118" t="s">
        <v>1124</v>
      </c>
      <c r="D12" s="98"/>
      <c r="E12" s="108" t="s">
        <v>70</v>
      </c>
      <c r="F12" s="100" t="s">
        <v>887</v>
      </c>
      <c r="G12" s="101" t="s">
        <v>891</v>
      </c>
      <c r="H12" s="119">
        <v>1585056.59</v>
      </c>
      <c r="I12" s="101">
        <v>0</v>
      </c>
      <c r="J12" s="121">
        <v>44641.15</v>
      </c>
      <c r="K12" s="119">
        <f t="shared" si="0"/>
        <v>1629697.74</v>
      </c>
      <c r="L12" s="116" t="s">
        <v>891</v>
      </c>
      <c r="M12" s="106"/>
    </row>
    <row r="13" spans="1:13">
      <c r="A13" s="98">
        <v>8</v>
      </c>
      <c r="B13" s="98">
        <v>764707</v>
      </c>
      <c r="C13" s="118" t="s">
        <v>1125</v>
      </c>
      <c r="D13" s="98"/>
      <c r="E13" s="108" t="s">
        <v>70</v>
      </c>
      <c r="F13" s="100" t="s">
        <v>887</v>
      </c>
      <c r="G13" s="101" t="s">
        <v>891</v>
      </c>
      <c r="H13" s="119">
        <v>2196478.75</v>
      </c>
      <c r="I13" s="101">
        <v>0</v>
      </c>
      <c r="J13" s="121">
        <v>665763.82999999996</v>
      </c>
      <c r="K13" s="119">
        <f t="shared" si="0"/>
        <v>2862242.58</v>
      </c>
      <c r="L13" s="116" t="s">
        <v>891</v>
      </c>
      <c r="M13" s="106"/>
    </row>
    <row r="14" spans="1:13">
      <c r="A14" s="98">
        <v>9</v>
      </c>
      <c r="B14" s="98">
        <v>764706</v>
      </c>
      <c r="C14" s="118" t="s">
        <v>1126</v>
      </c>
      <c r="D14" s="98"/>
      <c r="E14" s="108" t="s">
        <v>70</v>
      </c>
      <c r="F14" s="100" t="s">
        <v>887</v>
      </c>
      <c r="G14" s="101" t="s">
        <v>891</v>
      </c>
      <c r="H14" s="119">
        <v>1262101.6100000001</v>
      </c>
      <c r="I14" s="101">
        <v>0</v>
      </c>
      <c r="J14" s="121">
        <v>51644.44</v>
      </c>
      <c r="K14" s="119">
        <f t="shared" si="0"/>
        <v>1313746.05</v>
      </c>
      <c r="L14" s="116" t="s">
        <v>891</v>
      </c>
      <c r="M14" s="106"/>
    </row>
    <row r="15" spans="1:13">
      <c r="A15" s="98">
        <v>10</v>
      </c>
      <c r="B15" s="98">
        <v>764705</v>
      </c>
      <c r="C15" s="118" t="s">
        <v>1127</v>
      </c>
      <c r="D15" s="98"/>
      <c r="E15" s="108" t="s">
        <v>70</v>
      </c>
      <c r="F15" s="100" t="s">
        <v>887</v>
      </c>
      <c r="G15" s="101" t="s">
        <v>891</v>
      </c>
      <c r="H15" s="119">
        <v>2706956.07</v>
      </c>
      <c r="I15" s="101">
        <v>0</v>
      </c>
      <c r="J15" s="121">
        <v>91824.86</v>
      </c>
      <c r="K15" s="119">
        <f t="shared" si="0"/>
        <v>2798780.9299999997</v>
      </c>
      <c r="L15" s="116" t="s">
        <v>891</v>
      </c>
      <c r="M15" s="106"/>
    </row>
    <row r="16" spans="1:13">
      <c r="A16" s="98">
        <v>11</v>
      </c>
      <c r="B16" s="98">
        <v>760579</v>
      </c>
      <c r="C16" s="118" t="s">
        <v>1128</v>
      </c>
      <c r="D16" s="98"/>
      <c r="E16" s="108" t="s">
        <v>70</v>
      </c>
      <c r="F16" s="100" t="s">
        <v>887</v>
      </c>
      <c r="G16" s="101" t="s">
        <v>891</v>
      </c>
      <c r="H16" s="119">
        <v>1433427.14</v>
      </c>
      <c r="I16" s="101">
        <v>0</v>
      </c>
      <c r="J16" s="121">
        <v>91441.86</v>
      </c>
      <c r="K16" s="119">
        <f t="shared" si="0"/>
        <v>1524869</v>
      </c>
      <c r="L16" s="116" t="s">
        <v>891</v>
      </c>
      <c r="M16" s="106"/>
    </row>
    <row r="17" spans="1:13">
      <c r="A17" s="98">
        <v>12</v>
      </c>
      <c r="B17" s="98">
        <v>760577</v>
      </c>
      <c r="C17" s="118" t="s">
        <v>1129</v>
      </c>
      <c r="D17" s="98"/>
      <c r="E17" s="108" t="s">
        <v>70</v>
      </c>
      <c r="F17" s="100" t="s">
        <v>887</v>
      </c>
      <c r="G17" s="101" t="s">
        <v>891</v>
      </c>
      <c r="H17" s="119">
        <v>1383289.97</v>
      </c>
      <c r="I17" s="101">
        <v>0</v>
      </c>
      <c r="J17" s="121">
        <v>70755.42</v>
      </c>
      <c r="K17" s="119">
        <f t="shared" si="0"/>
        <v>1454045.39</v>
      </c>
      <c r="L17" s="116" t="s">
        <v>891</v>
      </c>
      <c r="M17" s="106"/>
    </row>
    <row r="18" spans="1:13">
      <c r="A18" s="98">
        <v>13</v>
      </c>
      <c r="B18" s="98">
        <v>760575</v>
      </c>
      <c r="C18" s="118" t="s">
        <v>1130</v>
      </c>
      <c r="D18" s="98"/>
      <c r="E18" s="108" t="s">
        <v>70</v>
      </c>
      <c r="F18" s="100" t="s">
        <v>887</v>
      </c>
      <c r="G18" s="101" t="s">
        <v>891</v>
      </c>
      <c r="H18" s="119">
        <v>1716332.57</v>
      </c>
      <c r="I18" s="101">
        <v>0</v>
      </c>
      <c r="J18" s="121">
        <v>61592.88</v>
      </c>
      <c r="K18" s="119">
        <f t="shared" si="0"/>
        <v>1777925.45</v>
      </c>
      <c r="L18" s="116" t="s">
        <v>891</v>
      </c>
      <c r="M18" s="106"/>
    </row>
    <row r="19" spans="1:13">
      <c r="A19" s="98">
        <v>14</v>
      </c>
      <c r="B19" s="98">
        <v>760571</v>
      </c>
      <c r="C19" s="118" t="s">
        <v>1131</v>
      </c>
      <c r="D19" s="98"/>
      <c r="E19" s="108" t="s">
        <v>70</v>
      </c>
      <c r="F19" s="100" t="s">
        <v>887</v>
      </c>
      <c r="G19" s="101" t="s">
        <v>891</v>
      </c>
      <c r="H19" s="119">
        <v>2179405.4500000002</v>
      </c>
      <c r="I19" s="101">
        <v>0</v>
      </c>
      <c r="J19" s="121">
        <v>81879.13</v>
      </c>
      <c r="K19" s="119">
        <f t="shared" si="0"/>
        <v>2261284.58</v>
      </c>
      <c r="L19" s="116" t="s">
        <v>891</v>
      </c>
      <c r="M19" s="106"/>
    </row>
    <row r="20" spans="1:13">
      <c r="A20" s="98">
        <v>15</v>
      </c>
      <c r="B20" s="98">
        <v>760568</v>
      </c>
      <c r="C20" s="118" t="s">
        <v>1132</v>
      </c>
      <c r="D20" s="98"/>
      <c r="E20" s="108" t="s">
        <v>70</v>
      </c>
      <c r="F20" s="100" t="s">
        <v>887</v>
      </c>
      <c r="G20" s="101" t="s">
        <v>891</v>
      </c>
      <c r="H20" s="119">
        <v>1441005.22</v>
      </c>
      <c r="I20" s="101">
        <v>0</v>
      </c>
      <c r="J20" s="121">
        <v>70032.789999999994</v>
      </c>
      <c r="K20" s="119">
        <f t="shared" si="0"/>
        <v>1511038.01</v>
      </c>
      <c r="L20" s="116" t="s">
        <v>891</v>
      </c>
      <c r="M20" s="106"/>
    </row>
    <row r="21" spans="1:13">
      <c r="A21" s="98">
        <v>16</v>
      </c>
      <c r="B21" s="98">
        <v>741104</v>
      </c>
      <c r="C21" s="118" t="s">
        <v>1133</v>
      </c>
      <c r="D21" s="98"/>
      <c r="E21" s="108" t="s">
        <v>323</v>
      </c>
      <c r="F21" s="100" t="s">
        <v>887</v>
      </c>
      <c r="G21" s="101" t="s">
        <v>888</v>
      </c>
      <c r="H21" s="119">
        <v>0</v>
      </c>
      <c r="I21" s="101">
        <v>0</v>
      </c>
      <c r="J21" s="121">
        <v>4492.45</v>
      </c>
      <c r="K21" s="119">
        <f t="shared" si="0"/>
        <v>4492.45</v>
      </c>
      <c r="L21" s="93" t="s">
        <v>888</v>
      </c>
      <c r="M21" s="106"/>
    </row>
    <row r="22" spans="1:13">
      <c r="A22" s="98">
        <v>17</v>
      </c>
      <c r="B22" s="98">
        <v>741102</v>
      </c>
      <c r="C22" s="118" t="s">
        <v>1134</v>
      </c>
      <c r="D22" s="98"/>
      <c r="E22" s="108" t="s">
        <v>323</v>
      </c>
      <c r="F22" s="100" t="s">
        <v>887</v>
      </c>
      <c r="G22" s="101" t="s">
        <v>888</v>
      </c>
      <c r="H22" s="119">
        <v>0</v>
      </c>
      <c r="I22" s="101">
        <v>0</v>
      </c>
      <c r="J22" s="121">
        <v>7244.12</v>
      </c>
      <c r="K22" s="119">
        <f t="shared" si="0"/>
        <v>7244.12</v>
      </c>
      <c r="L22" s="93" t="s">
        <v>888</v>
      </c>
      <c r="M22" s="106"/>
    </row>
    <row r="23" spans="1:13">
      <c r="A23" s="98">
        <v>18</v>
      </c>
      <c r="B23" s="98">
        <v>741101</v>
      </c>
      <c r="C23" s="118" t="s">
        <v>1135</v>
      </c>
      <c r="D23" s="98"/>
      <c r="E23" s="108" t="s">
        <v>323</v>
      </c>
      <c r="F23" s="100" t="s">
        <v>887</v>
      </c>
      <c r="G23" s="101" t="s">
        <v>888</v>
      </c>
      <c r="H23" s="119">
        <v>0</v>
      </c>
      <c r="I23" s="101">
        <v>0</v>
      </c>
      <c r="J23" s="121">
        <v>6352.17</v>
      </c>
      <c r="K23" s="119">
        <f t="shared" si="0"/>
        <v>6352.17</v>
      </c>
      <c r="L23" s="93" t="s">
        <v>888</v>
      </c>
      <c r="M23" s="106"/>
    </row>
    <row r="24" spans="1:13">
      <c r="A24" s="98">
        <v>19</v>
      </c>
      <c r="B24" s="98">
        <v>741100</v>
      </c>
      <c r="C24" s="118" t="s">
        <v>1136</v>
      </c>
      <c r="D24" s="98"/>
      <c r="E24" s="108" t="s">
        <v>323</v>
      </c>
      <c r="F24" s="100" t="s">
        <v>887</v>
      </c>
      <c r="G24" s="101" t="s">
        <v>888</v>
      </c>
      <c r="H24" s="119">
        <v>0</v>
      </c>
      <c r="I24" s="101">
        <v>0</v>
      </c>
      <c r="J24" s="121">
        <v>3733.86</v>
      </c>
      <c r="K24" s="119">
        <f t="shared" si="0"/>
        <v>3733.86</v>
      </c>
      <c r="L24" s="93" t="s">
        <v>888</v>
      </c>
      <c r="M24" s="106"/>
    </row>
    <row r="25" spans="1:13">
      <c r="A25" s="98">
        <v>20</v>
      </c>
      <c r="B25" s="98">
        <v>741098</v>
      </c>
      <c r="C25" s="118" t="s">
        <v>1137</v>
      </c>
      <c r="D25" s="98"/>
      <c r="E25" s="108" t="s">
        <v>323</v>
      </c>
      <c r="F25" s="100" t="s">
        <v>887</v>
      </c>
      <c r="G25" s="101" t="s">
        <v>888</v>
      </c>
      <c r="H25" s="119">
        <v>0</v>
      </c>
      <c r="I25" s="101">
        <v>0</v>
      </c>
      <c r="J25" s="121">
        <v>8365.17</v>
      </c>
      <c r="K25" s="119">
        <f t="shared" si="0"/>
        <v>8365.17</v>
      </c>
      <c r="L25" s="93" t="s">
        <v>888</v>
      </c>
      <c r="M25" s="106"/>
    </row>
    <row r="26" spans="1:13">
      <c r="A26" s="98">
        <v>21</v>
      </c>
      <c r="B26" s="98">
        <v>730784</v>
      </c>
      <c r="C26" s="118" t="s">
        <v>1138</v>
      </c>
      <c r="D26" s="98"/>
      <c r="E26" s="108" t="s">
        <v>323</v>
      </c>
      <c r="F26" s="100" t="s">
        <v>887</v>
      </c>
      <c r="G26" s="101" t="s">
        <v>891</v>
      </c>
      <c r="H26" s="119">
        <v>525765.41</v>
      </c>
      <c r="I26" s="101">
        <v>0</v>
      </c>
      <c r="J26" s="121">
        <v>28929.279999999999</v>
      </c>
      <c r="K26" s="119">
        <f t="shared" si="0"/>
        <v>554694.69000000006</v>
      </c>
      <c r="L26" s="93" t="s">
        <v>888</v>
      </c>
      <c r="M26" s="106"/>
    </row>
    <row r="27" spans="1:13">
      <c r="A27" s="98">
        <v>22</v>
      </c>
      <c r="B27" s="98">
        <v>727694</v>
      </c>
      <c r="C27" s="118" t="s">
        <v>1139</v>
      </c>
      <c r="D27" s="98"/>
      <c r="E27" s="108" t="s">
        <v>323</v>
      </c>
      <c r="F27" s="100" t="s">
        <v>887</v>
      </c>
      <c r="G27" s="101" t="s">
        <v>888</v>
      </c>
      <c r="H27" s="119">
        <v>0</v>
      </c>
      <c r="I27" s="101">
        <v>0</v>
      </c>
      <c r="J27" s="121">
        <v>6393.72</v>
      </c>
      <c r="K27" s="119">
        <f t="shared" si="0"/>
        <v>6393.72</v>
      </c>
      <c r="L27" s="93" t="s">
        <v>888</v>
      </c>
      <c r="M27" s="106"/>
    </row>
    <row r="28" spans="1:13">
      <c r="A28" s="98">
        <v>23</v>
      </c>
      <c r="B28" s="98">
        <v>727562</v>
      </c>
      <c r="C28" s="118" t="s">
        <v>1140</v>
      </c>
      <c r="D28" s="98"/>
      <c r="E28" s="108" t="s">
        <v>323</v>
      </c>
      <c r="F28" s="100" t="s">
        <v>887</v>
      </c>
      <c r="G28" s="101" t="s">
        <v>888</v>
      </c>
      <c r="H28" s="119">
        <v>0</v>
      </c>
      <c r="I28" s="101">
        <v>0</v>
      </c>
      <c r="J28" s="121">
        <v>5599.08</v>
      </c>
      <c r="K28" s="119">
        <f t="shared" si="0"/>
        <v>5599.08</v>
      </c>
      <c r="L28" s="93" t="s">
        <v>888</v>
      </c>
      <c r="M28" s="106"/>
    </row>
    <row r="29" spans="1:13">
      <c r="A29" s="98">
        <v>24</v>
      </c>
      <c r="B29" s="98">
        <v>727558</v>
      </c>
      <c r="C29" s="118" t="s">
        <v>1141</v>
      </c>
      <c r="D29" s="98"/>
      <c r="E29" s="108" t="s">
        <v>323</v>
      </c>
      <c r="F29" s="100" t="s">
        <v>887</v>
      </c>
      <c r="G29" s="101" t="s">
        <v>888</v>
      </c>
      <c r="H29" s="119">
        <v>5.8</v>
      </c>
      <c r="I29" s="101">
        <v>0</v>
      </c>
      <c r="J29" s="121">
        <v>3245.69</v>
      </c>
      <c r="K29" s="119">
        <f t="shared" si="0"/>
        <v>3251.4900000000002</v>
      </c>
      <c r="L29" s="93" t="s">
        <v>888</v>
      </c>
      <c r="M29" s="106"/>
    </row>
    <row r="30" spans="1:13">
      <c r="A30" s="98">
        <v>25</v>
      </c>
      <c r="B30" s="98">
        <v>727540</v>
      </c>
      <c r="C30" s="118" t="s">
        <v>1142</v>
      </c>
      <c r="D30" s="98"/>
      <c r="E30" s="108" t="s">
        <v>323</v>
      </c>
      <c r="F30" s="100" t="s">
        <v>887</v>
      </c>
      <c r="G30" s="101" t="s">
        <v>888</v>
      </c>
      <c r="H30" s="119">
        <v>0</v>
      </c>
      <c r="I30" s="101">
        <v>0</v>
      </c>
      <c r="J30" s="121">
        <v>4692.54</v>
      </c>
      <c r="K30" s="119">
        <f t="shared" si="0"/>
        <v>4692.54</v>
      </c>
      <c r="L30" s="93" t="s">
        <v>888</v>
      </c>
      <c r="M30" s="106"/>
    </row>
    <row r="31" spans="1:13">
      <c r="A31" s="98">
        <v>26</v>
      </c>
      <c r="B31" s="98">
        <v>727530</v>
      </c>
      <c r="C31" s="118" t="s">
        <v>1143</v>
      </c>
      <c r="D31" s="98"/>
      <c r="E31" s="108" t="s">
        <v>323</v>
      </c>
      <c r="F31" s="100" t="s">
        <v>887</v>
      </c>
      <c r="G31" s="101" t="s">
        <v>888</v>
      </c>
      <c r="H31" s="119">
        <v>0</v>
      </c>
      <c r="I31" s="101">
        <v>0</v>
      </c>
      <c r="J31" s="121">
        <v>5115.75</v>
      </c>
      <c r="K31" s="119">
        <f t="shared" si="0"/>
        <v>5115.75</v>
      </c>
      <c r="L31" s="93" t="s">
        <v>888</v>
      </c>
      <c r="M31" s="106"/>
    </row>
    <row r="32" spans="1:13">
      <c r="A32" s="98">
        <v>27</v>
      </c>
      <c r="B32" s="98">
        <v>712982</v>
      </c>
      <c r="C32" s="118" t="s">
        <v>1144</v>
      </c>
      <c r="D32" s="98"/>
      <c r="E32" s="108" t="s">
        <v>70</v>
      </c>
      <c r="F32" s="100" t="s">
        <v>887</v>
      </c>
      <c r="G32" s="101" t="s">
        <v>891</v>
      </c>
      <c r="H32" s="119">
        <v>661.16</v>
      </c>
      <c r="I32" s="101">
        <v>0</v>
      </c>
      <c r="J32" s="121">
        <v>315.14</v>
      </c>
      <c r="K32" s="119">
        <f t="shared" si="0"/>
        <v>976.3</v>
      </c>
      <c r="L32" s="93" t="s">
        <v>891</v>
      </c>
      <c r="M32" s="106"/>
    </row>
    <row r="33" spans="1:13">
      <c r="A33" s="98">
        <v>28</v>
      </c>
      <c r="B33" s="98">
        <v>712981</v>
      </c>
      <c r="C33" s="118" t="s">
        <v>1145</v>
      </c>
      <c r="D33" s="98"/>
      <c r="E33" s="108" t="s">
        <v>70</v>
      </c>
      <c r="F33" s="100" t="s">
        <v>887</v>
      </c>
      <c r="G33" s="101" t="s">
        <v>891</v>
      </c>
      <c r="H33" s="119">
        <v>2345.91</v>
      </c>
      <c r="I33" s="101">
        <v>0</v>
      </c>
      <c r="J33" s="121">
        <v>1326.52</v>
      </c>
      <c r="K33" s="119">
        <f t="shared" si="0"/>
        <v>3672.43</v>
      </c>
      <c r="L33" s="93" t="s">
        <v>891</v>
      </c>
      <c r="M33" s="106"/>
    </row>
    <row r="34" spans="1:13">
      <c r="A34" s="98">
        <v>29</v>
      </c>
      <c r="B34" s="98">
        <v>712978</v>
      </c>
      <c r="C34" s="118" t="s">
        <v>1146</v>
      </c>
      <c r="D34" s="98"/>
      <c r="E34" s="108" t="s">
        <v>92</v>
      </c>
      <c r="F34" s="100" t="s">
        <v>887</v>
      </c>
      <c r="G34" s="101" t="s">
        <v>891</v>
      </c>
      <c r="H34" s="119">
        <v>407363</v>
      </c>
      <c r="I34" s="101">
        <v>0</v>
      </c>
      <c r="J34" s="121">
        <v>54877.67</v>
      </c>
      <c r="K34" s="119">
        <f t="shared" si="0"/>
        <v>462240.67</v>
      </c>
      <c r="L34" s="93" t="s">
        <v>888</v>
      </c>
      <c r="M34" s="106"/>
    </row>
    <row r="35" spans="1:13">
      <c r="A35" s="98">
        <v>30</v>
      </c>
      <c r="B35" s="98">
        <v>711962</v>
      </c>
      <c r="C35" s="118" t="s">
        <v>1147</v>
      </c>
      <c r="D35" s="98"/>
      <c r="E35" s="108" t="s">
        <v>70</v>
      </c>
      <c r="F35" s="100" t="s">
        <v>887</v>
      </c>
      <c r="G35" s="101" t="s">
        <v>891</v>
      </c>
      <c r="H35" s="119">
        <v>1096.25</v>
      </c>
      <c r="I35" s="101">
        <v>0</v>
      </c>
      <c r="J35" s="121">
        <v>315.14</v>
      </c>
      <c r="K35" s="119">
        <f t="shared" si="0"/>
        <v>1411.3899999999999</v>
      </c>
      <c r="L35" s="93" t="s">
        <v>891</v>
      </c>
      <c r="M35" s="106"/>
    </row>
    <row r="36" spans="1:13">
      <c r="A36" s="98">
        <v>31</v>
      </c>
      <c r="B36" s="98">
        <v>711862</v>
      </c>
      <c r="C36" s="118" t="s">
        <v>1148</v>
      </c>
      <c r="D36" s="98"/>
      <c r="E36" s="108" t="s">
        <v>92</v>
      </c>
      <c r="F36" s="100" t="s">
        <v>887</v>
      </c>
      <c r="G36" s="101" t="s">
        <v>891</v>
      </c>
      <c r="H36" s="119">
        <v>85232.45</v>
      </c>
      <c r="I36" s="101">
        <v>0</v>
      </c>
      <c r="J36" s="121">
        <v>291.89</v>
      </c>
      <c r="K36" s="119">
        <f t="shared" si="0"/>
        <v>85524.34</v>
      </c>
      <c r="L36" s="93" t="s">
        <v>891</v>
      </c>
      <c r="M36" s="106"/>
    </row>
    <row r="37" spans="1:13">
      <c r="A37" s="98">
        <v>32</v>
      </c>
      <c r="B37" s="98">
        <v>711829</v>
      </c>
      <c r="C37" s="118" t="s">
        <v>1149</v>
      </c>
      <c r="D37" s="98"/>
      <c r="E37" s="108" t="s">
        <v>92</v>
      </c>
      <c r="F37" s="100" t="s">
        <v>887</v>
      </c>
      <c r="G37" s="101" t="s">
        <v>891</v>
      </c>
      <c r="H37" s="119">
        <v>17397.59</v>
      </c>
      <c r="I37" s="101">
        <v>0</v>
      </c>
      <c r="J37" s="121">
        <v>430.81</v>
      </c>
      <c r="K37" s="119">
        <f t="shared" si="0"/>
        <v>17828.400000000001</v>
      </c>
      <c r="L37" s="93" t="s">
        <v>891</v>
      </c>
      <c r="M37" s="106"/>
    </row>
    <row r="38" spans="1:13">
      <c r="A38" s="98">
        <v>33</v>
      </c>
      <c r="B38" s="98">
        <v>710498</v>
      </c>
      <c r="C38" s="118" t="s">
        <v>1150</v>
      </c>
      <c r="D38" s="98"/>
      <c r="E38" s="108" t="s">
        <v>70</v>
      </c>
      <c r="F38" s="100" t="s">
        <v>887</v>
      </c>
      <c r="G38" s="101" t="s">
        <v>891</v>
      </c>
      <c r="H38" s="119">
        <v>3799.05</v>
      </c>
      <c r="I38" s="101">
        <v>0</v>
      </c>
      <c r="J38" s="121">
        <v>1299.8599999999999</v>
      </c>
      <c r="K38" s="119">
        <f t="shared" ref="K38:K69" si="1">SUM(H38:J38)</f>
        <v>5098.91</v>
      </c>
      <c r="L38" s="93" t="s">
        <v>891</v>
      </c>
      <c r="M38" s="106"/>
    </row>
    <row r="39" spans="1:13">
      <c r="A39" s="98">
        <v>34</v>
      </c>
      <c r="B39" s="98">
        <v>710363</v>
      </c>
      <c r="C39" s="118" t="s">
        <v>1151</v>
      </c>
      <c r="D39" s="98"/>
      <c r="E39" s="108" t="s">
        <v>70</v>
      </c>
      <c r="F39" s="100" t="s">
        <v>887</v>
      </c>
      <c r="G39" s="101" t="s">
        <v>891</v>
      </c>
      <c r="H39" s="119">
        <v>3294.1</v>
      </c>
      <c r="I39" s="101">
        <v>0</v>
      </c>
      <c r="J39" s="121">
        <v>1699.56</v>
      </c>
      <c r="K39" s="119">
        <f t="shared" si="1"/>
        <v>4993.66</v>
      </c>
      <c r="L39" s="93" t="s">
        <v>891</v>
      </c>
      <c r="M39" s="106"/>
    </row>
    <row r="40" spans="1:13">
      <c r="A40" s="98">
        <v>35</v>
      </c>
      <c r="B40" s="98">
        <v>710045</v>
      </c>
      <c r="C40" s="118" t="s">
        <v>1152</v>
      </c>
      <c r="D40" s="98"/>
      <c r="E40" s="108" t="s">
        <v>70</v>
      </c>
      <c r="F40" s="100" t="s">
        <v>887</v>
      </c>
      <c r="G40" s="101" t="s">
        <v>891</v>
      </c>
      <c r="H40" s="119">
        <v>2335.09</v>
      </c>
      <c r="I40" s="101">
        <v>0</v>
      </c>
      <c r="J40" s="121">
        <v>604.16999999999996</v>
      </c>
      <c r="K40" s="119">
        <f t="shared" si="1"/>
        <v>2939.26</v>
      </c>
      <c r="L40" s="93" t="s">
        <v>891</v>
      </c>
      <c r="M40" s="106"/>
    </row>
    <row r="41" spans="1:13">
      <c r="A41" s="98">
        <v>36</v>
      </c>
      <c r="B41" s="98">
        <v>710026</v>
      </c>
      <c r="C41" s="118" t="s">
        <v>1153</v>
      </c>
      <c r="D41" s="98"/>
      <c r="E41" s="108" t="s">
        <v>70</v>
      </c>
      <c r="F41" s="100" t="s">
        <v>887</v>
      </c>
      <c r="G41" s="101" t="s">
        <v>891</v>
      </c>
      <c r="H41" s="119">
        <v>5226.96</v>
      </c>
      <c r="I41" s="101">
        <v>0</v>
      </c>
      <c r="J41" s="121">
        <v>157.58000000000001</v>
      </c>
      <c r="K41" s="119">
        <f t="shared" si="1"/>
        <v>5384.54</v>
      </c>
      <c r="L41" s="93" t="s">
        <v>891</v>
      </c>
      <c r="M41" s="106"/>
    </row>
    <row r="42" spans="1:13">
      <c r="A42" s="98">
        <v>37</v>
      </c>
      <c r="B42" s="98">
        <v>704805</v>
      </c>
      <c r="C42" s="118" t="s">
        <v>1154</v>
      </c>
      <c r="D42" s="98"/>
      <c r="E42" s="108" t="s">
        <v>575</v>
      </c>
      <c r="F42" s="100" t="s">
        <v>887</v>
      </c>
      <c r="G42" s="101" t="s">
        <v>891</v>
      </c>
      <c r="H42" s="119">
        <v>431102.52</v>
      </c>
      <c r="I42" s="101">
        <v>0</v>
      </c>
      <c r="J42" s="121">
        <v>105452.23</v>
      </c>
      <c r="K42" s="119">
        <f t="shared" si="1"/>
        <v>536554.75</v>
      </c>
      <c r="L42" s="93" t="s">
        <v>888</v>
      </c>
      <c r="M42" s="106"/>
    </row>
    <row r="43" spans="1:13">
      <c r="A43" s="98">
        <v>38</v>
      </c>
      <c r="B43" s="98">
        <v>704763</v>
      </c>
      <c r="C43" s="118" t="s">
        <v>1155</v>
      </c>
      <c r="D43" s="98"/>
      <c r="E43" s="108" t="s">
        <v>575</v>
      </c>
      <c r="F43" s="100" t="s">
        <v>887</v>
      </c>
      <c r="G43" s="101" t="s">
        <v>891</v>
      </c>
      <c r="H43" s="119">
        <v>46180.29</v>
      </c>
      <c r="I43" s="101">
        <v>0</v>
      </c>
      <c r="J43" s="121">
        <v>5278.66</v>
      </c>
      <c r="K43" s="119">
        <f t="shared" si="1"/>
        <v>51458.95</v>
      </c>
      <c r="L43" s="93" t="s">
        <v>888</v>
      </c>
      <c r="M43" s="106"/>
    </row>
    <row r="44" spans="1:13">
      <c r="A44" s="98">
        <v>39</v>
      </c>
      <c r="B44" s="98">
        <v>682331</v>
      </c>
      <c r="C44" s="118" t="s">
        <v>1156</v>
      </c>
      <c r="D44" s="98"/>
      <c r="E44" s="108" t="s">
        <v>575</v>
      </c>
      <c r="F44" s="100" t="s">
        <v>887</v>
      </c>
      <c r="G44" s="101" t="s">
        <v>891</v>
      </c>
      <c r="H44" s="119">
        <v>182826.68</v>
      </c>
      <c r="I44" s="101">
        <v>0</v>
      </c>
      <c r="J44" s="121">
        <v>12185.42</v>
      </c>
      <c r="K44" s="119">
        <f t="shared" si="1"/>
        <v>195012.1</v>
      </c>
      <c r="L44" s="93" t="s">
        <v>891</v>
      </c>
      <c r="M44" s="106"/>
    </row>
    <row r="45" spans="1:13">
      <c r="A45" s="98">
        <v>40</v>
      </c>
      <c r="B45" s="98">
        <v>679035</v>
      </c>
      <c r="C45" s="118" t="s">
        <v>1157</v>
      </c>
      <c r="D45" s="98"/>
      <c r="E45" s="108" t="s">
        <v>575</v>
      </c>
      <c r="F45" s="100" t="s">
        <v>887</v>
      </c>
      <c r="G45" s="101" t="s">
        <v>891</v>
      </c>
      <c r="H45" s="119">
        <v>502650.4</v>
      </c>
      <c r="I45" s="101">
        <v>0</v>
      </c>
      <c r="J45" s="121">
        <v>120554.95</v>
      </c>
      <c r="K45" s="119">
        <f t="shared" si="1"/>
        <v>623205.35</v>
      </c>
      <c r="L45" s="93" t="s">
        <v>888</v>
      </c>
      <c r="M45" s="106"/>
    </row>
    <row r="46" spans="1:13">
      <c r="A46" s="98">
        <v>41</v>
      </c>
      <c r="B46" s="98">
        <v>675406</v>
      </c>
      <c r="C46" s="118" t="s">
        <v>1158</v>
      </c>
      <c r="D46" s="98"/>
      <c r="E46" s="108" t="s">
        <v>575</v>
      </c>
      <c r="F46" s="100" t="s">
        <v>887</v>
      </c>
      <c r="G46" s="101" t="s">
        <v>891</v>
      </c>
      <c r="H46" s="119">
        <v>501568.24</v>
      </c>
      <c r="I46" s="101">
        <v>0</v>
      </c>
      <c r="J46" s="121">
        <v>4411.78</v>
      </c>
      <c r="K46" s="119">
        <f t="shared" si="1"/>
        <v>505980.02</v>
      </c>
      <c r="L46" s="93" t="s">
        <v>891</v>
      </c>
      <c r="M46" s="106"/>
    </row>
    <row r="47" spans="1:13">
      <c r="A47" s="98">
        <v>42</v>
      </c>
      <c r="B47" s="98">
        <v>674506</v>
      </c>
      <c r="C47" s="118" t="s">
        <v>1159</v>
      </c>
      <c r="D47" s="98"/>
      <c r="E47" s="108" t="s">
        <v>575</v>
      </c>
      <c r="F47" s="100" t="s">
        <v>887</v>
      </c>
      <c r="G47" s="101" t="s">
        <v>891</v>
      </c>
      <c r="H47" s="119">
        <v>2712234.72</v>
      </c>
      <c r="I47" s="101">
        <v>0</v>
      </c>
      <c r="J47" s="121">
        <v>73435.5</v>
      </c>
      <c r="K47" s="119">
        <f t="shared" si="1"/>
        <v>2785670.22</v>
      </c>
      <c r="L47" s="93" t="s">
        <v>891</v>
      </c>
      <c r="M47" s="106"/>
    </row>
    <row r="48" spans="1:13">
      <c r="A48" s="98">
        <v>43</v>
      </c>
      <c r="B48" s="98">
        <v>673920</v>
      </c>
      <c r="C48" s="118" t="s">
        <v>1160</v>
      </c>
      <c r="D48" s="98"/>
      <c r="E48" s="108" t="s">
        <v>67</v>
      </c>
      <c r="F48" s="100" t="s">
        <v>887</v>
      </c>
      <c r="G48" s="101" t="s">
        <v>891</v>
      </c>
      <c r="H48" s="119">
        <v>38798.949999999997</v>
      </c>
      <c r="I48" s="101">
        <v>0</v>
      </c>
      <c r="J48" s="121">
        <v>1453.22</v>
      </c>
      <c r="K48" s="119">
        <f t="shared" si="1"/>
        <v>40252.17</v>
      </c>
      <c r="L48" s="93" t="s">
        <v>891</v>
      </c>
      <c r="M48" s="106"/>
    </row>
    <row r="49" spans="1:13">
      <c r="A49" s="98">
        <v>44</v>
      </c>
      <c r="B49" s="98">
        <v>668669</v>
      </c>
      <c r="C49" s="118" t="s">
        <v>1161</v>
      </c>
      <c r="D49" s="98"/>
      <c r="E49" s="108" t="s">
        <v>92</v>
      </c>
      <c r="F49" s="100" t="s">
        <v>887</v>
      </c>
      <c r="G49" s="101" t="s">
        <v>888</v>
      </c>
      <c r="H49" s="119">
        <v>73848.990000000005</v>
      </c>
      <c r="I49" s="101">
        <v>0</v>
      </c>
      <c r="J49" s="121">
        <v>144.30000000000001</v>
      </c>
      <c r="K49" s="119">
        <f t="shared" si="1"/>
        <v>73993.290000000008</v>
      </c>
      <c r="L49" s="93" t="s">
        <v>891</v>
      </c>
      <c r="M49" s="106"/>
    </row>
    <row r="50" spans="1:13">
      <c r="A50" s="98">
        <v>45</v>
      </c>
      <c r="B50" s="98">
        <v>551916</v>
      </c>
      <c r="C50" s="118" t="s">
        <v>1162</v>
      </c>
      <c r="D50" s="98"/>
      <c r="E50" s="108" t="s">
        <v>67</v>
      </c>
      <c r="F50" s="100" t="s">
        <v>887</v>
      </c>
      <c r="G50" s="101" t="s">
        <v>891</v>
      </c>
      <c r="H50" s="119">
        <v>125355.36</v>
      </c>
      <c r="I50" s="101">
        <v>0</v>
      </c>
      <c r="J50" s="121">
        <v>3247.67</v>
      </c>
      <c r="K50" s="119">
        <f t="shared" si="1"/>
        <v>128603.03</v>
      </c>
      <c r="L50" s="93" t="s">
        <v>888</v>
      </c>
      <c r="M50" s="106"/>
    </row>
    <row r="51" spans="1:13">
      <c r="A51" s="98">
        <v>46</v>
      </c>
      <c r="B51" s="98">
        <v>551827</v>
      </c>
      <c r="C51" s="118" t="s">
        <v>1163</v>
      </c>
      <c r="D51" s="98"/>
      <c r="E51" s="108" t="s">
        <v>931</v>
      </c>
      <c r="F51" s="100" t="s">
        <v>887</v>
      </c>
      <c r="G51" s="101" t="s">
        <v>891</v>
      </c>
      <c r="H51" s="119">
        <v>11296.69</v>
      </c>
      <c r="I51" s="101">
        <v>0</v>
      </c>
      <c r="J51" s="121">
        <v>5366.13</v>
      </c>
      <c r="K51" s="119">
        <f t="shared" si="1"/>
        <v>16662.82</v>
      </c>
      <c r="L51" s="93" t="s">
        <v>891</v>
      </c>
      <c r="M51" s="106"/>
    </row>
    <row r="52" spans="1:13">
      <c r="A52" s="98">
        <v>47</v>
      </c>
      <c r="B52" s="98">
        <v>551242</v>
      </c>
      <c r="C52" s="118" t="s">
        <v>1164</v>
      </c>
      <c r="D52" s="98"/>
      <c r="E52" s="108" t="s">
        <v>931</v>
      </c>
      <c r="F52" s="100" t="s">
        <v>887</v>
      </c>
      <c r="G52" s="101" t="s">
        <v>891</v>
      </c>
      <c r="H52" s="119">
        <v>49186.07</v>
      </c>
      <c r="I52" s="101">
        <v>0</v>
      </c>
      <c r="J52" s="121">
        <v>143.66</v>
      </c>
      <c r="K52" s="119">
        <f t="shared" si="1"/>
        <v>49329.73</v>
      </c>
      <c r="L52" s="93" t="s">
        <v>891</v>
      </c>
      <c r="M52" s="106"/>
    </row>
    <row r="53" spans="1:13">
      <c r="A53" s="98">
        <v>48</v>
      </c>
      <c r="B53" s="98">
        <v>551100</v>
      </c>
      <c r="C53" s="118" t="s">
        <v>1165</v>
      </c>
      <c r="D53" s="98"/>
      <c r="E53" s="108" t="s">
        <v>67</v>
      </c>
      <c r="F53" s="100" t="s">
        <v>887</v>
      </c>
      <c r="G53" s="101" t="s">
        <v>891</v>
      </c>
      <c r="H53" s="119">
        <v>79538.63</v>
      </c>
      <c r="I53" s="101">
        <v>0</v>
      </c>
      <c r="J53" s="121">
        <v>1504.25</v>
      </c>
      <c r="K53" s="119">
        <f t="shared" si="1"/>
        <v>81042.880000000005</v>
      </c>
      <c r="L53" s="93" t="s">
        <v>891</v>
      </c>
      <c r="M53" s="106"/>
    </row>
    <row r="54" spans="1:13">
      <c r="A54" s="98">
        <v>49</v>
      </c>
      <c r="B54" s="98">
        <v>550998</v>
      </c>
      <c r="C54" s="118" t="s">
        <v>1166</v>
      </c>
      <c r="D54" s="98"/>
      <c r="E54" s="108" t="s">
        <v>67</v>
      </c>
      <c r="F54" s="100" t="s">
        <v>887</v>
      </c>
      <c r="G54" s="101" t="s">
        <v>891</v>
      </c>
      <c r="H54" s="119">
        <v>63360</v>
      </c>
      <c r="I54" s="101">
        <v>0</v>
      </c>
      <c r="J54" s="121">
        <v>6182.23</v>
      </c>
      <c r="K54" s="119">
        <f t="shared" si="1"/>
        <v>69542.23</v>
      </c>
      <c r="L54" s="93" t="s">
        <v>891</v>
      </c>
      <c r="M54" s="106"/>
    </row>
    <row r="55" spans="1:13">
      <c r="A55" s="98">
        <v>50</v>
      </c>
      <c r="B55" s="98">
        <v>550972</v>
      </c>
      <c r="C55" s="118" t="s">
        <v>1167</v>
      </c>
      <c r="D55" s="98"/>
      <c r="E55" s="108" t="s">
        <v>67</v>
      </c>
      <c r="F55" s="100" t="s">
        <v>887</v>
      </c>
      <c r="G55" s="101" t="s">
        <v>891</v>
      </c>
      <c r="H55" s="119">
        <v>58296.84</v>
      </c>
      <c r="I55" s="101">
        <v>0</v>
      </c>
      <c r="J55" s="121">
        <v>686.5</v>
      </c>
      <c r="K55" s="119">
        <f t="shared" si="1"/>
        <v>58983.34</v>
      </c>
      <c r="L55" s="93" t="s">
        <v>891</v>
      </c>
      <c r="M55" s="106"/>
    </row>
    <row r="56" spans="1:13">
      <c r="A56" s="98">
        <v>51</v>
      </c>
      <c r="B56" s="98">
        <v>550771</v>
      </c>
      <c r="C56" s="118" t="s">
        <v>1168</v>
      </c>
      <c r="D56" s="98"/>
      <c r="E56" s="108" t="s">
        <v>67</v>
      </c>
      <c r="F56" s="100" t="s">
        <v>887</v>
      </c>
      <c r="G56" s="101" t="s">
        <v>891</v>
      </c>
      <c r="H56" s="119">
        <v>133373.95000000001</v>
      </c>
      <c r="I56" s="101">
        <v>0</v>
      </c>
      <c r="J56" s="121">
        <v>342875.37</v>
      </c>
      <c r="K56" s="119">
        <f t="shared" si="1"/>
        <v>476249.32</v>
      </c>
      <c r="L56" s="93" t="s">
        <v>888</v>
      </c>
      <c r="M56" s="106"/>
    </row>
    <row r="57" spans="1:13">
      <c r="A57" s="98">
        <v>52</v>
      </c>
      <c r="B57" s="98">
        <v>550500</v>
      </c>
      <c r="C57" s="118" t="s">
        <v>1169</v>
      </c>
      <c r="D57" s="98"/>
      <c r="E57" s="108" t="s">
        <v>931</v>
      </c>
      <c r="F57" s="100" t="s">
        <v>887</v>
      </c>
      <c r="G57" s="101" t="s">
        <v>891</v>
      </c>
      <c r="H57" s="119">
        <v>28655.05</v>
      </c>
      <c r="I57" s="101">
        <v>0</v>
      </c>
      <c r="J57" s="121">
        <v>406.47</v>
      </c>
      <c r="K57" s="119">
        <f t="shared" si="1"/>
        <v>29061.52</v>
      </c>
      <c r="L57" s="93" t="s">
        <v>891</v>
      </c>
      <c r="M57" s="106"/>
    </row>
    <row r="58" spans="1:13">
      <c r="A58" s="98">
        <v>53</v>
      </c>
      <c r="B58" s="98">
        <v>550070</v>
      </c>
      <c r="C58" s="118" t="s">
        <v>1170</v>
      </c>
      <c r="D58" s="98"/>
      <c r="E58" s="108" t="s">
        <v>92</v>
      </c>
      <c r="F58" s="100" t="s">
        <v>887</v>
      </c>
      <c r="G58" s="101" t="s">
        <v>891</v>
      </c>
      <c r="H58" s="119">
        <v>768773.86</v>
      </c>
      <c r="I58" s="101">
        <v>0</v>
      </c>
      <c r="J58" s="121">
        <v>42083.67</v>
      </c>
      <c r="K58" s="119">
        <f t="shared" si="1"/>
        <v>810857.53</v>
      </c>
      <c r="L58" s="93" t="s">
        <v>891</v>
      </c>
      <c r="M58" s="106"/>
    </row>
    <row r="59" spans="1:13">
      <c r="A59" s="98">
        <v>54</v>
      </c>
      <c r="B59" s="98">
        <v>550060</v>
      </c>
      <c r="C59" s="118" t="s">
        <v>1171</v>
      </c>
      <c r="D59" s="98"/>
      <c r="E59" s="108" t="s">
        <v>931</v>
      </c>
      <c r="F59" s="100" t="s">
        <v>887</v>
      </c>
      <c r="G59" s="101" t="s">
        <v>891</v>
      </c>
      <c r="H59" s="119">
        <v>11229.44</v>
      </c>
      <c r="I59" s="101">
        <v>0</v>
      </c>
      <c r="J59" s="121">
        <v>2947.02</v>
      </c>
      <c r="K59" s="119">
        <f t="shared" si="1"/>
        <v>14176.460000000001</v>
      </c>
      <c r="L59" s="93" t="s">
        <v>891</v>
      </c>
      <c r="M59" s="106"/>
    </row>
    <row r="60" spans="1:13">
      <c r="A60" s="98">
        <v>55</v>
      </c>
      <c r="B60" s="98">
        <v>549768</v>
      </c>
      <c r="C60" s="118" t="s">
        <v>1172</v>
      </c>
      <c r="D60" s="98"/>
      <c r="E60" s="108" t="s">
        <v>67</v>
      </c>
      <c r="F60" s="100" t="s">
        <v>887</v>
      </c>
      <c r="G60" s="101" t="s">
        <v>891</v>
      </c>
      <c r="H60" s="119">
        <v>46923.64</v>
      </c>
      <c r="I60" s="101">
        <v>0</v>
      </c>
      <c r="J60" s="121">
        <v>8742.26</v>
      </c>
      <c r="K60" s="119">
        <f t="shared" si="1"/>
        <v>55665.9</v>
      </c>
      <c r="L60" s="93" t="s">
        <v>891</v>
      </c>
      <c r="M60" s="106"/>
    </row>
    <row r="61" spans="1:13">
      <c r="A61" s="98">
        <v>56</v>
      </c>
      <c r="B61" s="98">
        <v>548596</v>
      </c>
      <c r="C61" s="118" t="s">
        <v>1173</v>
      </c>
      <c r="D61" s="98"/>
      <c r="E61" s="108" t="s">
        <v>931</v>
      </c>
      <c r="F61" s="100" t="s">
        <v>887</v>
      </c>
      <c r="G61" s="101" t="s">
        <v>891</v>
      </c>
      <c r="H61" s="119">
        <v>26808.42</v>
      </c>
      <c r="I61" s="101">
        <v>0</v>
      </c>
      <c r="J61" s="121">
        <v>0.27</v>
      </c>
      <c r="K61" s="119">
        <f t="shared" si="1"/>
        <v>26808.69</v>
      </c>
      <c r="L61" s="93" t="s">
        <v>891</v>
      </c>
      <c r="M61" s="106"/>
    </row>
    <row r="62" spans="1:13">
      <c r="A62" s="98">
        <v>57</v>
      </c>
      <c r="B62" s="98">
        <v>548440</v>
      </c>
      <c r="C62" s="118" t="s">
        <v>1174</v>
      </c>
      <c r="D62" s="98"/>
      <c r="E62" s="108" t="s">
        <v>931</v>
      </c>
      <c r="F62" s="100" t="s">
        <v>887</v>
      </c>
      <c r="G62" s="101" t="s">
        <v>891</v>
      </c>
      <c r="H62" s="119">
        <v>14819.87</v>
      </c>
      <c r="I62" s="101">
        <v>0</v>
      </c>
      <c r="J62" s="121">
        <v>5833.61</v>
      </c>
      <c r="K62" s="119">
        <f t="shared" si="1"/>
        <v>20653.48</v>
      </c>
      <c r="L62" s="93" t="s">
        <v>891</v>
      </c>
      <c r="M62" s="106"/>
    </row>
    <row r="63" spans="1:13">
      <c r="A63" s="98">
        <v>58</v>
      </c>
      <c r="B63" s="98">
        <v>548393</v>
      </c>
      <c r="C63" s="118" t="s">
        <v>1175</v>
      </c>
      <c r="D63" s="98"/>
      <c r="E63" s="108" t="s">
        <v>931</v>
      </c>
      <c r="F63" s="100" t="s">
        <v>887</v>
      </c>
      <c r="G63" s="101" t="s">
        <v>891</v>
      </c>
      <c r="H63" s="119">
        <v>7699.92</v>
      </c>
      <c r="I63" s="101">
        <v>0</v>
      </c>
      <c r="J63" s="121">
        <v>41.99</v>
      </c>
      <c r="K63" s="119">
        <f t="shared" si="1"/>
        <v>7741.91</v>
      </c>
      <c r="L63" s="93" t="s">
        <v>891</v>
      </c>
      <c r="M63" s="106"/>
    </row>
    <row r="64" spans="1:13">
      <c r="A64" s="98">
        <v>59</v>
      </c>
      <c r="B64" s="98">
        <v>547248</v>
      </c>
      <c r="C64" s="118" t="s">
        <v>1176</v>
      </c>
      <c r="D64" s="98"/>
      <c r="E64" s="108" t="s">
        <v>67</v>
      </c>
      <c r="F64" s="100" t="s">
        <v>887</v>
      </c>
      <c r="G64" s="101" t="s">
        <v>891</v>
      </c>
      <c r="H64" s="119">
        <v>63855.03</v>
      </c>
      <c r="I64" s="101">
        <v>0</v>
      </c>
      <c r="J64" s="121">
        <v>1626.49</v>
      </c>
      <c r="K64" s="119">
        <f t="shared" si="1"/>
        <v>65481.52</v>
      </c>
      <c r="L64" s="93" t="s">
        <v>891</v>
      </c>
      <c r="M64" s="106"/>
    </row>
    <row r="65" spans="1:13">
      <c r="A65" s="98">
        <v>60</v>
      </c>
      <c r="B65" s="98">
        <v>547221</v>
      </c>
      <c r="C65" s="118" t="s">
        <v>1177</v>
      </c>
      <c r="D65" s="98"/>
      <c r="E65" s="108" t="s">
        <v>92</v>
      </c>
      <c r="F65" s="100" t="s">
        <v>887</v>
      </c>
      <c r="G65" s="101" t="s">
        <v>891</v>
      </c>
      <c r="H65" s="119">
        <v>1189223.27</v>
      </c>
      <c r="I65" s="101">
        <v>0</v>
      </c>
      <c r="J65" s="121">
        <v>47395.41</v>
      </c>
      <c r="K65" s="119">
        <f t="shared" si="1"/>
        <v>1236618.68</v>
      </c>
      <c r="L65" s="93" t="s">
        <v>888</v>
      </c>
      <c r="M65" s="106"/>
    </row>
    <row r="66" spans="1:13">
      <c r="A66" s="98">
        <v>61</v>
      </c>
      <c r="B66" s="98">
        <v>334482</v>
      </c>
      <c r="C66" s="118" t="s">
        <v>1178</v>
      </c>
      <c r="D66" s="98"/>
      <c r="E66" s="108" t="s">
        <v>92</v>
      </c>
      <c r="F66" s="100" t="s">
        <v>887</v>
      </c>
      <c r="G66" s="101" t="s">
        <v>891</v>
      </c>
      <c r="H66" s="119">
        <v>3569124.6</v>
      </c>
      <c r="I66" s="101">
        <v>0</v>
      </c>
      <c r="J66" s="121">
        <v>105871.13</v>
      </c>
      <c r="K66" s="119">
        <f t="shared" si="1"/>
        <v>3674995.73</v>
      </c>
      <c r="L66" s="93" t="s">
        <v>888</v>
      </c>
      <c r="M66" s="106"/>
    </row>
    <row r="67" spans="1:13">
      <c r="A67" s="98">
        <v>62</v>
      </c>
      <c r="B67" s="98">
        <v>334469</v>
      </c>
      <c r="C67" s="118" t="s">
        <v>1179</v>
      </c>
      <c r="D67" s="98"/>
      <c r="E67" s="108" t="s">
        <v>92</v>
      </c>
      <c r="F67" s="100" t="s">
        <v>887</v>
      </c>
      <c r="G67" s="101" t="s">
        <v>891</v>
      </c>
      <c r="H67" s="119">
        <v>773297.26</v>
      </c>
      <c r="I67" s="101">
        <v>0</v>
      </c>
      <c r="J67" s="121">
        <v>18409.580000000002</v>
      </c>
      <c r="K67" s="119">
        <f t="shared" si="1"/>
        <v>791706.84</v>
      </c>
      <c r="L67" s="93" t="s">
        <v>888</v>
      </c>
      <c r="M67" s="106"/>
    </row>
    <row r="68" spans="1:13">
      <c r="A68" s="98">
        <v>63</v>
      </c>
      <c r="B68" s="98">
        <v>179988</v>
      </c>
      <c r="C68" s="118" t="s">
        <v>1180</v>
      </c>
      <c r="D68" s="98"/>
      <c r="E68" s="108" t="s">
        <v>67</v>
      </c>
      <c r="F68" s="100" t="s">
        <v>887</v>
      </c>
      <c r="G68" s="101" t="s">
        <v>891</v>
      </c>
      <c r="H68" s="119">
        <v>12555.33</v>
      </c>
      <c r="I68" s="101">
        <v>0</v>
      </c>
      <c r="J68" s="121">
        <v>0.27</v>
      </c>
      <c r="K68" s="119">
        <f t="shared" si="1"/>
        <v>12555.6</v>
      </c>
      <c r="L68" s="93" t="s">
        <v>891</v>
      </c>
      <c r="M68" s="106"/>
    </row>
    <row r="69" spans="1:13">
      <c r="A69" s="98">
        <v>64</v>
      </c>
      <c r="B69" s="98">
        <v>169804</v>
      </c>
      <c r="C69" s="118" t="s">
        <v>1181</v>
      </c>
      <c r="D69" s="98"/>
      <c r="E69" s="108" t="s">
        <v>931</v>
      </c>
      <c r="F69" s="100" t="s">
        <v>887</v>
      </c>
      <c r="G69" s="101" t="s">
        <v>891</v>
      </c>
      <c r="H69" s="119">
        <v>3144.26</v>
      </c>
      <c r="I69" s="101">
        <v>0</v>
      </c>
      <c r="J69" s="121">
        <v>0.27</v>
      </c>
      <c r="K69" s="119">
        <f t="shared" si="1"/>
        <v>3144.53</v>
      </c>
      <c r="L69" s="93" t="s">
        <v>891</v>
      </c>
      <c r="M69" s="106"/>
    </row>
    <row r="70" spans="1:13">
      <c r="A70" s="98">
        <v>65</v>
      </c>
      <c r="B70" s="98">
        <v>169503</v>
      </c>
      <c r="C70" s="118" t="s">
        <v>1182</v>
      </c>
      <c r="D70" s="98"/>
      <c r="E70" s="108" t="s">
        <v>67</v>
      </c>
      <c r="F70" s="100" t="s">
        <v>887</v>
      </c>
      <c r="G70" s="101" t="s">
        <v>891</v>
      </c>
      <c r="H70" s="119">
        <v>2133.9499999999998</v>
      </c>
      <c r="I70" s="101">
        <v>0</v>
      </c>
      <c r="J70" s="121">
        <v>692.15</v>
      </c>
      <c r="K70" s="119">
        <f t="shared" ref="K70" si="2">SUM(H70:J70)</f>
        <v>2826.1</v>
      </c>
      <c r="L70" s="93" t="s">
        <v>891</v>
      </c>
      <c r="M70" s="106"/>
    </row>
    <row r="71" spans="1:13">
      <c r="A71" s="106"/>
      <c r="B71" s="106"/>
      <c r="C71" s="106"/>
      <c r="D71" s="106"/>
      <c r="E71" s="106"/>
      <c r="F71" s="106"/>
      <c r="G71" s="106"/>
      <c r="H71" s="106">
        <f>SUM(H6:H70)</f>
        <v>37426985.939999998</v>
      </c>
      <c r="I71" s="106">
        <f>SUM(I6:I70)</f>
        <v>0</v>
      </c>
      <c r="J71" s="106">
        <f>SUM(J6:J70)</f>
        <v>2675387.9499999997</v>
      </c>
      <c r="K71" s="106">
        <f>SUM(K6:K70)</f>
        <v>40102373.890000001</v>
      </c>
      <c r="L71" s="106"/>
      <c r="M71" s="106"/>
    </row>
    <row r="72" spans="1:13">
      <c r="A72" s="106"/>
      <c r="B72" s="106"/>
      <c r="C72" s="106"/>
      <c r="D72" s="106"/>
      <c r="E72" s="106"/>
      <c r="F72" s="106"/>
      <c r="G72" s="106"/>
      <c r="H72" s="106"/>
      <c r="J72" s="106"/>
      <c r="K72" s="106"/>
      <c r="L72" s="106"/>
      <c r="M72" s="106"/>
    </row>
    <row r="73" spans="1:13">
      <c r="A73" s="106"/>
      <c r="B73" s="97"/>
      <c r="C73" s="106"/>
      <c r="D73" s="106"/>
      <c r="E73" s="106"/>
      <c r="F73" s="106"/>
      <c r="G73" s="106"/>
      <c r="H73" s="106"/>
      <c r="J73" s="106"/>
      <c r="K73" s="106"/>
      <c r="L73" s="106"/>
      <c r="M73" s="106"/>
    </row>
    <row r="74" spans="1:13">
      <c r="A74" s="106"/>
      <c r="B74" s="97"/>
      <c r="C74" s="106"/>
      <c r="D74" s="106"/>
      <c r="E74" s="106"/>
      <c r="F74" s="106"/>
      <c r="G74" s="106"/>
      <c r="H74" s="106"/>
      <c r="J74" s="106"/>
      <c r="K74" s="106"/>
      <c r="L74" s="106"/>
      <c r="M74" s="106"/>
    </row>
    <row r="75" spans="1:13">
      <c r="A75" s="106"/>
      <c r="B75" s="97"/>
      <c r="C75" s="106"/>
      <c r="D75" s="106"/>
      <c r="E75" s="106"/>
      <c r="F75" s="106"/>
      <c r="G75" s="106"/>
      <c r="H75" s="106"/>
      <c r="J75" s="106"/>
      <c r="K75" s="106"/>
      <c r="L75" s="106"/>
      <c r="M75" s="106"/>
    </row>
    <row r="76" spans="1:13">
      <c r="A76" s="106"/>
      <c r="B76" s="97"/>
      <c r="C76" s="106"/>
      <c r="D76" s="106"/>
      <c r="E76" s="106"/>
      <c r="F76" s="106"/>
      <c r="G76" s="106"/>
      <c r="H76" s="106"/>
      <c r="J76" s="106"/>
      <c r="K76" s="106"/>
      <c r="L76" s="106"/>
      <c r="M76" s="106"/>
    </row>
    <row r="77" spans="1:13">
      <c r="A77" s="106"/>
      <c r="B77" s="97"/>
      <c r="C77" s="106"/>
      <c r="D77" s="106"/>
      <c r="E77" s="106"/>
      <c r="F77" s="106"/>
      <c r="G77" s="106"/>
      <c r="H77" s="106"/>
      <c r="J77" s="106"/>
      <c r="K77" s="106"/>
      <c r="L77" s="106"/>
      <c r="M77" s="106"/>
    </row>
    <row r="78" spans="1:13">
      <c r="A78" s="106"/>
      <c r="B78" s="97"/>
      <c r="C78" s="106"/>
      <c r="D78" s="106"/>
      <c r="E78" s="106"/>
      <c r="F78" s="106"/>
      <c r="G78" s="106"/>
      <c r="H78" s="106"/>
      <c r="J78" s="106"/>
      <c r="K78" s="106"/>
      <c r="L78" s="106"/>
      <c r="M78" s="106"/>
    </row>
    <row r="79" spans="1:13">
      <c r="A79" s="106"/>
      <c r="B79" s="97"/>
      <c r="C79" s="106"/>
      <c r="D79" s="106"/>
      <c r="E79" s="106"/>
      <c r="F79" s="106"/>
      <c r="G79" s="106"/>
      <c r="H79" s="106"/>
      <c r="J79" s="106"/>
      <c r="K79" s="106"/>
      <c r="L79" s="106"/>
      <c r="M79" s="106"/>
    </row>
    <row r="80" spans="1:13">
      <c r="A80" s="106"/>
      <c r="B80" s="97"/>
      <c r="C80" s="106"/>
      <c r="D80" s="106"/>
      <c r="E80" s="106"/>
      <c r="F80" s="106"/>
      <c r="G80" s="106"/>
      <c r="H80" s="106"/>
      <c r="J80" s="106"/>
      <c r="K80" s="106"/>
      <c r="L80" s="106"/>
      <c r="M80" s="106"/>
    </row>
    <row r="81" spans="1:13">
      <c r="A81" s="106"/>
      <c r="B81" s="97"/>
      <c r="C81" s="106"/>
      <c r="D81" s="106"/>
      <c r="E81" s="106"/>
      <c r="F81" s="106"/>
      <c r="G81" s="106"/>
      <c r="H81" s="106"/>
      <c r="J81" s="106"/>
      <c r="K81" s="106"/>
      <c r="L81" s="106"/>
      <c r="M81" s="106"/>
    </row>
    <row r="82" spans="1:13">
      <c r="A82" s="106"/>
      <c r="B82" s="97"/>
      <c r="C82" s="106"/>
      <c r="D82" s="106"/>
      <c r="E82" s="106"/>
      <c r="F82" s="106"/>
      <c r="G82" s="106"/>
      <c r="H82" s="106"/>
      <c r="J82" s="106"/>
      <c r="K82" s="106"/>
      <c r="L82" s="106"/>
      <c r="M82" s="106"/>
    </row>
    <row r="83" spans="1:13">
      <c r="A83" s="106"/>
      <c r="B83" s="97"/>
      <c r="C83" s="106"/>
      <c r="D83" s="106"/>
      <c r="E83" s="106"/>
      <c r="F83" s="106"/>
      <c r="G83" s="106"/>
      <c r="H83" s="106"/>
      <c r="J83" s="106"/>
      <c r="K83" s="106"/>
      <c r="L83" s="106"/>
      <c r="M83" s="106"/>
    </row>
    <row r="84" spans="1:13">
      <c r="A84" s="106"/>
      <c r="B84" s="97"/>
      <c r="C84" s="106"/>
      <c r="D84" s="106"/>
      <c r="E84" s="106"/>
      <c r="F84" s="106"/>
      <c r="G84" s="106"/>
      <c r="H84" s="106"/>
      <c r="J84" s="106"/>
      <c r="K84" s="106"/>
      <c r="L84" s="106"/>
      <c r="M84" s="106"/>
    </row>
    <row r="85" spans="1:13">
      <c r="A85" s="106"/>
      <c r="B85" s="97"/>
      <c r="C85" s="106"/>
      <c r="D85" s="106"/>
      <c r="E85" s="106"/>
      <c r="F85" s="106"/>
      <c r="G85" s="106"/>
      <c r="H85" s="106"/>
      <c r="J85" s="106"/>
      <c r="K85" s="106"/>
      <c r="L85" s="106"/>
      <c r="M85" s="106"/>
    </row>
    <row r="86" spans="1:13">
      <c r="A86" s="106"/>
      <c r="B86" s="97"/>
      <c r="C86" s="106"/>
      <c r="D86" s="106"/>
      <c r="E86" s="106"/>
      <c r="F86" s="106"/>
      <c r="G86" s="106"/>
      <c r="H86" s="106"/>
      <c r="J86" s="106"/>
      <c r="K86" s="106"/>
      <c r="L86" s="106"/>
      <c r="M86" s="106"/>
    </row>
    <row r="87" spans="1:13">
      <c r="A87" s="106"/>
      <c r="B87" s="97"/>
      <c r="C87" s="106"/>
      <c r="D87" s="106"/>
      <c r="E87" s="106"/>
      <c r="F87" s="106"/>
      <c r="G87" s="106"/>
      <c r="H87" s="106"/>
      <c r="J87" s="106"/>
      <c r="K87" s="106"/>
      <c r="L87" s="106"/>
      <c r="M87" s="106"/>
    </row>
    <row r="88" spans="1:13">
      <c r="A88" s="106"/>
      <c r="B88" s="97"/>
      <c r="C88" s="106"/>
      <c r="D88" s="106"/>
      <c r="E88" s="106"/>
      <c r="F88" s="106"/>
      <c r="G88" s="106"/>
      <c r="H88" s="106"/>
      <c r="J88" s="106"/>
      <c r="K88" s="106"/>
      <c r="L88" s="106"/>
      <c r="M88" s="106"/>
    </row>
    <row r="89" spans="1:13">
      <c r="A89" s="106"/>
      <c r="B89" s="97"/>
      <c r="C89" s="106"/>
      <c r="D89" s="106"/>
      <c r="E89" s="106"/>
      <c r="F89" s="106"/>
      <c r="G89" s="106"/>
      <c r="H89" s="106"/>
      <c r="J89" s="106"/>
      <c r="K89" s="106"/>
      <c r="L89" s="106"/>
      <c r="M89" s="106"/>
    </row>
    <row r="90" spans="1:13">
      <c r="A90" s="106"/>
      <c r="B90" s="97"/>
      <c r="C90" s="106"/>
      <c r="D90" s="106"/>
      <c r="E90" s="106"/>
      <c r="F90" s="106"/>
      <c r="G90" s="106"/>
      <c r="H90" s="106"/>
      <c r="J90" s="106"/>
      <c r="K90" s="106"/>
      <c r="L90" s="106"/>
      <c r="M90" s="106"/>
    </row>
    <row r="91" spans="1:13">
      <c r="A91" s="106"/>
      <c r="B91" s="97"/>
      <c r="C91" s="106"/>
      <c r="D91" s="106"/>
      <c r="E91" s="106"/>
      <c r="F91" s="106"/>
      <c r="G91" s="106"/>
      <c r="H91" s="106"/>
      <c r="J91" s="106"/>
      <c r="K91" s="106"/>
      <c r="L91" s="106"/>
      <c r="M91" s="106"/>
    </row>
    <row r="92" spans="1:13">
      <c r="A92" s="106"/>
      <c r="B92" s="97"/>
      <c r="C92" s="106"/>
      <c r="D92" s="106"/>
      <c r="E92" s="106"/>
      <c r="F92" s="106"/>
      <c r="G92" s="106"/>
      <c r="H92" s="106"/>
      <c r="J92" s="106"/>
      <c r="K92" s="106"/>
      <c r="L92" s="106"/>
      <c r="M92" s="106"/>
    </row>
    <row r="93" spans="1:13">
      <c r="A93" s="106"/>
      <c r="B93" s="97"/>
      <c r="C93" s="106"/>
      <c r="D93" s="106"/>
      <c r="E93" s="106"/>
      <c r="F93" s="106"/>
      <c r="G93" s="106"/>
      <c r="H93" s="106"/>
      <c r="J93" s="106"/>
      <c r="K93" s="106"/>
      <c r="L93" s="106"/>
      <c r="M93" s="106"/>
    </row>
    <row r="94" spans="1:13">
      <c r="A94" s="106"/>
      <c r="B94" s="97"/>
      <c r="C94" s="106"/>
      <c r="D94" s="106"/>
      <c r="E94" s="106"/>
      <c r="F94" s="106"/>
      <c r="G94" s="106"/>
      <c r="H94" s="106"/>
      <c r="J94" s="106"/>
      <c r="K94" s="106"/>
      <c r="L94" s="106"/>
      <c r="M94" s="106"/>
    </row>
    <row r="95" spans="1:13">
      <c r="A95" s="106"/>
      <c r="B95" s="97"/>
      <c r="C95" s="106"/>
      <c r="D95" s="106"/>
      <c r="E95" s="106"/>
      <c r="F95" s="106"/>
      <c r="G95" s="106"/>
      <c r="H95" s="106"/>
      <c r="J95" s="106"/>
      <c r="K95" s="106"/>
      <c r="L95" s="106"/>
      <c r="M95" s="106"/>
    </row>
    <row r="96" spans="1:13">
      <c r="A96" s="106"/>
      <c r="B96" s="97"/>
      <c r="C96" s="106"/>
      <c r="D96" s="106"/>
      <c r="E96" s="106"/>
      <c r="F96" s="106"/>
      <c r="G96" s="106"/>
      <c r="H96" s="106"/>
      <c r="J96" s="106"/>
      <c r="K96" s="106"/>
      <c r="L96" s="106"/>
      <c r="M96" s="106"/>
    </row>
    <row r="97" spans="1:13">
      <c r="A97" s="106"/>
      <c r="B97" s="97"/>
      <c r="C97" s="106"/>
      <c r="D97" s="106"/>
      <c r="E97" s="106"/>
      <c r="F97" s="106"/>
      <c r="G97" s="106"/>
      <c r="H97" s="106"/>
      <c r="J97" s="106"/>
      <c r="K97" s="106"/>
      <c r="L97" s="106"/>
      <c r="M97" s="106"/>
    </row>
    <row r="98" spans="1:13">
      <c r="A98" s="106"/>
      <c r="B98" s="97"/>
      <c r="C98" s="106"/>
      <c r="D98" s="106"/>
      <c r="E98" s="106"/>
      <c r="F98" s="106"/>
      <c r="G98" s="106"/>
      <c r="H98" s="106"/>
      <c r="J98" s="106"/>
      <c r="K98" s="106"/>
      <c r="L98" s="106"/>
      <c r="M98" s="106"/>
    </row>
    <row r="99" spans="1:13">
      <c r="A99" s="106"/>
      <c r="B99" s="97"/>
      <c r="C99" s="106"/>
      <c r="D99" s="106"/>
      <c r="E99" s="106"/>
      <c r="F99" s="106"/>
      <c r="G99" s="106"/>
      <c r="H99" s="106"/>
      <c r="J99" s="106"/>
      <c r="K99" s="106"/>
      <c r="L99" s="106"/>
      <c r="M99" s="106"/>
    </row>
    <row r="100" spans="1:13">
      <c r="A100" s="106"/>
      <c r="B100" s="97"/>
      <c r="C100" s="106"/>
      <c r="D100" s="106"/>
      <c r="E100" s="106"/>
      <c r="F100" s="106"/>
      <c r="G100" s="106"/>
      <c r="H100" s="106"/>
      <c r="J100" s="106"/>
      <c r="K100" s="106"/>
      <c r="L100" s="106"/>
      <c r="M100" s="106"/>
    </row>
    <row r="101" spans="1:13">
      <c r="A101" s="106"/>
      <c r="B101" s="97"/>
      <c r="C101" s="106"/>
      <c r="D101" s="106"/>
      <c r="E101" s="106"/>
      <c r="F101" s="106"/>
      <c r="G101" s="106"/>
      <c r="H101" s="106"/>
      <c r="J101" s="106"/>
      <c r="K101" s="106"/>
      <c r="L101" s="106"/>
      <c r="M101" s="106"/>
    </row>
    <row r="102" spans="1:13">
      <c r="A102" s="106"/>
      <c r="B102" s="97"/>
      <c r="C102" s="106"/>
      <c r="D102" s="106"/>
      <c r="E102" s="106"/>
      <c r="F102" s="106"/>
      <c r="G102" s="106"/>
      <c r="H102" s="106"/>
      <c r="J102" s="106"/>
      <c r="K102" s="106"/>
      <c r="L102" s="106"/>
      <c r="M102" s="106"/>
    </row>
    <row r="103" spans="1:13">
      <c r="A103" s="106"/>
      <c r="B103" s="97"/>
      <c r="C103" s="106"/>
      <c r="D103" s="106"/>
      <c r="E103" s="106"/>
      <c r="F103" s="106"/>
      <c r="G103" s="106"/>
      <c r="H103" s="106"/>
      <c r="J103" s="106"/>
      <c r="K103" s="106"/>
      <c r="L103" s="106"/>
      <c r="M103" s="106"/>
    </row>
    <row r="104" spans="1:13">
      <c r="A104" s="106"/>
      <c r="B104" s="97"/>
      <c r="C104" s="106"/>
      <c r="D104" s="106"/>
      <c r="E104" s="106"/>
      <c r="F104" s="106"/>
      <c r="G104" s="106"/>
      <c r="H104" s="106"/>
      <c r="J104" s="106"/>
      <c r="K104" s="106"/>
      <c r="L104" s="106"/>
      <c r="M104" s="106"/>
    </row>
    <row r="105" spans="1:13">
      <c r="A105" s="106"/>
      <c r="B105" s="97"/>
      <c r="C105" s="106"/>
      <c r="D105" s="106"/>
      <c r="E105" s="106"/>
      <c r="F105" s="106"/>
      <c r="G105" s="106"/>
      <c r="H105" s="106"/>
      <c r="J105" s="106"/>
      <c r="K105" s="106"/>
      <c r="L105" s="106"/>
      <c r="M105" s="106"/>
    </row>
    <row r="106" spans="1:13">
      <c r="A106" s="106"/>
      <c r="B106" s="97"/>
      <c r="C106" s="106"/>
      <c r="D106" s="106"/>
      <c r="E106" s="106"/>
      <c r="F106" s="106"/>
      <c r="G106" s="106"/>
      <c r="H106" s="106"/>
      <c r="J106" s="106"/>
      <c r="K106" s="106"/>
      <c r="L106" s="106"/>
      <c r="M106" s="106"/>
    </row>
    <row r="107" spans="1:13">
      <c r="A107" s="106"/>
      <c r="B107" s="97"/>
      <c r="C107" s="106"/>
      <c r="D107" s="106"/>
      <c r="E107" s="106"/>
      <c r="F107" s="106"/>
      <c r="G107" s="106"/>
      <c r="H107" s="106"/>
      <c r="J107" s="106"/>
      <c r="K107" s="106"/>
      <c r="L107" s="106"/>
      <c r="M107" s="106"/>
    </row>
    <row r="108" spans="1:13">
      <c r="A108" s="106"/>
      <c r="B108" s="97"/>
      <c r="C108" s="106"/>
      <c r="D108" s="106"/>
      <c r="E108" s="106"/>
      <c r="F108" s="106"/>
      <c r="G108" s="106"/>
      <c r="H108" s="106"/>
      <c r="J108" s="106"/>
      <c r="K108" s="106"/>
      <c r="L108" s="106"/>
      <c r="M108" s="106"/>
    </row>
    <row r="109" spans="1:13">
      <c r="A109" s="106"/>
      <c r="B109" s="97"/>
      <c r="C109" s="106"/>
      <c r="D109" s="106"/>
      <c r="E109" s="106"/>
      <c r="F109" s="106"/>
      <c r="G109" s="106"/>
      <c r="H109" s="106"/>
      <c r="J109" s="106"/>
      <c r="K109" s="106"/>
      <c r="L109" s="106"/>
      <c r="M109" s="106"/>
    </row>
    <row r="110" spans="1:13">
      <c r="A110" s="106"/>
      <c r="B110" s="97"/>
      <c r="C110" s="106"/>
      <c r="D110" s="106"/>
      <c r="E110" s="106"/>
      <c r="F110" s="106"/>
      <c r="G110" s="106"/>
      <c r="H110" s="106"/>
      <c r="J110" s="106"/>
      <c r="K110" s="106"/>
      <c r="L110" s="106"/>
      <c r="M110" s="106"/>
    </row>
    <row r="111" spans="1:13">
      <c r="A111" s="106"/>
      <c r="B111" s="97"/>
      <c r="C111" s="106"/>
      <c r="D111" s="106"/>
      <c r="E111" s="106"/>
      <c r="F111" s="106"/>
      <c r="G111" s="106"/>
      <c r="H111" s="106"/>
      <c r="J111" s="106"/>
      <c r="K111" s="106"/>
      <c r="L111" s="106"/>
      <c r="M111" s="106"/>
    </row>
    <row r="112" spans="1:13">
      <c r="A112" s="106"/>
      <c r="B112" s="97"/>
      <c r="C112" s="106"/>
      <c r="D112" s="106"/>
      <c r="E112" s="106"/>
      <c r="F112" s="106"/>
      <c r="G112" s="106"/>
      <c r="H112" s="106"/>
      <c r="J112" s="106"/>
      <c r="K112" s="106"/>
      <c r="L112" s="106"/>
      <c r="M112" s="106"/>
    </row>
    <row r="113" spans="1:13">
      <c r="A113" s="106"/>
      <c r="B113" s="97"/>
      <c r="C113" s="106"/>
      <c r="D113" s="106"/>
      <c r="E113" s="106"/>
      <c r="F113" s="106"/>
      <c r="G113" s="106"/>
      <c r="H113" s="106"/>
      <c r="J113" s="106"/>
      <c r="K113" s="106"/>
      <c r="L113" s="106"/>
      <c r="M113" s="106"/>
    </row>
    <row r="114" spans="1:13">
      <c r="A114" s="106"/>
      <c r="B114" s="97"/>
      <c r="C114" s="106"/>
      <c r="D114" s="106"/>
      <c r="E114" s="106"/>
      <c r="F114" s="106"/>
      <c r="G114" s="106"/>
      <c r="H114" s="106"/>
      <c r="J114" s="106"/>
      <c r="K114" s="106"/>
      <c r="L114" s="106"/>
      <c r="M114" s="106"/>
    </row>
    <row r="115" spans="1:13">
      <c r="A115" s="106"/>
      <c r="B115" s="97"/>
      <c r="C115" s="106"/>
      <c r="D115" s="106"/>
      <c r="E115" s="106"/>
      <c r="F115" s="106"/>
      <c r="G115" s="106"/>
      <c r="H115" s="106"/>
      <c r="J115" s="106"/>
      <c r="K115" s="106"/>
      <c r="L115" s="106"/>
      <c r="M115" s="106"/>
    </row>
    <row r="116" spans="1:13">
      <c r="A116" s="106"/>
      <c r="B116" s="97"/>
      <c r="C116" s="106"/>
      <c r="D116" s="106"/>
      <c r="E116" s="106"/>
      <c r="F116" s="106"/>
      <c r="G116" s="106"/>
      <c r="H116" s="106"/>
      <c r="J116" s="106"/>
      <c r="K116" s="106"/>
      <c r="L116" s="106"/>
      <c r="M116" s="106"/>
    </row>
    <row r="117" spans="1:13">
      <c r="A117" s="106"/>
      <c r="B117" s="97"/>
      <c r="C117" s="106"/>
      <c r="D117" s="106"/>
      <c r="E117" s="106"/>
      <c r="F117" s="106"/>
      <c r="G117" s="106"/>
      <c r="H117" s="106"/>
      <c r="J117" s="106"/>
      <c r="K117" s="106"/>
      <c r="L117" s="106"/>
      <c r="M117" s="106"/>
    </row>
    <row r="118" spans="1:13">
      <c r="A118" s="106"/>
      <c r="B118" s="97"/>
      <c r="C118" s="106"/>
      <c r="D118" s="106"/>
      <c r="E118" s="106"/>
      <c r="F118" s="106"/>
      <c r="G118" s="106"/>
      <c r="H118" s="106"/>
      <c r="J118" s="106"/>
      <c r="K118" s="106"/>
      <c r="L118" s="106"/>
      <c r="M118" s="106"/>
    </row>
    <row r="119" spans="1:13">
      <c r="A119" s="106"/>
      <c r="B119" s="97"/>
      <c r="C119" s="106"/>
      <c r="D119" s="106"/>
      <c r="E119" s="106"/>
      <c r="F119" s="106"/>
      <c r="G119" s="106"/>
      <c r="H119" s="106"/>
      <c r="J119" s="106"/>
      <c r="K119" s="106"/>
      <c r="L119" s="106"/>
      <c r="M119" s="106"/>
    </row>
    <row r="120" spans="1:13">
      <c r="A120" s="106"/>
      <c r="B120" s="97"/>
      <c r="C120" s="106"/>
      <c r="D120" s="106"/>
      <c r="E120" s="106"/>
      <c r="F120" s="106"/>
      <c r="G120" s="106"/>
      <c r="H120" s="106"/>
      <c r="J120" s="106"/>
      <c r="K120" s="106"/>
      <c r="L120" s="106"/>
      <c r="M120" s="106"/>
    </row>
    <row r="121" spans="1:13">
      <c r="A121" s="106"/>
      <c r="B121" s="97"/>
      <c r="C121" s="106"/>
      <c r="D121" s="106"/>
      <c r="E121" s="106"/>
      <c r="F121" s="106"/>
      <c r="G121" s="106"/>
      <c r="H121" s="106"/>
      <c r="J121" s="106"/>
      <c r="K121" s="106"/>
      <c r="L121" s="106"/>
      <c r="M121" s="106"/>
    </row>
    <row r="122" spans="1:13">
      <c r="A122" s="106"/>
      <c r="B122" s="97"/>
      <c r="C122" s="106"/>
      <c r="D122" s="106"/>
      <c r="E122" s="106"/>
      <c r="F122" s="106"/>
      <c r="G122" s="106"/>
      <c r="H122" s="106"/>
      <c r="J122" s="106"/>
      <c r="K122" s="106"/>
      <c r="L122" s="106"/>
      <c r="M122" s="106"/>
    </row>
    <row r="123" spans="1:13">
      <c r="A123" s="106"/>
      <c r="B123" s="97"/>
      <c r="C123" s="106"/>
      <c r="D123" s="106"/>
      <c r="E123" s="106"/>
      <c r="F123" s="106"/>
      <c r="G123" s="106"/>
      <c r="H123" s="106"/>
      <c r="J123" s="106"/>
      <c r="K123" s="106"/>
      <c r="L123" s="106"/>
      <c r="M123" s="106"/>
    </row>
    <row r="124" spans="1:13">
      <c r="A124" s="106"/>
      <c r="B124" s="97"/>
      <c r="C124" s="106"/>
      <c r="D124" s="106"/>
      <c r="E124" s="106"/>
      <c r="F124" s="106"/>
      <c r="G124" s="106"/>
      <c r="H124" s="106"/>
      <c r="J124" s="106"/>
      <c r="K124" s="106"/>
      <c r="L124" s="106"/>
      <c r="M124" s="106"/>
    </row>
    <row r="125" spans="1:13">
      <c r="A125" s="106"/>
      <c r="B125" s="97"/>
      <c r="C125" s="106"/>
      <c r="D125" s="106"/>
      <c r="E125" s="106"/>
      <c r="F125" s="106"/>
      <c r="G125" s="106"/>
      <c r="H125" s="106"/>
      <c r="J125" s="106"/>
      <c r="K125" s="106"/>
      <c r="L125" s="106"/>
      <c r="M125" s="106"/>
    </row>
    <row r="126" spans="1:13">
      <c r="A126" s="106"/>
      <c r="B126" s="97"/>
      <c r="C126" s="106"/>
      <c r="D126" s="106"/>
      <c r="E126" s="106"/>
      <c r="F126" s="106"/>
      <c r="G126" s="106"/>
      <c r="H126" s="106"/>
      <c r="J126" s="106"/>
      <c r="K126" s="106"/>
      <c r="L126" s="106"/>
      <c r="M126" s="106"/>
    </row>
    <row r="127" spans="1:13">
      <c r="A127" s="106"/>
      <c r="B127" s="97"/>
      <c r="C127" s="106"/>
      <c r="D127" s="106"/>
      <c r="E127" s="106"/>
      <c r="F127" s="106"/>
      <c r="G127" s="106"/>
      <c r="H127" s="106"/>
      <c r="J127" s="106"/>
      <c r="K127" s="106"/>
      <c r="L127" s="106"/>
      <c r="M127" s="106"/>
    </row>
    <row r="128" spans="1:13">
      <c r="A128" s="106"/>
      <c r="B128" s="97"/>
      <c r="C128" s="106"/>
      <c r="D128" s="106"/>
      <c r="E128" s="106"/>
      <c r="F128" s="106"/>
      <c r="G128" s="106"/>
      <c r="H128" s="106"/>
      <c r="J128" s="106"/>
      <c r="K128" s="106"/>
      <c r="L128" s="106"/>
      <c r="M128" s="106"/>
    </row>
    <row r="129" spans="1:13">
      <c r="A129" s="106"/>
      <c r="B129" s="97"/>
      <c r="C129" s="106"/>
      <c r="D129" s="106"/>
      <c r="E129" s="106"/>
      <c r="F129" s="106"/>
      <c r="G129" s="106"/>
      <c r="H129" s="106"/>
      <c r="J129" s="106"/>
      <c r="K129" s="106"/>
      <c r="L129" s="106"/>
      <c r="M129" s="106"/>
    </row>
    <row r="130" spans="1:13">
      <c r="A130" s="106"/>
      <c r="B130" s="97"/>
      <c r="C130" s="106"/>
      <c r="D130" s="106"/>
      <c r="E130" s="106"/>
      <c r="F130" s="106"/>
      <c r="G130" s="106"/>
      <c r="H130" s="106"/>
      <c r="J130" s="106"/>
      <c r="K130" s="106"/>
      <c r="L130" s="106"/>
      <c r="M130" s="106"/>
    </row>
    <row r="131" spans="1:13">
      <c r="A131" s="106"/>
      <c r="B131" s="97"/>
      <c r="C131" s="106"/>
      <c r="D131" s="106"/>
      <c r="E131" s="106"/>
      <c r="F131" s="106"/>
      <c r="G131" s="106"/>
      <c r="H131" s="106"/>
      <c r="J131" s="106"/>
      <c r="K131" s="106"/>
      <c r="L131" s="106"/>
      <c r="M131" s="106"/>
    </row>
    <row r="132" spans="1:13">
      <c r="A132" s="106"/>
      <c r="B132" s="97"/>
      <c r="C132" s="106"/>
      <c r="D132" s="106"/>
      <c r="E132" s="106"/>
      <c r="F132" s="106"/>
      <c r="G132" s="106"/>
      <c r="H132" s="106"/>
      <c r="J132" s="106"/>
      <c r="K132" s="106"/>
      <c r="L132" s="106"/>
      <c r="M132" s="106"/>
    </row>
    <row r="133" spans="1:13">
      <c r="A133" s="106"/>
      <c r="B133" s="97"/>
      <c r="C133" s="106"/>
      <c r="D133" s="106"/>
      <c r="E133" s="106"/>
      <c r="F133" s="106"/>
      <c r="G133" s="106"/>
      <c r="H133" s="106"/>
      <c r="J133" s="106"/>
      <c r="K133" s="106"/>
      <c r="L133" s="106"/>
      <c r="M133" s="106"/>
    </row>
    <row r="134" spans="1:13">
      <c r="A134" s="106"/>
      <c r="B134" s="97"/>
      <c r="C134" s="106"/>
      <c r="D134" s="106"/>
      <c r="E134" s="106"/>
      <c r="F134" s="106"/>
      <c r="G134" s="106"/>
      <c r="H134" s="106"/>
      <c r="J134" s="106"/>
      <c r="K134" s="106"/>
      <c r="L134" s="106"/>
      <c r="M134" s="106"/>
    </row>
    <row r="135" spans="1:13">
      <c r="A135" s="106"/>
      <c r="B135" s="97"/>
      <c r="C135" s="106"/>
      <c r="D135" s="106"/>
      <c r="E135" s="106"/>
      <c r="F135" s="106"/>
      <c r="G135" s="106"/>
      <c r="H135" s="106"/>
      <c r="J135" s="106"/>
      <c r="K135" s="106"/>
      <c r="L135" s="106"/>
      <c r="M135" s="106"/>
    </row>
    <row r="136" spans="1:13">
      <c r="A136" s="106"/>
      <c r="B136" s="97"/>
      <c r="C136" s="106"/>
      <c r="D136" s="106"/>
      <c r="E136" s="106"/>
      <c r="F136" s="106"/>
      <c r="G136" s="106"/>
      <c r="H136" s="106"/>
      <c r="J136" s="106"/>
      <c r="K136" s="106"/>
      <c r="L136" s="106"/>
      <c r="M136" s="106"/>
    </row>
    <row r="137" spans="1:13">
      <c r="A137" s="106"/>
      <c r="B137" s="97"/>
      <c r="C137" s="106"/>
      <c r="D137" s="106"/>
      <c r="E137" s="106"/>
      <c r="F137" s="106"/>
      <c r="G137" s="106"/>
      <c r="H137" s="106"/>
      <c r="J137" s="106"/>
      <c r="K137" s="106"/>
      <c r="L137" s="106"/>
      <c r="M137" s="106"/>
    </row>
    <row r="138" spans="1:13">
      <c r="A138" s="106"/>
      <c r="B138" s="97"/>
      <c r="C138" s="106"/>
      <c r="D138" s="106"/>
      <c r="E138" s="106"/>
      <c r="F138" s="106"/>
      <c r="G138" s="106"/>
      <c r="H138" s="106"/>
      <c r="J138" s="106"/>
      <c r="K138" s="106"/>
      <c r="L138" s="106"/>
      <c r="M138" s="106"/>
    </row>
    <row r="139" spans="1:13">
      <c r="A139" s="106"/>
      <c r="B139" s="97"/>
      <c r="C139" s="106"/>
      <c r="D139" s="106"/>
      <c r="E139" s="106"/>
      <c r="F139" s="106"/>
      <c r="G139" s="106"/>
      <c r="H139" s="106"/>
      <c r="J139" s="106"/>
      <c r="K139" s="106"/>
      <c r="L139" s="106"/>
      <c r="M139" s="106"/>
    </row>
    <row r="140" spans="1:13">
      <c r="A140" s="106"/>
      <c r="B140" s="97"/>
      <c r="C140" s="106"/>
      <c r="D140" s="106"/>
      <c r="E140" s="106"/>
      <c r="F140" s="106"/>
      <c r="G140" s="106"/>
      <c r="H140" s="106"/>
      <c r="J140" s="106"/>
      <c r="K140" s="106"/>
      <c r="L140" s="106"/>
      <c r="M140" s="106"/>
    </row>
    <row r="141" spans="1:13">
      <c r="A141" s="106"/>
      <c r="B141" s="97"/>
      <c r="C141" s="106"/>
      <c r="D141" s="106"/>
      <c r="E141" s="106"/>
      <c r="F141" s="106"/>
      <c r="G141" s="106"/>
      <c r="H141" s="106"/>
      <c r="J141" s="106"/>
      <c r="K141" s="106"/>
      <c r="L141" s="106"/>
      <c r="M141" s="106"/>
    </row>
    <row r="142" spans="1:13">
      <c r="A142" s="106"/>
      <c r="B142" s="97"/>
      <c r="C142" s="106"/>
      <c r="D142" s="106"/>
      <c r="E142" s="106"/>
      <c r="F142" s="106"/>
      <c r="G142" s="106"/>
      <c r="H142" s="106"/>
      <c r="J142" s="106"/>
      <c r="K142" s="106"/>
      <c r="L142" s="106"/>
      <c r="M142" s="106"/>
    </row>
    <row r="143" spans="1:13">
      <c r="A143" s="106"/>
      <c r="B143" s="97"/>
      <c r="C143" s="106"/>
      <c r="D143" s="106"/>
      <c r="E143" s="106"/>
      <c r="F143" s="106"/>
      <c r="G143" s="106"/>
      <c r="H143" s="106"/>
      <c r="J143" s="106"/>
      <c r="K143" s="106"/>
      <c r="L143" s="106"/>
      <c r="M143" s="106"/>
    </row>
    <row r="144" spans="1:13">
      <c r="A144" s="106"/>
      <c r="B144" s="97"/>
      <c r="C144" s="106"/>
      <c r="D144" s="106"/>
      <c r="E144" s="106"/>
      <c r="F144" s="106"/>
      <c r="G144" s="106"/>
      <c r="H144" s="106"/>
      <c r="J144" s="106"/>
      <c r="K144" s="106"/>
      <c r="L144" s="106"/>
      <c r="M144" s="106"/>
    </row>
    <row r="145" spans="1:13">
      <c r="A145" s="106"/>
      <c r="B145" s="97"/>
      <c r="C145" s="106"/>
      <c r="D145" s="106"/>
      <c r="E145" s="106"/>
      <c r="F145" s="106"/>
      <c r="G145" s="106"/>
      <c r="H145" s="106"/>
      <c r="J145" s="106"/>
      <c r="K145" s="106"/>
      <c r="L145" s="106"/>
      <c r="M145" s="106"/>
    </row>
    <row r="146" spans="1:13">
      <c r="A146" s="106"/>
      <c r="B146" s="97"/>
      <c r="C146" s="106"/>
      <c r="D146" s="106"/>
      <c r="E146" s="106"/>
      <c r="F146" s="106"/>
      <c r="G146" s="106"/>
      <c r="H146" s="106"/>
      <c r="J146" s="106"/>
      <c r="K146" s="106"/>
      <c r="L146" s="106"/>
      <c r="M146" s="106"/>
    </row>
    <row r="147" spans="1:13">
      <c r="A147" s="106"/>
      <c r="B147" s="97"/>
      <c r="C147" s="106"/>
      <c r="D147" s="106"/>
      <c r="E147" s="106"/>
      <c r="F147" s="106"/>
      <c r="G147" s="106"/>
      <c r="H147" s="106"/>
      <c r="J147" s="106"/>
      <c r="K147" s="106"/>
      <c r="L147" s="106"/>
      <c r="M147" s="106"/>
    </row>
    <row r="148" spans="1:13">
      <c r="A148" s="106"/>
      <c r="B148" s="97"/>
      <c r="C148" s="106"/>
      <c r="D148" s="106"/>
      <c r="E148" s="106"/>
      <c r="F148" s="106"/>
      <c r="G148" s="106"/>
      <c r="H148" s="106"/>
      <c r="J148" s="106"/>
      <c r="K148" s="106"/>
      <c r="L148" s="106"/>
      <c r="M148" s="106"/>
    </row>
    <row r="149" spans="1:13">
      <c r="A149" s="106"/>
      <c r="B149" s="97"/>
      <c r="C149" s="106"/>
      <c r="D149" s="106"/>
      <c r="E149" s="106"/>
      <c r="F149" s="106"/>
      <c r="G149" s="106"/>
      <c r="H149" s="106"/>
      <c r="J149" s="106"/>
      <c r="K149" s="106"/>
      <c r="L149" s="106"/>
      <c r="M149" s="106"/>
    </row>
    <row r="150" spans="1:13">
      <c r="A150" s="106"/>
      <c r="B150" s="97"/>
      <c r="C150" s="106"/>
      <c r="D150" s="106"/>
      <c r="E150" s="106"/>
      <c r="F150" s="106"/>
      <c r="G150" s="106"/>
      <c r="H150" s="106"/>
      <c r="J150" s="106"/>
      <c r="K150" s="106"/>
      <c r="L150" s="106"/>
      <c r="M150" s="106"/>
    </row>
    <row r="151" spans="1:13">
      <c r="A151" s="106"/>
      <c r="B151" s="97"/>
      <c r="C151" s="106"/>
      <c r="D151" s="106"/>
      <c r="E151" s="106"/>
      <c r="F151" s="106"/>
      <c r="G151" s="106"/>
      <c r="H151" s="106"/>
      <c r="J151" s="106"/>
      <c r="K151" s="106"/>
      <c r="L151" s="106"/>
      <c r="M151" s="106"/>
    </row>
    <row r="152" spans="1:13">
      <c r="A152" s="106"/>
      <c r="B152" s="97"/>
      <c r="C152" s="106"/>
      <c r="D152" s="106"/>
      <c r="E152" s="106"/>
      <c r="F152" s="106"/>
      <c r="G152" s="106"/>
      <c r="H152" s="106"/>
      <c r="J152" s="106"/>
      <c r="K152" s="106"/>
      <c r="L152" s="106"/>
      <c r="M152" s="106"/>
    </row>
    <row r="153" spans="1:13">
      <c r="A153" s="106"/>
      <c r="B153" s="97"/>
      <c r="C153" s="106"/>
      <c r="D153" s="106"/>
      <c r="E153" s="106"/>
      <c r="F153" s="106"/>
      <c r="G153" s="106"/>
      <c r="H153" s="106"/>
      <c r="J153" s="106"/>
      <c r="K153" s="106"/>
      <c r="L153" s="106"/>
      <c r="M153" s="106"/>
    </row>
    <row r="154" spans="1:13">
      <c r="A154" s="106"/>
      <c r="B154" s="97"/>
      <c r="C154" s="106"/>
      <c r="D154" s="106"/>
      <c r="E154" s="106"/>
      <c r="F154" s="106"/>
      <c r="G154" s="106"/>
      <c r="H154" s="106"/>
      <c r="J154" s="106"/>
      <c r="K154" s="106"/>
      <c r="L154" s="106"/>
      <c r="M154" s="106"/>
    </row>
    <row r="155" spans="1:13">
      <c r="A155" s="106"/>
      <c r="B155" s="97"/>
      <c r="C155" s="106"/>
      <c r="D155" s="106"/>
      <c r="E155" s="106"/>
      <c r="F155" s="106"/>
      <c r="G155" s="106"/>
      <c r="H155" s="106"/>
      <c r="J155" s="106"/>
      <c r="K155" s="106"/>
      <c r="L155" s="106"/>
      <c r="M155" s="106"/>
    </row>
    <row r="156" spans="1:13">
      <c r="A156" s="106"/>
      <c r="B156" s="97"/>
      <c r="C156" s="106"/>
      <c r="D156" s="106"/>
      <c r="E156" s="106"/>
      <c r="F156" s="106"/>
      <c r="G156" s="106"/>
      <c r="H156" s="106"/>
      <c r="J156" s="106"/>
      <c r="K156" s="106"/>
      <c r="L156" s="106"/>
      <c r="M156" s="106"/>
    </row>
    <row r="157" spans="1:13">
      <c r="A157" s="106"/>
      <c r="B157" s="97"/>
      <c r="C157" s="106"/>
      <c r="D157" s="106"/>
      <c r="E157" s="106"/>
      <c r="F157" s="106"/>
      <c r="G157" s="106"/>
      <c r="H157" s="106"/>
      <c r="J157" s="106"/>
      <c r="K157" s="106"/>
      <c r="L157" s="106"/>
      <c r="M157" s="106"/>
    </row>
    <row r="158" spans="1:13">
      <c r="A158" s="106"/>
      <c r="B158" s="97"/>
      <c r="C158" s="106"/>
      <c r="D158" s="106"/>
      <c r="E158" s="106"/>
      <c r="F158" s="106"/>
      <c r="G158" s="106"/>
      <c r="H158" s="106"/>
      <c r="J158" s="106"/>
      <c r="K158" s="106"/>
      <c r="L158" s="106"/>
      <c r="M158" s="106"/>
    </row>
    <row r="159" spans="1:13">
      <c r="A159" s="106"/>
      <c r="B159" s="97"/>
      <c r="C159" s="106"/>
      <c r="D159" s="106"/>
      <c r="E159" s="106"/>
      <c r="F159" s="106"/>
      <c r="G159" s="106"/>
      <c r="H159" s="106"/>
      <c r="J159" s="106"/>
      <c r="K159" s="106"/>
      <c r="L159" s="106"/>
      <c r="M159" s="106"/>
    </row>
    <row r="160" spans="1:13">
      <c r="A160" s="106"/>
      <c r="B160" s="97"/>
      <c r="C160" s="106"/>
      <c r="D160" s="106"/>
      <c r="E160" s="106"/>
      <c r="F160" s="106"/>
      <c r="G160" s="106"/>
      <c r="H160" s="106"/>
      <c r="J160" s="106"/>
      <c r="K160" s="106"/>
      <c r="L160" s="106"/>
      <c r="M160" s="106"/>
    </row>
    <row r="161" spans="1:13">
      <c r="A161" s="106"/>
      <c r="B161" s="97"/>
      <c r="C161" s="106"/>
      <c r="D161" s="106"/>
      <c r="E161" s="106"/>
      <c r="F161" s="106"/>
      <c r="G161" s="106"/>
      <c r="H161" s="106"/>
      <c r="J161" s="106"/>
      <c r="K161" s="106"/>
      <c r="L161" s="106"/>
      <c r="M161" s="106"/>
    </row>
    <row r="162" spans="1:13">
      <c r="A162" s="106"/>
      <c r="B162" s="97"/>
      <c r="C162" s="106"/>
      <c r="D162" s="106"/>
      <c r="E162" s="106"/>
      <c r="F162" s="106"/>
      <c r="G162" s="106"/>
      <c r="H162" s="106"/>
      <c r="J162" s="106"/>
      <c r="K162" s="106"/>
      <c r="L162" s="106"/>
      <c r="M162" s="106"/>
    </row>
    <row r="163" spans="1:13">
      <c r="A163" s="106"/>
      <c r="B163" s="97"/>
      <c r="C163" s="106"/>
      <c r="D163" s="106"/>
      <c r="E163" s="106"/>
      <c r="F163" s="106"/>
      <c r="G163" s="106"/>
      <c r="H163" s="106"/>
      <c r="J163" s="106"/>
      <c r="K163" s="106"/>
      <c r="L163" s="106"/>
      <c r="M163" s="106"/>
    </row>
    <row r="164" spans="1:13">
      <c r="A164" s="106"/>
      <c r="B164" s="97"/>
      <c r="C164" s="106"/>
      <c r="D164" s="106"/>
      <c r="E164" s="106"/>
      <c r="F164" s="106"/>
      <c r="G164" s="106"/>
      <c r="H164" s="106"/>
      <c r="J164" s="106"/>
      <c r="K164" s="106"/>
      <c r="L164" s="106"/>
      <c r="M164" s="106"/>
    </row>
    <row r="165" spans="1:13">
      <c r="A165" s="106"/>
      <c r="B165" s="97"/>
      <c r="C165" s="106"/>
      <c r="D165" s="106"/>
      <c r="E165" s="106"/>
      <c r="F165" s="106"/>
      <c r="G165" s="106"/>
      <c r="H165" s="106"/>
      <c r="J165" s="106"/>
      <c r="K165" s="106"/>
      <c r="L165" s="106"/>
      <c r="M165" s="106"/>
    </row>
    <row r="166" spans="1:13">
      <c r="A166" s="106"/>
      <c r="B166" s="97"/>
      <c r="C166" s="106"/>
      <c r="D166" s="106"/>
      <c r="E166" s="106"/>
      <c r="F166" s="106"/>
      <c r="G166" s="106"/>
      <c r="H166" s="106"/>
      <c r="J166" s="106"/>
      <c r="K166" s="106"/>
      <c r="L166" s="106"/>
      <c r="M166" s="106"/>
    </row>
    <row r="167" spans="1:13">
      <c r="A167" s="106"/>
      <c r="B167" s="97"/>
      <c r="C167" s="106"/>
      <c r="D167" s="106"/>
      <c r="E167" s="106"/>
      <c r="F167" s="106"/>
      <c r="G167" s="106"/>
      <c r="H167" s="106"/>
      <c r="J167" s="106"/>
      <c r="K167" s="106"/>
      <c r="L167" s="106"/>
      <c r="M167" s="106"/>
    </row>
    <row r="168" spans="1:13">
      <c r="A168" s="106"/>
      <c r="B168" s="97"/>
      <c r="C168" s="106"/>
      <c r="D168" s="106"/>
      <c r="E168" s="106"/>
      <c r="F168" s="106"/>
      <c r="G168" s="106"/>
      <c r="H168" s="106"/>
      <c r="J168" s="106"/>
      <c r="K168" s="106"/>
      <c r="L168" s="106"/>
      <c r="M168" s="106"/>
    </row>
    <row r="169" spans="1:13">
      <c r="A169" s="106"/>
      <c r="B169" s="97"/>
      <c r="C169" s="106"/>
      <c r="D169" s="106"/>
      <c r="E169" s="106"/>
      <c r="F169" s="106"/>
      <c r="G169" s="106"/>
      <c r="H169" s="106"/>
      <c r="J169" s="106"/>
      <c r="K169" s="106"/>
      <c r="L169" s="106"/>
      <c r="M169" s="106"/>
    </row>
    <row r="170" spans="1:13">
      <c r="A170" s="106"/>
      <c r="B170" s="97"/>
      <c r="C170" s="106"/>
      <c r="D170" s="106"/>
      <c r="E170" s="106"/>
      <c r="F170" s="106"/>
      <c r="G170" s="106"/>
      <c r="H170" s="106"/>
      <c r="J170" s="106"/>
      <c r="K170" s="106"/>
      <c r="L170" s="106"/>
      <c r="M170" s="106"/>
    </row>
    <row r="171" spans="1:13">
      <c r="A171" s="106"/>
      <c r="B171" s="97"/>
      <c r="C171" s="106"/>
      <c r="D171" s="106"/>
      <c r="E171" s="106"/>
      <c r="F171" s="106"/>
      <c r="G171" s="106"/>
      <c r="H171" s="106"/>
      <c r="J171" s="106"/>
      <c r="K171" s="106"/>
      <c r="L171" s="106"/>
      <c r="M171" s="106"/>
    </row>
    <row r="172" spans="1:13">
      <c r="A172" s="106"/>
      <c r="B172" s="97"/>
      <c r="C172" s="106"/>
      <c r="D172" s="106"/>
      <c r="E172" s="106"/>
      <c r="F172" s="106"/>
      <c r="G172" s="106"/>
      <c r="H172" s="106"/>
      <c r="J172" s="106"/>
      <c r="K172" s="106"/>
      <c r="L172" s="106"/>
      <c r="M172" s="106"/>
    </row>
    <row r="173" spans="1:13">
      <c r="A173" s="106"/>
      <c r="B173" s="97"/>
      <c r="C173" s="106"/>
      <c r="D173" s="106"/>
      <c r="E173" s="106"/>
      <c r="F173" s="106"/>
      <c r="G173" s="106"/>
      <c r="H173" s="106"/>
      <c r="J173" s="106"/>
      <c r="K173" s="106"/>
      <c r="L173" s="106"/>
      <c r="M173" s="106"/>
    </row>
    <row r="174" spans="1:13">
      <c r="A174" s="106"/>
      <c r="B174" s="97"/>
      <c r="C174" s="106"/>
      <c r="D174" s="106"/>
      <c r="E174" s="106"/>
      <c r="F174" s="106"/>
      <c r="G174" s="106"/>
      <c r="H174" s="106"/>
      <c r="J174" s="106"/>
      <c r="K174" s="106"/>
      <c r="L174" s="106"/>
      <c r="M174" s="106"/>
    </row>
    <row r="175" spans="1:13">
      <c r="A175" s="106"/>
      <c r="B175" s="97"/>
      <c r="C175" s="106"/>
      <c r="D175" s="106"/>
      <c r="E175" s="106"/>
      <c r="F175" s="106"/>
      <c r="G175" s="106"/>
      <c r="H175" s="106"/>
      <c r="J175" s="106"/>
      <c r="K175" s="106"/>
      <c r="L175" s="106"/>
      <c r="M175" s="106"/>
    </row>
    <row r="176" spans="1:13">
      <c r="A176" s="106"/>
      <c r="B176" s="106"/>
      <c r="C176" s="106"/>
      <c r="D176" s="106"/>
      <c r="E176" s="106"/>
      <c r="F176" s="106"/>
      <c r="G176" s="106"/>
      <c r="H176" s="106"/>
      <c r="J176" s="106"/>
      <c r="K176" s="106"/>
      <c r="L176" s="106"/>
      <c r="M176" s="106"/>
    </row>
    <row r="177" spans="1:13">
      <c r="A177" s="106"/>
      <c r="B177" s="106"/>
      <c r="C177" s="106"/>
      <c r="D177" s="106"/>
      <c r="E177" s="106"/>
      <c r="F177" s="106"/>
      <c r="G177" s="106"/>
      <c r="H177" s="106"/>
      <c r="J177" s="106"/>
      <c r="K177" s="106"/>
      <c r="L177" s="106"/>
      <c r="M177" s="106"/>
    </row>
    <row r="178" spans="1:13">
      <c r="A178" s="106"/>
      <c r="B178" s="106"/>
      <c r="C178" s="106"/>
      <c r="D178" s="106"/>
      <c r="E178" s="106"/>
      <c r="F178" s="106"/>
      <c r="G178" s="106"/>
      <c r="H178" s="106"/>
      <c r="J178" s="106"/>
      <c r="K178" s="106"/>
      <c r="L178" s="106"/>
      <c r="M178" s="106"/>
    </row>
    <row r="179" spans="1:13">
      <c r="A179" s="106"/>
      <c r="B179" s="106"/>
      <c r="C179" s="106"/>
      <c r="D179" s="106"/>
      <c r="E179" s="106"/>
      <c r="F179" s="106"/>
      <c r="G179" s="106"/>
      <c r="H179" s="106"/>
      <c r="J179" s="106"/>
      <c r="K179" s="106"/>
      <c r="L179" s="106"/>
      <c r="M179" s="106"/>
    </row>
    <row r="180" spans="1:13">
      <c r="A180" s="106"/>
      <c r="B180" s="106"/>
      <c r="C180" s="106"/>
      <c r="D180" s="106"/>
      <c r="E180" s="106"/>
      <c r="F180" s="106"/>
      <c r="G180" s="106"/>
      <c r="H180" s="106"/>
      <c r="J180" s="106"/>
      <c r="K180" s="106"/>
      <c r="L180" s="106"/>
      <c r="M180" s="106"/>
    </row>
    <row r="181" spans="1:13">
      <c r="A181" s="106"/>
      <c r="B181" s="106"/>
      <c r="C181" s="106"/>
      <c r="D181" s="106"/>
      <c r="E181" s="106"/>
      <c r="F181" s="106"/>
      <c r="G181" s="106"/>
      <c r="H181" s="106"/>
      <c r="J181" s="106"/>
      <c r="K181" s="106"/>
      <c r="L181" s="106"/>
      <c r="M181" s="106"/>
    </row>
    <row r="182" spans="1:13">
      <c r="A182" s="106"/>
      <c r="B182" s="106"/>
      <c r="C182" s="106"/>
      <c r="D182" s="106"/>
      <c r="E182" s="106"/>
      <c r="F182" s="106"/>
      <c r="G182" s="106"/>
      <c r="H182" s="106"/>
      <c r="J182" s="106"/>
      <c r="K182" s="106"/>
      <c r="L182" s="106"/>
      <c r="M182" s="106"/>
    </row>
    <row r="183" spans="1:13">
      <c r="A183" s="106"/>
      <c r="B183" s="106"/>
      <c r="C183" s="106"/>
      <c r="D183" s="106"/>
      <c r="E183" s="106"/>
      <c r="F183" s="106"/>
      <c r="G183" s="106"/>
      <c r="H183" s="106"/>
      <c r="J183" s="106"/>
      <c r="K183" s="106"/>
      <c r="L183" s="106"/>
      <c r="M183" s="106"/>
    </row>
    <row r="184" spans="1:13">
      <c r="A184" s="106"/>
      <c r="B184" s="106"/>
      <c r="C184" s="106"/>
      <c r="D184" s="106"/>
      <c r="E184" s="106"/>
      <c r="F184" s="106"/>
      <c r="G184" s="106"/>
      <c r="H184" s="106"/>
      <c r="J184" s="106"/>
      <c r="K184" s="106"/>
      <c r="L184" s="106"/>
      <c r="M184" s="106"/>
    </row>
    <row r="185" spans="1:13">
      <c r="A185" s="106"/>
      <c r="B185" s="106"/>
      <c r="C185" s="106"/>
      <c r="D185" s="106"/>
      <c r="E185" s="106"/>
      <c r="F185" s="106"/>
      <c r="G185" s="106"/>
      <c r="H185" s="106"/>
      <c r="J185" s="106"/>
      <c r="K185" s="106"/>
      <c r="L185" s="106"/>
      <c r="M185" s="106"/>
    </row>
    <row r="186" spans="1:13">
      <c r="A186" s="106"/>
      <c r="B186" s="106"/>
      <c r="C186" s="106"/>
      <c r="D186" s="106"/>
      <c r="E186" s="106"/>
      <c r="F186" s="106"/>
      <c r="G186" s="106"/>
      <c r="H186" s="106"/>
      <c r="J186" s="106"/>
      <c r="K186" s="106"/>
      <c r="L186" s="106"/>
      <c r="M186" s="106"/>
    </row>
    <row r="187" spans="1:13">
      <c r="A187" s="106"/>
      <c r="B187" s="106"/>
      <c r="C187" s="106"/>
      <c r="D187" s="106"/>
      <c r="E187" s="106"/>
      <c r="F187" s="106"/>
      <c r="G187" s="106"/>
      <c r="H187" s="106"/>
      <c r="J187" s="106"/>
      <c r="K187" s="106"/>
      <c r="L187" s="106"/>
      <c r="M187" s="106"/>
    </row>
    <row r="188" spans="1:13">
      <c r="A188" s="106"/>
      <c r="B188" s="106"/>
      <c r="C188" s="106"/>
      <c r="D188" s="106"/>
      <c r="E188" s="106"/>
      <c r="F188" s="106"/>
      <c r="G188" s="106"/>
      <c r="H188" s="106"/>
      <c r="J188" s="106"/>
      <c r="K188" s="106"/>
      <c r="L188" s="106"/>
      <c r="M188" s="106"/>
    </row>
    <row r="189" spans="1:13">
      <c r="A189" s="106"/>
      <c r="B189" s="106"/>
      <c r="C189" s="106"/>
      <c r="D189" s="106"/>
      <c r="E189" s="106"/>
      <c r="F189" s="106"/>
      <c r="G189" s="106"/>
      <c r="H189" s="106"/>
      <c r="J189" s="106"/>
      <c r="K189" s="106"/>
      <c r="L189" s="106"/>
      <c r="M189" s="106"/>
    </row>
    <row r="190" spans="1:13">
      <c r="A190" s="106"/>
      <c r="B190" s="106"/>
      <c r="C190" s="106"/>
      <c r="D190" s="106"/>
      <c r="E190" s="106"/>
      <c r="F190" s="106"/>
      <c r="G190" s="106"/>
      <c r="H190" s="106"/>
      <c r="J190" s="106"/>
      <c r="K190" s="106"/>
      <c r="L190" s="106"/>
      <c r="M190" s="106"/>
    </row>
    <row r="191" spans="1:13">
      <c r="A191" s="106"/>
      <c r="B191" s="106"/>
      <c r="C191" s="106"/>
      <c r="D191" s="106"/>
      <c r="E191" s="106"/>
      <c r="F191" s="106"/>
      <c r="G191" s="106"/>
      <c r="H191" s="106"/>
      <c r="J191" s="106"/>
      <c r="K191" s="106"/>
      <c r="L191" s="106"/>
      <c r="M191" s="106"/>
    </row>
    <row r="192" spans="1:13">
      <c r="A192" s="106"/>
      <c r="B192" s="106"/>
      <c r="C192" s="106"/>
      <c r="D192" s="106"/>
      <c r="E192" s="106"/>
      <c r="F192" s="106"/>
      <c r="G192" s="106"/>
      <c r="H192" s="106"/>
      <c r="J192" s="106"/>
      <c r="K192" s="106"/>
      <c r="L192" s="106"/>
      <c r="M192" s="106"/>
    </row>
    <row r="193" spans="1:13">
      <c r="A193" s="106"/>
      <c r="B193" s="106"/>
      <c r="C193" s="106"/>
      <c r="D193" s="106"/>
      <c r="E193" s="106"/>
      <c r="F193" s="106"/>
      <c r="G193" s="106"/>
      <c r="H193" s="106"/>
      <c r="J193" s="106"/>
      <c r="K193" s="106"/>
      <c r="L193" s="106"/>
      <c r="M193" s="106"/>
    </row>
    <row r="194" spans="1:13">
      <c r="A194" s="106"/>
      <c r="B194" s="106"/>
      <c r="C194" s="106"/>
      <c r="D194" s="106"/>
      <c r="E194" s="106"/>
      <c r="F194" s="106"/>
      <c r="G194" s="106"/>
      <c r="H194" s="106"/>
      <c r="J194" s="106"/>
      <c r="K194" s="106"/>
      <c r="L194" s="106"/>
      <c r="M194" s="106"/>
    </row>
    <row r="195" spans="1:13">
      <c r="A195" s="106"/>
      <c r="B195" s="106"/>
      <c r="C195" s="106"/>
      <c r="D195" s="106"/>
      <c r="E195" s="106"/>
      <c r="F195" s="106"/>
      <c r="G195" s="106"/>
      <c r="H195" s="106"/>
      <c r="J195" s="106"/>
      <c r="K195" s="106"/>
      <c r="L195" s="106"/>
      <c r="M195" s="106"/>
    </row>
    <row r="196" spans="1:13">
      <c r="A196" s="106"/>
      <c r="B196" s="106"/>
      <c r="C196" s="106"/>
      <c r="D196" s="106"/>
      <c r="E196" s="106"/>
      <c r="F196" s="106"/>
      <c r="G196" s="106"/>
      <c r="H196" s="106"/>
      <c r="J196" s="106"/>
      <c r="K196" s="106"/>
      <c r="L196" s="106"/>
      <c r="M196" s="106"/>
    </row>
    <row r="197" spans="1:13">
      <c r="A197" s="106"/>
      <c r="B197" s="106"/>
      <c r="C197" s="106"/>
      <c r="D197" s="106"/>
      <c r="E197" s="106"/>
      <c r="F197" s="106"/>
      <c r="G197" s="106"/>
      <c r="H197" s="106"/>
      <c r="J197" s="106"/>
      <c r="K197" s="106"/>
      <c r="L197" s="106"/>
      <c r="M197" s="106"/>
    </row>
    <row r="198" spans="1:13">
      <c r="A198" s="106"/>
      <c r="B198" s="106"/>
      <c r="C198" s="106"/>
      <c r="D198" s="106"/>
      <c r="E198" s="106"/>
      <c r="F198" s="106"/>
      <c r="G198" s="106"/>
      <c r="H198" s="106"/>
      <c r="J198" s="106"/>
      <c r="K198" s="106"/>
      <c r="L198" s="106"/>
      <c r="M198" s="106"/>
    </row>
    <row r="199" spans="1:13">
      <c r="A199" s="106"/>
      <c r="B199" s="106"/>
      <c r="C199" s="106"/>
      <c r="D199" s="106"/>
      <c r="E199" s="106"/>
      <c r="F199" s="106"/>
      <c r="G199" s="106"/>
      <c r="H199" s="106"/>
      <c r="J199" s="106"/>
      <c r="K199" s="106"/>
      <c r="L199" s="106"/>
      <c r="M199" s="106"/>
    </row>
    <row r="200" spans="1:13">
      <c r="A200" s="106"/>
      <c r="B200" s="106"/>
      <c r="C200" s="106"/>
      <c r="D200" s="106"/>
      <c r="E200" s="106"/>
      <c r="F200" s="106"/>
      <c r="G200" s="106"/>
      <c r="H200" s="106"/>
      <c r="J200" s="106"/>
      <c r="K200" s="106"/>
      <c r="L200" s="106"/>
      <c r="M200" s="106"/>
    </row>
    <row r="201" spans="1:13">
      <c r="A201" s="106"/>
      <c r="B201" s="106"/>
      <c r="C201" s="106"/>
      <c r="D201" s="106"/>
      <c r="E201" s="106"/>
      <c r="F201" s="106"/>
      <c r="G201" s="106"/>
      <c r="H201" s="106"/>
      <c r="J201" s="106"/>
      <c r="K201" s="106"/>
      <c r="L201" s="106"/>
      <c r="M201" s="106"/>
    </row>
    <row r="202" spans="1:13">
      <c r="A202" s="106"/>
      <c r="B202" s="106"/>
      <c r="C202" s="106"/>
      <c r="D202" s="106"/>
      <c r="E202" s="106"/>
      <c r="F202" s="106"/>
      <c r="G202" s="106"/>
      <c r="H202" s="106"/>
      <c r="J202" s="106"/>
      <c r="K202" s="106"/>
      <c r="L202" s="106"/>
      <c r="M202" s="106"/>
    </row>
    <row r="203" spans="1:13">
      <c r="A203" s="106"/>
      <c r="B203" s="106"/>
      <c r="C203" s="106"/>
      <c r="D203" s="106"/>
      <c r="E203" s="106"/>
      <c r="F203" s="106"/>
      <c r="G203" s="106"/>
      <c r="H203" s="106"/>
      <c r="J203" s="106"/>
      <c r="K203" s="106"/>
      <c r="L203" s="106"/>
      <c r="M203" s="106"/>
    </row>
    <row r="204" spans="1:13">
      <c r="A204" s="106"/>
      <c r="B204" s="106"/>
      <c r="C204" s="106"/>
      <c r="D204" s="106"/>
      <c r="E204" s="106"/>
      <c r="F204" s="106"/>
      <c r="G204" s="106"/>
      <c r="H204" s="106"/>
      <c r="J204" s="106"/>
      <c r="K204" s="106"/>
      <c r="L204" s="106"/>
      <c r="M204" s="106"/>
    </row>
    <row r="205" spans="1:13">
      <c r="A205" s="106"/>
      <c r="B205" s="106"/>
      <c r="C205" s="106"/>
      <c r="D205" s="106"/>
      <c r="E205" s="106"/>
      <c r="F205" s="106"/>
      <c r="G205" s="106"/>
      <c r="H205" s="106"/>
      <c r="J205" s="106"/>
      <c r="K205" s="106"/>
      <c r="L205" s="106"/>
      <c r="M205" s="106"/>
    </row>
    <row r="206" spans="1:13">
      <c r="A206" s="106"/>
      <c r="B206" s="106"/>
      <c r="C206" s="106"/>
      <c r="D206" s="106"/>
      <c r="E206" s="106"/>
      <c r="F206" s="106"/>
      <c r="G206" s="106"/>
      <c r="H206" s="106"/>
      <c r="J206" s="106"/>
      <c r="K206" s="106"/>
      <c r="L206" s="106"/>
      <c r="M206" s="106"/>
    </row>
    <row r="207" spans="1:13">
      <c r="A207" s="106"/>
      <c r="B207" s="106"/>
      <c r="C207" s="106"/>
      <c r="D207" s="106"/>
      <c r="E207" s="106"/>
      <c r="F207" s="106"/>
      <c r="G207" s="106"/>
      <c r="H207" s="106"/>
      <c r="J207" s="106"/>
      <c r="K207" s="106"/>
      <c r="L207" s="106"/>
      <c r="M207" s="106"/>
    </row>
    <row r="208" spans="1:13">
      <c r="A208" s="106"/>
      <c r="B208" s="106"/>
      <c r="C208" s="106"/>
      <c r="D208" s="106"/>
      <c r="E208" s="106"/>
      <c r="F208" s="106"/>
      <c r="G208" s="106"/>
      <c r="H208" s="106"/>
      <c r="J208" s="106"/>
      <c r="K208" s="106"/>
      <c r="L208" s="106"/>
      <c r="M208" s="106"/>
    </row>
    <row r="209" spans="1:13">
      <c r="A209" s="106"/>
      <c r="B209" s="106"/>
      <c r="C209" s="106"/>
      <c r="D209" s="106"/>
      <c r="E209" s="106"/>
      <c r="F209" s="106"/>
      <c r="G209" s="106"/>
      <c r="H209" s="106"/>
      <c r="J209" s="106"/>
      <c r="K209" s="106"/>
      <c r="L209" s="106"/>
      <c r="M209" s="106"/>
    </row>
    <row r="210" spans="1:13">
      <c r="A210" s="106"/>
      <c r="B210" s="106"/>
      <c r="C210" s="106"/>
      <c r="D210" s="106"/>
      <c r="E210" s="106"/>
      <c r="F210" s="106"/>
      <c r="G210" s="106"/>
      <c r="H210" s="106"/>
      <c r="J210" s="106"/>
      <c r="K210" s="106"/>
      <c r="L210" s="106"/>
      <c r="M210" s="106"/>
    </row>
    <row r="211" spans="1:13">
      <c r="A211" s="106"/>
      <c r="B211" s="106"/>
      <c r="C211" s="106"/>
      <c r="D211" s="106"/>
      <c r="E211" s="106"/>
      <c r="F211" s="106"/>
      <c r="G211" s="106"/>
      <c r="H211" s="106"/>
      <c r="J211" s="106"/>
      <c r="K211" s="106"/>
      <c r="L211" s="106"/>
      <c r="M211" s="106"/>
    </row>
    <row r="212" spans="1:13">
      <c r="A212" s="106"/>
      <c r="B212" s="106"/>
      <c r="C212" s="106"/>
      <c r="D212" s="106"/>
      <c r="E212" s="106"/>
      <c r="F212" s="106"/>
      <c r="G212" s="106"/>
      <c r="H212" s="106"/>
      <c r="J212" s="106"/>
      <c r="K212" s="106"/>
      <c r="L212" s="106"/>
      <c r="M212" s="106"/>
    </row>
    <row r="213" spans="1:13">
      <c r="A213" s="106"/>
      <c r="B213" s="106"/>
      <c r="C213" s="106"/>
      <c r="D213" s="106"/>
      <c r="E213" s="106"/>
      <c r="F213" s="106"/>
      <c r="G213" s="106"/>
      <c r="H213" s="106"/>
      <c r="J213" s="106"/>
      <c r="K213" s="106"/>
      <c r="L213" s="106"/>
      <c r="M213" s="106"/>
    </row>
    <row r="214" spans="1:13">
      <c r="A214" s="106"/>
      <c r="B214" s="106"/>
      <c r="C214" s="106"/>
      <c r="D214" s="106"/>
      <c r="E214" s="106"/>
      <c r="F214" s="106"/>
      <c r="G214" s="106"/>
      <c r="H214" s="106"/>
      <c r="J214" s="106"/>
      <c r="K214" s="106"/>
      <c r="L214" s="106"/>
      <c r="M214" s="106"/>
    </row>
    <row r="215" spans="1:13">
      <c r="A215" s="106"/>
      <c r="B215" s="106"/>
      <c r="C215" s="106"/>
      <c r="D215" s="106"/>
      <c r="E215" s="106"/>
      <c r="F215" s="106"/>
      <c r="G215" s="106"/>
      <c r="H215" s="106"/>
      <c r="J215" s="106"/>
      <c r="K215" s="106"/>
      <c r="L215" s="106"/>
      <c r="M215" s="106"/>
    </row>
    <row r="216" spans="1:13">
      <c r="A216" s="106"/>
      <c r="B216" s="106"/>
      <c r="C216" s="106"/>
      <c r="D216" s="106"/>
      <c r="E216" s="106"/>
      <c r="F216" s="106"/>
      <c r="G216" s="106"/>
      <c r="H216" s="106"/>
      <c r="J216" s="106"/>
      <c r="K216" s="106"/>
      <c r="L216" s="106"/>
      <c r="M216" s="106"/>
    </row>
    <row r="217" spans="1:13">
      <c r="A217" s="106"/>
      <c r="B217" s="106"/>
      <c r="C217" s="106"/>
      <c r="D217" s="106"/>
      <c r="E217" s="106"/>
      <c r="F217" s="106"/>
      <c r="G217" s="106"/>
      <c r="H217" s="106"/>
      <c r="J217" s="106"/>
      <c r="K217" s="106"/>
      <c r="L217" s="106"/>
      <c r="M217" s="106"/>
    </row>
    <row r="218" spans="1:13">
      <c r="A218" s="106"/>
      <c r="B218" s="106"/>
      <c r="C218" s="106"/>
      <c r="D218" s="106"/>
      <c r="E218" s="106"/>
      <c r="F218" s="106"/>
      <c r="G218" s="106"/>
      <c r="H218" s="106"/>
      <c r="J218" s="106"/>
      <c r="K218" s="106"/>
      <c r="L218" s="106"/>
      <c r="M218" s="106"/>
    </row>
    <row r="219" spans="1:13">
      <c r="A219" s="106"/>
      <c r="B219" s="106"/>
      <c r="C219" s="106"/>
      <c r="D219" s="106"/>
      <c r="E219" s="106"/>
      <c r="F219" s="106"/>
      <c r="G219" s="106"/>
      <c r="H219" s="106"/>
      <c r="J219" s="106"/>
      <c r="K219" s="106"/>
      <c r="L219" s="106"/>
      <c r="M219" s="106"/>
    </row>
    <row r="220" spans="1:13">
      <c r="A220" s="106"/>
      <c r="B220" s="106"/>
      <c r="C220" s="106"/>
      <c r="D220" s="106"/>
      <c r="E220" s="106"/>
      <c r="F220" s="106"/>
      <c r="G220" s="106"/>
      <c r="H220" s="106"/>
      <c r="J220" s="106"/>
      <c r="K220" s="106"/>
      <c r="L220" s="106"/>
      <c r="M220" s="106"/>
    </row>
    <row r="221" spans="1:13">
      <c r="A221" s="106"/>
      <c r="B221" s="106"/>
      <c r="C221" s="106"/>
      <c r="D221" s="106"/>
      <c r="E221" s="106"/>
      <c r="F221" s="106"/>
      <c r="G221" s="106"/>
      <c r="H221" s="106"/>
      <c r="J221" s="106"/>
      <c r="K221" s="106"/>
      <c r="L221" s="106"/>
      <c r="M221" s="106"/>
    </row>
    <row r="222" spans="1:13">
      <c r="A222" s="106"/>
      <c r="B222" s="106"/>
      <c r="C222" s="106"/>
      <c r="D222" s="106"/>
      <c r="E222" s="106"/>
      <c r="F222" s="106"/>
      <c r="G222" s="106"/>
      <c r="H222" s="106"/>
      <c r="J222" s="106"/>
      <c r="K222" s="106"/>
      <c r="L222" s="106"/>
      <c r="M222" s="106"/>
    </row>
    <row r="223" spans="1:13">
      <c r="A223" s="106"/>
      <c r="B223" s="106"/>
      <c r="C223" s="106"/>
      <c r="D223" s="106"/>
      <c r="E223" s="106"/>
      <c r="F223" s="106"/>
      <c r="G223" s="106"/>
      <c r="H223" s="106"/>
      <c r="J223" s="106"/>
      <c r="K223" s="106"/>
      <c r="L223" s="106"/>
      <c r="M223" s="106"/>
    </row>
    <row r="224" spans="1:13">
      <c r="A224" s="106"/>
      <c r="B224" s="106"/>
      <c r="C224" s="106"/>
      <c r="D224" s="106"/>
      <c r="E224" s="106"/>
      <c r="F224" s="106"/>
      <c r="G224" s="106"/>
      <c r="H224" s="106"/>
      <c r="J224" s="106"/>
      <c r="K224" s="106"/>
      <c r="L224" s="106"/>
      <c r="M224" s="106"/>
    </row>
    <row r="225" spans="1:13">
      <c r="A225" s="106"/>
      <c r="B225" s="106"/>
      <c r="C225" s="106"/>
      <c r="D225" s="106"/>
      <c r="E225" s="106"/>
      <c r="F225" s="106"/>
      <c r="G225" s="106"/>
      <c r="H225" s="106"/>
      <c r="J225" s="106"/>
      <c r="K225" s="106"/>
      <c r="L225" s="106"/>
      <c r="M225" s="106"/>
    </row>
    <row r="226" spans="1:13">
      <c r="A226" s="106"/>
      <c r="B226" s="106"/>
      <c r="C226" s="106"/>
      <c r="D226" s="106"/>
      <c r="E226" s="106"/>
      <c r="F226" s="106"/>
      <c r="G226" s="106"/>
      <c r="H226" s="106"/>
      <c r="J226" s="106"/>
      <c r="K226" s="106"/>
      <c r="L226" s="106"/>
      <c r="M226" s="106"/>
    </row>
    <row r="227" spans="1:13">
      <c r="A227" s="106"/>
      <c r="B227" s="106"/>
      <c r="C227" s="106"/>
      <c r="D227" s="106"/>
      <c r="E227" s="106"/>
      <c r="F227" s="106"/>
      <c r="G227" s="106"/>
      <c r="H227" s="106"/>
      <c r="J227" s="106"/>
      <c r="K227" s="106"/>
      <c r="L227" s="106"/>
      <c r="M227" s="106"/>
    </row>
    <row r="228" spans="1:13">
      <c r="A228" s="106"/>
      <c r="B228" s="106"/>
      <c r="C228" s="106"/>
      <c r="D228" s="106"/>
      <c r="E228" s="106"/>
      <c r="F228" s="106"/>
      <c r="G228" s="106"/>
      <c r="H228" s="106"/>
      <c r="J228" s="106"/>
      <c r="K228" s="106"/>
      <c r="L228" s="106"/>
      <c r="M228" s="106"/>
    </row>
    <row r="229" spans="1:13">
      <c r="A229" s="106"/>
      <c r="B229" s="106"/>
      <c r="C229" s="106"/>
      <c r="D229" s="106"/>
      <c r="E229" s="106"/>
      <c r="F229" s="106"/>
      <c r="G229" s="106"/>
      <c r="H229" s="106"/>
      <c r="J229" s="106"/>
      <c r="K229" s="106"/>
      <c r="L229" s="106"/>
      <c r="M229" s="106"/>
    </row>
    <row r="230" spans="1:13">
      <c r="A230" s="106"/>
      <c r="B230" s="106"/>
      <c r="C230" s="106"/>
      <c r="D230" s="106"/>
      <c r="E230" s="106"/>
      <c r="F230" s="106"/>
      <c r="G230" s="106"/>
      <c r="H230" s="106"/>
      <c r="J230" s="106"/>
      <c r="K230" s="106"/>
      <c r="L230" s="106"/>
    </row>
  </sheetData>
  <autoFilter ref="A5:L70" xr:uid="{18032474-1361-457B-9988-499D73C47725}"/>
  <conditionalFormatting sqref="B1:B4 B6:B1048576">
    <cfRule type="duplicateValues" dxfId="0" priority="1"/>
  </conditionalFormatting>
  <dataValidations count="1">
    <dataValidation type="list" allowBlank="1" showInputMessage="1" showErrorMessage="1" sqref="G6:G229" xr:uid="{A70C2F48-5992-6E41-9153-013BAEC08B49}">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TaxCatchAll xmlns="32f3a428-6f88-4a3b-a56e-a51f3802cd3a" xsi:nil="true"/>
    <FileStatus xmlns="4773a171-489f-428e-8750-73cc281892a9" xsi:nil="true"/>
    <FileClassification xmlns="4773a171-489f-428e-8750-73cc281892a9" xsi:nil="true"/>
    <FileType xmlns="4773a171-489f-428e-8750-73cc28189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667613fef11c221e5395eb69f5f6b3e1">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d47469d6c4a98fd9464a8b3e2a69bcd8"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61BF41-CC89-44D7-B8D1-D0542E65201E}">
  <ds:schemaRefs>
    <ds:schemaRef ds:uri="http://www.w3.org/XML/1998/namespace"/>
    <ds:schemaRef ds:uri="4773a171-489f-428e-8750-73cc281892a9"/>
    <ds:schemaRef ds:uri="http://schemas.microsoft.com/office/2006/metadata/properties"/>
    <ds:schemaRef ds:uri="http://schemas.microsoft.com/office/2006/documentManagement/types"/>
    <ds:schemaRef ds:uri="http://purl.org/dc/elements/1.1/"/>
    <ds:schemaRef ds:uri="32f3a428-6f88-4a3b-a56e-a51f3802cd3a"/>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0F808CE-E28F-44FA-A7F4-AD035F62E3E8}">
  <ds:schemaRefs>
    <ds:schemaRef ds:uri="http://schemas.microsoft.com/sharepoint/v3/contenttype/forms"/>
  </ds:schemaRefs>
</ds:datastoreItem>
</file>

<file path=customXml/itemProps3.xml><?xml version="1.0" encoding="utf-8"?>
<ds:datastoreItem xmlns:ds="http://schemas.openxmlformats.org/officeDocument/2006/customXml" ds:itemID="{8F6CC894-F3AB-4B54-9911-6D75EE8F6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FAASt - Obligations Summary</vt:lpstr>
      <vt:lpstr>LUMA Consolidated List</vt:lpstr>
      <vt:lpstr>LUMA's Inactive Projects</vt:lpstr>
      <vt:lpstr>Additional Inactive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Maribel Cruz de Jesús</cp:lastModifiedBy>
  <cp:revision/>
  <cp:lastPrinted>2025-10-28T14:13:28Z</cp:lastPrinted>
  <dcterms:created xsi:type="dcterms:W3CDTF">2025-07-07T14:22:04Z</dcterms:created>
  <dcterms:modified xsi:type="dcterms:W3CDTF">2025-10-28T14:13:40Z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