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13" documentId="13_ncr:1_{C1F9D653-A646-456C-8F8F-C612C5D82631}" xr6:coauthVersionLast="47" xr6:coauthVersionMax="47" xr10:uidLastSave="{2DA89712-BC52-40C3-B58C-562CE08A17DE}"/>
  <bookViews>
    <workbookView xWindow="-120" yWindow="-120" windowWidth="29040" windowHeight="15720" tabRatio="766" xr2:uid="{A8226068-2FF0-4C70-97FB-91BF649BAD1E}"/>
  </bookViews>
  <sheets>
    <sheet name="Performance Metrics" sheetId="4" r:id="rId1"/>
    <sheet name="Active Employee" sheetId="5" r:id="rId2"/>
    <sheet name="Data Sourc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K49" i="4"/>
  <c r="J49" i="4"/>
  <c r="I49" i="4"/>
  <c r="H49" i="4"/>
  <c r="G49" i="4"/>
  <c r="L48" i="4"/>
  <c r="K48" i="4"/>
  <c r="J48" i="4"/>
  <c r="I48" i="4"/>
  <c r="H48" i="4"/>
  <c r="G48" i="4"/>
  <c r="L47" i="4"/>
  <c r="K47" i="4"/>
  <c r="J47" i="4"/>
  <c r="I47" i="4"/>
  <c r="H47" i="4"/>
  <c r="G47" i="4"/>
  <c r="L46" i="4"/>
  <c r="K46" i="4"/>
  <c r="J46" i="4"/>
  <c r="I46" i="4"/>
  <c r="H46" i="4"/>
  <c r="G46" i="4"/>
  <c r="L45" i="4"/>
  <c r="K45" i="4"/>
  <c r="J45" i="4"/>
  <c r="I45" i="4"/>
  <c r="H45" i="4"/>
  <c r="G45" i="4"/>
  <c r="L44" i="4"/>
  <c r="K44" i="4"/>
  <c r="J44" i="4"/>
  <c r="I44" i="4"/>
  <c r="H44" i="4"/>
  <c r="G44" i="4"/>
  <c r="L43" i="4"/>
  <c r="K43" i="4"/>
  <c r="J43" i="4"/>
  <c r="I43" i="4"/>
  <c r="H43" i="4"/>
  <c r="G43" i="4"/>
  <c r="L42" i="4"/>
  <c r="K42" i="4"/>
  <c r="J42" i="4"/>
  <c r="I42" i="4"/>
  <c r="H42" i="4"/>
  <c r="G42" i="4"/>
  <c r="L41" i="4"/>
  <c r="K41" i="4"/>
  <c r="J41" i="4"/>
  <c r="I41" i="4"/>
  <c r="H41" i="4"/>
  <c r="G41" i="4"/>
  <c r="L40" i="4"/>
  <c r="K40" i="4"/>
  <c r="J40" i="4"/>
  <c r="I40" i="4"/>
  <c r="H40" i="4"/>
  <c r="G40" i="4"/>
  <c r="L39" i="4"/>
  <c r="K39" i="4"/>
  <c r="J39" i="4"/>
  <c r="I39" i="4"/>
  <c r="H39" i="4"/>
  <c r="G39" i="4"/>
  <c r="L38" i="4"/>
  <c r="K38" i="4"/>
  <c r="J38" i="4"/>
  <c r="I38" i="4"/>
  <c r="H38" i="4"/>
  <c r="G38" i="4"/>
  <c r="L37" i="4"/>
  <c r="K37" i="4"/>
  <c r="J37" i="4"/>
  <c r="I37" i="4"/>
  <c r="H37" i="4"/>
  <c r="G37" i="4"/>
  <c r="L36" i="4"/>
  <c r="K36" i="4"/>
  <c r="J36" i="4"/>
  <c r="I36" i="4"/>
  <c r="H36" i="4"/>
  <c r="G36" i="4"/>
  <c r="L35" i="4"/>
  <c r="K35" i="4"/>
  <c r="J35" i="4"/>
  <c r="I35" i="4"/>
  <c r="H35" i="4"/>
  <c r="G35" i="4"/>
  <c r="L34" i="4"/>
  <c r="K34" i="4"/>
  <c r="J34" i="4"/>
  <c r="I34" i="4"/>
  <c r="H34" i="4"/>
  <c r="G34" i="4"/>
  <c r="L33" i="4"/>
  <c r="K33" i="4"/>
  <c r="J33" i="4"/>
  <c r="I33" i="4"/>
  <c r="H33" i="4"/>
  <c r="G33" i="4"/>
  <c r="L32" i="4"/>
  <c r="K32" i="4"/>
  <c r="J32" i="4"/>
  <c r="I32" i="4"/>
  <c r="H32" i="4"/>
  <c r="G32" i="4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L23" i="4"/>
  <c r="K23" i="4"/>
  <c r="J23" i="4"/>
  <c r="I23" i="4"/>
  <c r="H23" i="4"/>
  <c r="G23" i="4"/>
  <c r="L22" i="4"/>
  <c r="K22" i="4"/>
  <c r="J22" i="4"/>
  <c r="I22" i="4"/>
  <c r="H22" i="4"/>
  <c r="G22" i="4"/>
  <c r="L21" i="4"/>
  <c r="K21" i="4"/>
  <c r="J21" i="4"/>
  <c r="I21" i="4"/>
  <c r="H21" i="4"/>
  <c r="G21" i="4"/>
  <c r="L20" i="4"/>
  <c r="K20" i="4"/>
  <c r="J20" i="4"/>
  <c r="I20" i="4"/>
  <c r="H20" i="4"/>
  <c r="G20" i="4"/>
  <c r="L19" i="4"/>
  <c r="K19" i="4"/>
  <c r="J19" i="4"/>
  <c r="I19" i="4"/>
  <c r="H19" i="4"/>
  <c r="G19" i="4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K13" i="4"/>
  <c r="I13" i="4"/>
  <c r="G13" i="4"/>
  <c r="K12" i="4"/>
  <c r="I12" i="4"/>
  <c r="G12" i="4"/>
  <c r="K11" i="4"/>
  <c r="I11" i="4"/>
  <c r="G11" i="4"/>
  <c r="K10" i="4"/>
  <c r="I10" i="4"/>
  <c r="G10" i="4"/>
  <c r="K9" i="4"/>
  <c r="I9" i="4"/>
  <c r="G9" i="4"/>
  <c r="K8" i="4"/>
  <c r="I8" i="4"/>
  <c r="G8" i="4"/>
  <c r="C7" i="4"/>
  <c r="L6" i="4"/>
  <c r="K6" i="4"/>
  <c r="J6" i="4"/>
  <c r="I6" i="4"/>
  <c r="H6" i="4"/>
  <c r="G6" i="4"/>
  <c r="L5" i="4"/>
  <c r="K5" i="4"/>
  <c r="J5" i="4"/>
  <c r="I5" i="4"/>
  <c r="H5" i="4"/>
  <c r="G5" i="4"/>
  <c r="L4" i="4"/>
  <c r="K4" i="4"/>
  <c r="J4" i="4"/>
  <c r="I4" i="4"/>
  <c r="H4" i="4"/>
  <c r="G4" i="4"/>
  <c r="L3" i="4"/>
  <c r="K3" i="4"/>
  <c r="J3" i="4"/>
  <c r="I3" i="4"/>
  <c r="H3" i="4"/>
  <c r="G3" i="4"/>
  <c r="L2" i="4"/>
  <c r="K2" i="4"/>
  <c r="J2" i="4"/>
  <c r="I2" i="4"/>
  <c r="H2" i="4"/>
  <c r="G2" i="4"/>
  <c r="G7" i="4" l="1"/>
  <c r="K7" i="4"/>
  <c r="H7" i="4"/>
  <c r="L7" i="4"/>
  <c r="J8" i="4"/>
  <c r="H9" i="4"/>
  <c r="L9" i="4"/>
  <c r="J10" i="4"/>
  <c r="H11" i="4"/>
  <c r="L11" i="4"/>
  <c r="J12" i="4"/>
  <c r="H13" i="4"/>
  <c r="L13" i="4"/>
  <c r="I7" i="4"/>
  <c r="J7" i="4"/>
  <c r="H8" i="4"/>
  <c r="L8" i="4"/>
  <c r="J9" i="4"/>
  <c r="H10" i="4"/>
  <c r="L10" i="4"/>
  <c r="J11" i="4"/>
  <c r="H12" i="4"/>
  <c r="L12" i="4"/>
  <c r="J13" i="4"/>
</calcChain>
</file>

<file path=xl/sharedStrings.xml><?xml version="1.0" encoding="utf-8"?>
<sst xmlns="http://schemas.openxmlformats.org/spreadsheetml/2006/main" count="34" uniqueCount="22">
  <si>
    <t>Fiscal Year</t>
  </si>
  <si>
    <t>Month</t>
  </si>
  <si>
    <t>Hours</t>
  </si>
  <si>
    <t>Recordable Injuries</t>
  </si>
  <si>
    <t>LTIs/RWs</t>
  </si>
  <si>
    <t>Lost/ Restricted Days</t>
  </si>
  <si>
    <r>
      <t xml:space="preserve">TRIR </t>
    </r>
    <r>
      <rPr>
        <sz val="8"/>
        <color theme="1"/>
        <rFont val="MrEavesXLModOT-Book"/>
        <family val="2"/>
      </rPr>
      <t>(Monthly)</t>
    </r>
  </si>
  <si>
    <r>
      <t xml:space="preserve">TRIR
</t>
    </r>
    <r>
      <rPr>
        <sz val="8"/>
        <color theme="1"/>
        <rFont val="MrEavesXLModOT-Book"/>
        <family val="2"/>
      </rPr>
      <t>(FY Cumulative)</t>
    </r>
  </si>
  <si>
    <r>
      <t>DART</t>
    </r>
    <r>
      <rPr>
        <sz val="8"/>
        <color theme="1"/>
        <rFont val="MrEavesXLModOT-Book"/>
        <family val="2"/>
      </rPr>
      <t xml:space="preserve"> (Monthly)</t>
    </r>
  </si>
  <si>
    <r>
      <t xml:space="preserve">DART
</t>
    </r>
    <r>
      <rPr>
        <sz val="8"/>
        <color theme="1"/>
        <rFont val="MrEavesXLModOT-Book"/>
        <family val="2"/>
      </rPr>
      <t>(FY Cumulative)</t>
    </r>
  </si>
  <si>
    <r>
      <t>Severity</t>
    </r>
    <r>
      <rPr>
        <sz val="8"/>
        <color theme="1"/>
        <rFont val="MrEavesXLModOT-Book"/>
        <family val="2"/>
      </rPr>
      <t xml:space="preserve"> (Monthly)</t>
    </r>
  </si>
  <si>
    <r>
      <t xml:space="preserve">Severity
</t>
    </r>
    <r>
      <rPr>
        <sz val="8"/>
        <color theme="1"/>
        <rFont val="MrEavesXLModOT-Book"/>
        <family val="2"/>
      </rPr>
      <t>(FY Cumulative)</t>
    </r>
  </si>
  <si>
    <t>Active Employee</t>
  </si>
  <si>
    <t>Source</t>
  </si>
  <si>
    <t>Hours worked</t>
  </si>
  <si>
    <t>Data</t>
  </si>
  <si>
    <t>Number of Active Employees</t>
  </si>
  <si>
    <t>Kronos</t>
  </si>
  <si>
    <t>Intelex Health &amp; Safety Management Software</t>
  </si>
  <si>
    <t>Column Name</t>
  </si>
  <si>
    <t>Incident data</t>
  </si>
  <si>
    <t>Workday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</si>
</sst>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0.0"/>
  </numFmts>
  <fonts count="1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MrEavesXLModOT-Book"/>
      <family val="2"/>
    </font>
    <font>
      <sz val="11"/>
      <color theme="1"/>
      <name val="MrEavesXLModOT-Book"/>
      <family val="2"/>
    </font>
    <font>
      <sz val="9"/>
      <color theme="1"/>
      <name val="MrEavesXLModOT-Book"/>
      <family val="2"/>
    </font>
    <font>
      <sz val="8"/>
      <color theme="1"/>
      <name val="MrEavesXLModOT-Book"/>
      <family val="2"/>
    </font>
    <font>
      <sz val="11"/>
      <name val="MrEavesXLModOT-Book"/>
      <family val="2"/>
    </font>
    <font>
      <sz val="11"/>
      <name val="MrEavesXLModOT-Book"/>
    </font>
    <font>
      <sz val="11"/>
      <color theme="1"/>
      <name val="MrEavesXLModOT-Book"/>
    </font>
    <font>
      <b/>
      <sz val="11"/>
      <color theme="1"/>
      <name val="MrEavesXLModOT-Book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theme="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2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/>
    <xf numFmtId="164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1" fontId="7" fillId="0" borderId="0" xfId="0" applyNumberFormat="1" applyFont="1" applyAlignment="1">
      <alignment horizontal="center"/>
    </xf>
    <xf numFmtId="0" fontId="6" fillId="0" borderId="0" xfId="1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1" applyFont="1" applyFill="1" applyAlignment="1" applyProtection="1">
      <alignment horizontal="center" vertical="center"/>
    </xf>
    <xf numFmtId="1" fontId="6" fillId="0" borderId="0" xfId="0" applyNumberFormat="1" applyFont="1" applyAlignment="1">
      <alignment horizontal="center" vertical="center"/>
    </xf>
  </cellXfs>
  <cellStyles count="2">
    <cellStyle name="Bad" xfId="1" builtinId="27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165" formatCode="0.0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2" formatCode="0.00"/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0" formatCode="General"/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0" formatCode="General"/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164" formatCode="mmm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numFmt numFmtId="164" formatCode="m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MrEavesXLModOT-Book"/>
        <family val="2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CBD0A1-3E12-429D-A37E-834A4BF66A79}" name="Table13" displayName="Table13" ref="A1:L49" totalsRowShown="0" headerRowDxfId="25" dataDxfId="24">
  <autoFilter ref="A1:L49" xr:uid="{4E5588FC-34C9-4E26-8200-2F0B80567422}"/>
  <tableColumns count="12">
    <tableColumn id="16" xr3:uid="{DBE23753-8843-4196-810F-F33BD34E9B5B}" name="Fiscal Year" dataDxfId="23" totalsRowDxfId="22"/>
    <tableColumn id="1" xr3:uid="{9D4B37B4-24D9-4A42-864B-77D9F29C593F}" name="Month" dataDxfId="21" totalsRowDxfId="20"/>
    <tableColumn id="2" xr3:uid="{A2639B84-E16A-47B1-9D1E-821FDEA6EFC9}" name="Hours" dataDxfId="19" totalsRowDxfId="18"/>
    <tableColumn id="3" xr3:uid="{F2980D20-6F41-45EA-AF12-26072C462E03}" name="Recordable Injuries" dataDxfId="17" totalsRowDxfId="16"/>
    <tableColumn id="4" xr3:uid="{D7264E5D-9708-4E4B-A138-711CD0A3EB93}" name="LTIs/RWs" dataDxfId="15" totalsRowDxfId="14"/>
    <tableColumn id="5" xr3:uid="{85A62472-EA2E-49F5-8E8F-970CC4286AFC}" name="Lost/ Restricted Days" dataDxfId="13" totalsRowDxfId="12"/>
    <tableColumn id="6" xr3:uid="{EFF13A0A-6FB6-464C-8B01-C9B0A2BB8B83}" name="TRIR (Monthly)" dataDxfId="11" totalsRowDxfId="10">
      <calculatedColumnFormula>ROUND(D2*200000/C2,2)</calculatedColumnFormula>
    </tableColumn>
    <tableColumn id="7" xr3:uid="{A345AFF9-4BAF-41CB-91C2-69B9365460A7}" name="TRIR_x000a_(FY Cumulative)" dataDxfId="9" totalsRowDxfId="8">
      <calculatedColumnFormula>SUM(D$2:D2)*200000/SUM(C$2:C2)</calculatedColumnFormula>
    </tableColumn>
    <tableColumn id="8" xr3:uid="{7E2ACCB7-C0B2-48CB-B4D4-54F2473BF5B8}" name="DART (Monthly)" dataDxfId="7" totalsRowDxfId="6">
      <calculatedColumnFormula>ROUND(E2*200000/C2,2)</calculatedColumnFormula>
    </tableColumn>
    <tableColumn id="9" xr3:uid="{93CC98A7-62FC-458C-862B-C81723DC9379}" name="DART_x000a_(FY Cumulative)" dataDxfId="5" totalsRowDxfId="4"/>
    <tableColumn id="10" xr3:uid="{8F9CAD52-D37E-488E-A35A-0A722AB2FCA2}" name="Severity (Monthly)" dataDxfId="3" totalsRowDxfId="2">
      <calculatedColumnFormula>ROUND(F2*200000/C2,2)</calculatedColumnFormula>
    </tableColumn>
    <tableColumn id="11" xr3:uid="{1D239771-120E-4A92-9342-6E5ED23B8724}" name="Severity_x000a_(FY Cumulative)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8563-AA91-473C-9FF1-D06AFF7D28C2}">
  <sheetPr>
    <pageSetUpPr fitToPage="1"/>
  </sheetPr>
  <dimension ref="A1:L52"/>
  <sheetViews>
    <sheetView tabSelected="1" zoomScale="90" zoomScaleNormal="90" workbookViewId="0"/>
  </sheetViews>
  <sheetFormatPr defaultColWidth="16.7109375" defaultRowHeight="14.25"/>
  <cols>
    <col min="1" max="1" width="17.28515625" style="22" bestFit="1" customWidth="1"/>
    <col min="2" max="2" width="12.42578125" style="25" bestFit="1" customWidth="1"/>
    <col min="3" max="3" width="11.42578125" style="22" bestFit="1" customWidth="1"/>
    <col min="4" max="4" width="23.28515625" style="22" bestFit="1" customWidth="1"/>
    <col min="5" max="5" width="14.28515625" style="22" bestFit="1" customWidth="1"/>
    <col min="6" max="6" width="25" style="22" bestFit="1" customWidth="1"/>
    <col min="7" max="7" width="18.28515625" style="22" bestFit="1" customWidth="1"/>
    <col min="8" max="8" width="27.42578125" style="22" customWidth="1"/>
    <col min="9" max="9" width="18.7109375" style="22" bestFit="1" customWidth="1"/>
    <col min="10" max="10" width="17.5703125" style="22" bestFit="1" customWidth="1"/>
    <col min="11" max="11" width="21.5703125" style="22" bestFit="1" customWidth="1"/>
    <col min="12" max="12" width="17.5703125" style="22" bestFit="1" customWidth="1"/>
    <col min="13" max="16384" width="16.7109375" style="22"/>
  </cols>
  <sheetData>
    <row r="1" spans="1:12" ht="25.5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2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5" t="s">
        <v>10</v>
      </c>
      <c r="L1" s="35" t="s">
        <v>11</v>
      </c>
    </row>
    <row r="2" spans="1:12">
      <c r="A2" s="7">
        <v>2022</v>
      </c>
      <c r="B2" s="27">
        <v>44378</v>
      </c>
      <c r="C2" s="7">
        <v>455174</v>
      </c>
      <c r="D2" s="7">
        <v>6</v>
      </c>
      <c r="E2" s="7">
        <v>4</v>
      </c>
      <c r="F2" s="7">
        <v>13</v>
      </c>
      <c r="G2" s="7">
        <f>ROUND(D2*200000/C2,2)</f>
        <v>2.64</v>
      </c>
      <c r="H2" s="7">
        <f>ROUND(SUM(D$2:D2)*200000/SUM(C$2:C2),2)</f>
        <v>2.64</v>
      </c>
      <c r="I2" s="7">
        <f>ROUND(E2*200000/C2,2)</f>
        <v>1.76</v>
      </c>
      <c r="J2" s="7">
        <f>ROUND(SUM(E$2:E2)*200000/SUM(C$2:C2),2)</f>
        <v>1.76</v>
      </c>
      <c r="K2" s="3">
        <f>ROUND(F2*200000/C2,2)</f>
        <v>5.71</v>
      </c>
      <c r="L2" s="8">
        <f>ROUND(SUM(F$2:F2)*200000/SUM(C$2:C2),2)</f>
        <v>5.71</v>
      </c>
    </row>
    <row r="3" spans="1:12">
      <c r="A3" s="7">
        <v>2022</v>
      </c>
      <c r="B3" s="27">
        <v>44409</v>
      </c>
      <c r="C3" s="7">
        <v>518578</v>
      </c>
      <c r="D3" s="7">
        <v>8</v>
      </c>
      <c r="E3" s="7">
        <v>5</v>
      </c>
      <c r="F3" s="7">
        <v>59</v>
      </c>
      <c r="G3" s="7">
        <f>ROUND(D3*200000/C3,2)</f>
        <v>3.09</v>
      </c>
      <c r="H3" s="3">
        <f>ROUND(SUM(D$2:D3)*200000/SUM(C$2:C3),2)</f>
        <v>2.88</v>
      </c>
      <c r="I3" s="7">
        <f>ROUND(E3*200000/C3,2)</f>
        <v>1.93</v>
      </c>
      <c r="J3" s="3">
        <f>ROUND(SUM(E$2:E3)*200000/SUM(C$2:C3),2)</f>
        <v>1.85</v>
      </c>
      <c r="K3" s="3">
        <f>ROUND(F3*200000/C3,2)</f>
        <v>22.75</v>
      </c>
      <c r="L3" s="8">
        <f>ROUND(SUM(F$2:F3)*200000/SUM(C$2:C3),2)</f>
        <v>14.79</v>
      </c>
    </row>
    <row r="4" spans="1:12">
      <c r="A4" s="7">
        <v>2022</v>
      </c>
      <c r="B4" s="27">
        <v>44440</v>
      </c>
      <c r="C4" s="7">
        <v>538959</v>
      </c>
      <c r="D4" s="7">
        <v>5</v>
      </c>
      <c r="E4" s="7">
        <v>3</v>
      </c>
      <c r="F4" s="7">
        <v>36</v>
      </c>
      <c r="G4" s="7">
        <f t="shared" ref="G4:G5" si="0">ROUND(D4*200000/C4,2)</f>
        <v>1.86</v>
      </c>
      <c r="H4" s="3">
        <f>ROUND(SUM(D$2:D4)*200000/SUM(C$2:C4),2)</f>
        <v>2.5099999999999998</v>
      </c>
      <c r="I4" s="7">
        <f t="shared" ref="I4:I13" si="1">ROUND(E4*200000/C4,2)</f>
        <v>1.1100000000000001</v>
      </c>
      <c r="J4" s="3">
        <f>ROUND(SUM(E$2:E4)*200000/SUM(C$2:C4),2)</f>
        <v>1.59</v>
      </c>
      <c r="K4" s="3">
        <f>ROUND(F4*200000/C4,2)</f>
        <v>13.36</v>
      </c>
      <c r="L4" s="8">
        <f>ROUND(SUM(F$2:F4)*200000/SUM(C$2:C4),2)</f>
        <v>14.28</v>
      </c>
    </row>
    <row r="5" spans="1:12">
      <c r="A5" s="7">
        <v>2022</v>
      </c>
      <c r="B5" s="27">
        <v>44470</v>
      </c>
      <c r="C5" s="7">
        <v>732688</v>
      </c>
      <c r="D5" s="7">
        <v>8</v>
      </c>
      <c r="E5" s="7">
        <v>3</v>
      </c>
      <c r="F5" s="7">
        <v>9</v>
      </c>
      <c r="G5" s="7">
        <f t="shared" si="0"/>
        <v>2.1800000000000002</v>
      </c>
      <c r="H5" s="3">
        <f>ROUND(SUM(D$2:D5)*200000/SUM(C$2:C5),2)</f>
        <v>2.4</v>
      </c>
      <c r="I5" s="7">
        <f>ROUND(E5*200000/C5,2)</f>
        <v>0.82</v>
      </c>
      <c r="J5" s="3">
        <f>ROUND(SUM(E$2:E5)*200000/SUM(C$2:C5),2)</f>
        <v>1.34</v>
      </c>
      <c r="K5" s="3">
        <f>ROUND(F5*200000/C5,2)</f>
        <v>2.46</v>
      </c>
      <c r="L5" s="8">
        <f>ROUND(SUM(F$2:F5)*200000/SUM(C$2:C5),2)</f>
        <v>10.42</v>
      </c>
    </row>
    <row r="6" spans="1:12">
      <c r="A6" s="7">
        <v>2022</v>
      </c>
      <c r="B6" s="27">
        <v>44501</v>
      </c>
      <c r="C6" s="7">
        <v>584245</v>
      </c>
      <c r="D6" s="7">
        <v>5</v>
      </c>
      <c r="E6" s="7">
        <v>4</v>
      </c>
      <c r="F6" s="7">
        <v>12</v>
      </c>
      <c r="G6" s="7">
        <f>ROUND(D6*200000/C6,2)</f>
        <v>1.71</v>
      </c>
      <c r="H6" s="3">
        <f>ROUND(SUM(D$2:D6)*200000/SUM(C$2:C6),2)</f>
        <v>2.2599999999999998</v>
      </c>
      <c r="I6" s="7">
        <f>ROUND(E6*200000/C6,2)</f>
        <v>1.37</v>
      </c>
      <c r="J6" s="7">
        <f>ROUND(SUM(E$2:E6)*200000/SUM(C$2:C6),2)</f>
        <v>1.34</v>
      </c>
      <c r="K6" s="3">
        <f t="shared" ref="K6:K9" si="2">ROUND(F6*200000/C6,2)</f>
        <v>4.1100000000000003</v>
      </c>
      <c r="L6" s="8">
        <f>ROUND(SUM(F$2:F6)*200000/SUM(C$2:C6),2)</f>
        <v>9.1199999999999992</v>
      </c>
    </row>
    <row r="7" spans="1:12">
      <c r="A7" s="7">
        <v>2022</v>
      </c>
      <c r="B7" s="27">
        <v>44531</v>
      </c>
      <c r="C7" s="7">
        <f>558249</f>
        <v>558249</v>
      </c>
      <c r="D7" s="7">
        <v>6</v>
      </c>
      <c r="E7" s="7">
        <v>5</v>
      </c>
      <c r="F7" s="7">
        <v>4</v>
      </c>
      <c r="G7" s="7">
        <f t="shared" ref="G7:G11" si="3">ROUND(D7*200000/C7,2)</f>
        <v>2.15</v>
      </c>
      <c r="H7" s="3">
        <f>ROUND(SUM(D$2:D7)*200000/SUM(C$2:C7),2)</f>
        <v>2.2400000000000002</v>
      </c>
      <c r="I7" s="7">
        <f t="shared" si="1"/>
        <v>1.79</v>
      </c>
      <c r="J7" s="7">
        <f>ROUND(SUM(E$2:E7)*200000/SUM(C$2:C7),2)</f>
        <v>1.42</v>
      </c>
      <c r="K7" s="3">
        <f t="shared" si="2"/>
        <v>1.43</v>
      </c>
      <c r="L7" s="8">
        <f>ROUND(SUM(F$2:F7)*200000/SUM(C$2:C7),2)</f>
        <v>7.85</v>
      </c>
    </row>
    <row r="8" spans="1:12" s="23" customFormat="1">
      <c r="A8" s="10">
        <v>2022</v>
      </c>
      <c r="B8" s="27">
        <v>44562</v>
      </c>
      <c r="C8" s="10">
        <v>576118</v>
      </c>
      <c r="D8" s="10">
        <v>11</v>
      </c>
      <c r="E8" s="10">
        <v>4</v>
      </c>
      <c r="F8" s="10">
        <v>11</v>
      </c>
      <c r="G8" s="10">
        <f>ROUND(D8*200000/C8,2)</f>
        <v>3.82</v>
      </c>
      <c r="H8" s="11">
        <f>ROUND(SUM(D$2:D8)*200000/SUM(C$2:C8),2)</f>
        <v>2.4700000000000002</v>
      </c>
      <c r="I8" s="10">
        <f t="shared" si="1"/>
        <v>1.39</v>
      </c>
      <c r="J8" s="10">
        <f>ROUND(SUM(E$2:E8)*200000/SUM(C$2:C8),2)</f>
        <v>1.41</v>
      </c>
      <c r="K8" s="11">
        <f>ROUND(F8*200000/C8,2)</f>
        <v>3.82</v>
      </c>
      <c r="L8" s="12">
        <f>ROUND(SUM(F$2:F8)*200000/SUM(C$2:C8),2)</f>
        <v>7.27</v>
      </c>
    </row>
    <row r="9" spans="1:12">
      <c r="A9" s="7">
        <v>2022</v>
      </c>
      <c r="B9" s="27">
        <v>44593</v>
      </c>
      <c r="C9" s="7">
        <v>555997</v>
      </c>
      <c r="D9" s="7">
        <v>10</v>
      </c>
      <c r="E9" s="7">
        <v>6</v>
      </c>
      <c r="F9" s="7">
        <v>39</v>
      </c>
      <c r="G9" s="3">
        <f>ROUND(D9*200000/C9,2)</f>
        <v>3.6</v>
      </c>
      <c r="H9" s="3">
        <f>ROUND(SUM(D$2:D9)*200000/SUM(C$2:C9),2)</f>
        <v>2.61</v>
      </c>
      <c r="I9" s="7">
        <f t="shared" si="1"/>
        <v>2.16</v>
      </c>
      <c r="J9" s="7">
        <f>ROUND(SUM(E$2:E9)*200000/SUM(C$2:C9),2)</f>
        <v>1.5</v>
      </c>
      <c r="K9" s="3">
        <f t="shared" si="2"/>
        <v>14.03</v>
      </c>
      <c r="L9" s="8">
        <f>ROUND(SUM(F$2:F9)*200000/SUM(C$2:C9),2)</f>
        <v>8.1</v>
      </c>
    </row>
    <row r="10" spans="1:12">
      <c r="A10" s="7">
        <v>2022</v>
      </c>
      <c r="B10" s="27">
        <v>44621</v>
      </c>
      <c r="C10" s="7">
        <v>573318</v>
      </c>
      <c r="D10" s="7">
        <v>14</v>
      </c>
      <c r="E10" s="7">
        <v>9</v>
      </c>
      <c r="F10" s="7">
        <v>41</v>
      </c>
      <c r="G10" s="3">
        <f>ROUND(D10*200000/C10,2)</f>
        <v>4.88</v>
      </c>
      <c r="H10" s="3">
        <f>ROUND(SUM(D$2:D10)*200000/SUM(C$2:C10),2)</f>
        <v>2.87</v>
      </c>
      <c r="I10" s="7">
        <f t="shared" si="1"/>
        <v>3.14</v>
      </c>
      <c r="J10" s="7">
        <f>ROUND(SUM(E$2:E10)*200000/SUM(C$2:C10),2)</f>
        <v>1.69</v>
      </c>
      <c r="K10" s="3">
        <f>ROUND(F10*200000/C10,2)</f>
        <v>14.3</v>
      </c>
      <c r="L10" s="8">
        <f>ROUND(SUM(F$2:F10)*200000/SUM(C$2:C10),2)</f>
        <v>8.8000000000000007</v>
      </c>
    </row>
    <row r="11" spans="1:12">
      <c r="A11" s="7">
        <v>2022</v>
      </c>
      <c r="B11" s="27">
        <v>44652</v>
      </c>
      <c r="C11" s="7">
        <v>591307</v>
      </c>
      <c r="D11" s="7">
        <v>6</v>
      </c>
      <c r="E11" s="38">
        <v>3</v>
      </c>
      <c r="F11" s="7">
        <v>32</v>
      </c>
      <c r="G11" s="3">
        <f t="shared" si="3"/>
        <v>2.0299999999999998</v>
      </c>
      <c r="H11" s="3">
        <f>ROUND(SUM(D$2:D11)*200000/SUM(C$2:C11),2)</f>
        <v>2.78</v>
      </c>
      <c r="I11" s="7">
        <f t="shared" si="1"/>
        <v>1.01</v>
      </c>
      <c r="J11" s="7">
        <f>ROUND(SUM(E$2:E11)*200000/SUM(C$2:C11),2)</f>
        <v>1.62</v>
      </c>
      <c r="K11" s="3">
        <f>ROUND(F11*200000/C11,2)</f>
        <v>10.82</v>
      </c>
      <c r="L11" s="8">
        <f>ROUND(SUM(F$2:F11)*200000/SUM(C$2:C11),2)</f>
        <v>9.01</v>
      </c>
    </row>
    <row r="12" spans="1:12">
      <c r="A12" s="7">
        <v>2022</v>
      </c>
      <c r="B12" s="27">
        <v>44682</v>
      </c>
      <c r="C12" s="7">
        <v>523488</v>
      </c>
      <c r="D12" s="7">
        <v>8</v>
      </c>
      <c r="E12" s="39">
        <v>5</v>
      </c>
      <c r="F12" s="7">
        <v>44</v>
      </c>
      <c r="G12" s="3">
        <f>ROUND(D12*200000/C12,2)</f>
        <v>3.06</v>
      </c>
      <c r="H12" s="3">
        <f>ROUND(SUM(D$2:D12)*200000/SUM(C$2:C12),2)</f>
        <v>2.8</v>
      </c>
      <c r="I12" s="3">
        <f t="shared" si="1"/>
        <v>1.91</v>
      </c>
      <c r="J12" s="3">
        <f>ROUND(SUM(E$2:E12)*200000/SUM(C$2:C12),2)</f>
        <v>1.64</v>
      </c>
      <c r="K12" s="3">
        <f>ROUND(F12*200000/C12,2)</f>
        <v>16.809999999999999</v>
      </c>
      <c r="L12" s="3">
        <f>ROUND(SUM(F$2:F12)*200000/SUM(C$2:C12),2)</f>
        <v>9.66</v>
      </c>
    </row>
    <row r="13" spans="1:12">
      <c r="A13" s="36">
        <v>2022</v>
      </c>
      <c r="B13" s="37">
        <v>44713</v>
      </c>
      <c r="C13" s="36">
        <v>501290</v>
      </c>
      <c r="D13" s="36">
        <v>8</v>
      </c>
      <c r="E13" s="40">
        <v>7</v>
      </c>
      <c r="F13" s="36">
        <v>48</v>
      </c>
      <c r="G13" s="4">
        <f>ROUND(D13*200000/C13,2)</f>
        <v>3.19</v>
      </c>
      <c r="H13" s="4">
        <f>ROUND(SUM(D$2:D13)*200000/SUM(C$2:C13),2)</f>
        <v>2.83</v>
      </c>
      <c r="I13" s="4">
        <f t="shared" si="1"/>
        <v>2.79</v>
      </c>
      <c r="J13" s="4">
        <f>ROUND(SUM(E$2:E13)*200000/SUM(C$2:C13),2)</f>
        <v>1.73</v>
      </c>
      <c r="K13" s="4">
        <f>ROUND(F13*200000/C13,2)</f>
        <v>19.149999999999999</v>
      </c>
      <c r="L13" s="4">
        <f>ROUND(SUM(F$2:F13)*200000/SUM(C$2:C13),2)</f>
        <v>10.37</v>
      </c>
    </row>
    <row r="14" spans="1:12">
      <c r="A14" s="7">
        <v>2023</v>
      </c>
      <c r="B14" s="27">
        <v>44743</v>
      </c>
      <c r="C14" s="7">
        <v>585106</v>
      </c>
      <c r="D14" s="7">
        <v>14</v>
      </c>
      <c r="E14" s="39">
        <v>6</v>
      </c>
      <c r="F14" s="7">
        <v>25</v>
      </c>
      <c r="G14" s="3">
        <f>ROUND(D14*200000/C14,2)</f>
        <v>4.79</v>
      </c>
      <c r="H14" s="3">
        <f>SUM(D$14:D14)*200000/SUM(C$14:C14)</f>
        <v>4.785457677754116</v>
      </c>
      <c r="I14" s="3">
        <f>ROUND(E14*200000/C14,2)</f>
        <v>2.0499999999999998</v>
      </c>
      <c r="J14" s="3">
        <f>ROUND(SUM(E$14:E14)*200000/SUM(C$14:C14),2)</f>
        <v>2.0499999999999998</v>
      </c>
      <c r="K14" s="3">
        <f>ROUND(F14*200000/C14,2)</f>
        <v>8.5500000000000007</v>
      </c>
      <c r="L14" s="3">
        <f>ROUND(SUM(F$14:F14)*200000/SUM(C$14:C14),2)</f>
        <v>8.5500000000000007</v>
      </c>
    </row>
    <row r="15" spans="1:12">
      <c r="A15" s="7">
        <v>2023</v>
      </c>
      <c r="B15" s="27">
        <v>44774</v>
      </c>
      <c r="C15" s="7">
        <v>587934</v>
      </c>
      <c r="D15" s="7">
        <v>9</v>
      </c>
      <c r="E15" s="38">
        <v>6</v>
      </c>
      <c r="F15" s="7">
        <v>26</v>
      </c>
      <c r="G15" s="3">
        <f t="shared" ref="G15:G49" si="4">ROUND(D15*200000/C15,2)</f>
        <v>3.06</v>
      </c>
      <c r="H15" s="3">
        <f>SUM(D$14:D15)*200000/SUM(C$14:C15)</f>
        <v>3.9214349041805905</v>
      </c>
      <c r="I15" s="3">
        <f>ROUND(E15*200000/C15,2)</f>
        <v>2.04</v>
      </c>
      <c r="J15" s="3">
        <f>ROUND(SUM(E$14:E15)*200000/SUM(C$14:C15),2)</f>
        <v>2.0499999999999998</v>
      </c>
      <c r="K15" s="3">
        <f t="shared" ref="K15:K33" si="5">ROUND(F15*200000/C15,2)</f>
        <v>8.84</v>
      </c>
      <c r="L15" s="3">
        <f>ROUND(SUM(F$14:F15)*200000/SUM(C$14:C15),2)</f>
        <v>8.6999999999999993</v>
      </c>
    </row>
    <row r="16" spans="1:12">
      <c r="A16" s="7">
        <v>2023</v>
      </c>
      <c r="B16" s="27">
        <v>44805</v>
      </c>
      <c r="C16" s="7">
        <v>793183</v>
      </c>
      <c r="D16" s="7">
        <v>11</v>
      </c>
      <c r="E16" s="38">
        <v>6</v>
      </c>
      <c r="F16" s="7">
        <v>31</v>
      </c>
      <c r="G16" s="3">
        <f>ROUND(D16*200000/C16,2)</f>
        <v>2.77</v>
      </c>
      <c r="H16" s="3">
        <f>SUM(D$14:D16)*200000/SUM(C$14:C16)</f>
        <v>3.4584073118868002</v>
      </c>
      <c r="I16" s="3">
        <f t="shared" ref="I16:I49" si="6">ROUND(E16*200000/C16,2)</f>
        <v>1.51</v>
      </c>
      <c r="J16" s="3">
        <f>ROUND(SUM(E$14:E16)*200000/SUM(C$14:C16),2)</f>
        <v>1.83</v>
      </c>
      <c r="K16" s="3">
        <f t="shared" si="5"/>
        <v>7.82</v>
      </c>
      <c r="L16" s="3">
        <f>ROUND(SUM(F$14:F16)*200000/SUM(C$14:C16),2)</f>
        <v>8.34</v>
      </c>
    </row>
    <row r="17" spans="1:12">
      <c r="A17" s="7">
        <v>2023</v>
      </c>
      <c r="B17" s="27">
        <v>44835</v>
      </c>
      <c r="C17" s="7">
        <v>821597</v>
      </c>
      <c r="D17" s="7">
        <v>7</v>
      </c>
      <c r="E17" s="38">
        <v>3</v>
      </c>
      <c r="F17" s="7">
        <v>62</v>
      </c>
      <c r="G17" s="3">
        <f>ROUND(D17*200000/C17,2)</f>
        <v>1.7</v>
      </c>
      <c r="H17" s="3">
        <f>SUM(D$14:D17)*200000/SUM(C$14:C17)</f>
        <v>2.941366372290894</v>
      </c>
      <c r="I17" s="3">
        <f t="shared" si="6"/>
        <v>0.73</v>
      </c>
      <c r="J17" s="3">
        <f>ROUND(SUM(E$14:E17)*200000/SUM(C$14:C17),2)</f>
        <v>1.51</v>
      </c>
      <c r="K17" s="3">
        <f t="shared" si="5"/>
        <v>15.09</v>
      </c>
      <c r="L17" s="3">
        <f>ROUND(SUM(F$14:F17)*200000/SUM(C$14:C17),2)</f>
        <v>10.33</v>
      </c>
    </row>
    <row r="18" spans="1:12">
      <c r="A18" s="7">
        <v>2023</v>
      </c>
      <c r="B18" s="27">
        <v>44866</v>
      </c>
      <c r="C18" s="7">
        <v>659658</v>
      </c>
      <c r="D18" s="7">
        <v>8</v>
      </c>
      <c r="E18" s="38">
        <v>6</v>
      </c>
      <c r="F18" s="7">
        <v>84</v>
      </c>
      <c r="G18" s="3">
        <f t="shared" si="4"/>
        <v>2.4300000000000002</v>
      </c>
      <c r="H18" s="3">
        <f>SUM(D$14:D18)*200000/SUM(C$14:C18)</f>
        <v>2.8426577341465267</v>
      </c>
      <c r="I18" s="3">
        <f t="shared" si="6"/>
        <v>1.82</v>
      </c>
      <c r="J18" s="3">
        <f>ROUND(SUM(E$14:E18)*200000/SUM(C$14:C18),2)</f>
        <v>1.57</v>
      </c>
      <c r="K18" s="3">
        <f t="shared" si="5"/>
        <v>25.47</v>
      </c>
      <c r="L18" s="3">
        <f>ROUND(SUM(F$14:F18)*200000/SUM(C$14:C18),2)</f>
        <v>13.23</v>
      </c>
    </row>
    <row r="19" spans="1:12">
      <c r="A19" s="7">
        <v>2023</v>
      </c>
      <c r="B19" s="27">
        <v>44896</v>
      </c>
      <c r="C19" s="7">
        <v>664381</v>
      </c>
      <c r="D19" s="10">
        <v>6</v>
      </c>
      <c r="E19" s="38">
        <v>5</v>
      </c>
      <c r="F19" s="7">
        <v>96</v>
      </c>
      <c r="G19" s="3">
        <f>ROUND(D19*200000/C19,2)</f>
        <v>1.81</v>
      </c>
      <c r="H19" s="3">
        <f>SUM(D$14:D19)*200000/SUM(C$14:C19)</f>
        <v>2.6751890081834033</v>
      </c>
      <c r="I19" s="3">
        <f t="shared" si="6"/>
        <v>1.51</v>
      </c>
      <c r="J19" s="3">
        <f>ROUND(SUM(E$14:E19)*200000/SUM(C$14:C19),2)</f>
        <v>1.56</v>
      </c>
      <c r="K19" s="3">
        <f t="shared" si="5"/>
        <v>28.9</v>
      </c>
      <c r="L19" s="3">
        <f>ROUND(SUM(F$14:F19)*200000/SUM(C$14:C19),2)</f>
        <v>15.76</v>
      </c>
    </row>
    <row r="20" spans="1:12" s="23" customFormat="1">
      <c r="A20" s="10">
        <v>2023</v>
      </c>
      <c r="B20" s="27">
        <v>44927</v>
      </c>
      <c r="C20" s="41">
        <v>565239</v>
      </c>
      <c r="D20" s="10">
        <v>6</v>
      </c>
      <c r="E20" s="42">
        <v>3</v>
      </c>
      <c r="F20" s="10">
        <v>82</v>
      </c>
      <c r="G20" s="11">
        <f t="shared" si="4"/>
        <v>2.12</v>
      </c>
      <c r="H20" s="11">
        <f>SUM(D$14:D20)*200000/SUM(C$14:C20)</f>
        <v>2.6084550719270796</v>
      </c>
      <c r="I20" s="11">
        <f>ROUND(E20*200000/C20,2)</f>
        <v>1.06</v>
      </c>
      <c r="J20" s="11">
        <f>ROUND(SUM(E$14:E20)*200000/SUM(C$14:C20),2)</f>
        <v>1.5</v>
      </c>
      <c r="K20" s="11">
        <f t="shared" si="5"/>
        <v>29.01</v>
      </c>
      <c r="L20" s="11">
        <f>ROUND(SUM(F$14:F20)*200000/SUM(C$14:C20),2)</f>
        <v>17.36</v>
      </c>
    </row>
    <row r="21" spans="1:12">
      <c r="A21" s="7">
        <v>2023</v>
      </c>
      <c r="B21" s="27">
        <v>44958</v>
      </c>
      <c r="C21" s="7">
        <v>630137</v>
      </c>
      <c r="D21" s="7">
        <v>5</v>
      </c>
      <c r="E21" s="38">
        <v>3</v>
      </c>
      <c r="F21" s="7">
        <v>72</v>
      </c>
      <c r="G21" s="3">
        <f>ROUND(D21*200000/C21,2)</f>
        <v>1.59</v>
      </c>
      <c r="H21" s="3">
        <f>SUM(D$14:D21)*200000/SUM(C$14:C21)</f>
        <v>2.4871708149347072</v>
      </c>
      <c r="I21" s="3">
        <f t="shared" si="6"/>
        <v>0.95</v>
      </c>
      <c r="J21" s="3">
        <f>ROUND(SUM(E$14:E21)*200000/SUM(C$14:C21),2)</f>
        <v>1.43</v>
      </c>
      <c r="K21" s="3">
        <f t="shared" si="5"/>
        <v>22.85</v>
      </c>
      <c r="L21" s="3">
        <f>ROUND(SUM(F$14:F21)*200000/SUM(C$14:C21),2)</f>
        <v>18.010000000000002</v>
      </c>
    </row>
    <row r="22" spans="1:12" s="24" customFormat="1">
      <c r="A22" s="43">
        <v>2023</v>
      </c>
      <c r="B22" s="27">
        <v>44986</v>
      </c>
      <c r="C22" s="43">
        <v>791489</v>
      </c>
      <c r="D22" s="43">
        <v>7</v>
      </c>
      <c r="E22" s="44">
        <v>3</v>
      </c>
      <c r="F22" s="43">
        <v>51</v>
      </c>
      <c r="G22" s="15">
        <f t="shared" si="4"/>
        <v>1.77</v>
      </c>
      <c r="H22" s="15">
        <f>SUM(D$14:D22)*200000/SUM(C$14:C22)</f>
        <v>2.3939433888137911</v>
      </c>
      <c r="I22" s="15">
        <f t="shared" si="6"/>
        <v>0.76</v>
      </c>
      <c r="J22" s="15">
        <f>ROUND(SUM(E$14:E22)*200000/SUM(C$14:C22),2)</f>
        <v>1.34</v>
      </c>
      <c r="K22" s="15">
        <f t="shared" si="5"/>
        <v>12.89</v>
      </c>
      <c r="L22" s="15">
        <f>ROUND(SUM(F$14:F22)*200000/SUM(C$14:C22),2)</f>
        <v>17.350000000000001</v>
      </c>
    </row>
    <row r="23" spans="1:12">
      <c r="A23" s="7">
        <v>2023</v>
      </c>
      <c r="B23" s="27">
        <v>45017</v>
      </c>
      <c r="C23" s="28">
        <v>602460.75000000023</v>
      </c>
      <c r="D23" s="7">
        <v>8</v>
      </c>
      <c r="E23" s="38">
        <v>6</v>
      </c>
      <c r="F23" s="7">
        <v>40</v>
      </c>
      <c r="G23" s="3">
        <f t="shared" si="4"/>
        <v>2.66</v>
      </c>
      <c r="H23" s="3">
        <f>SUM(D$14:D23)*200000/SUM(C$14:C23)</f>
        <v>2.4174829682169263</v>
      </c>
      <c r="I23" s="3">
        <f>ROUND(E23*200000/C23,2)</f>
        <v>1.99</v>
      </c>
      <c r="J23" s="3">
        <f>ROUND(SUM(E$14:E23)*200000/SUM(C$14:C23),2)</f>
        <v>1.4</v>
      </c>
      <c r="K23" s="3">
        <f t="shared" si="5"/>
        <v>13.28</v>
      </c>
      <c r="L23" s="3">
        <f>ROUND(SUM(F$14:F23)*200000/SUM(C$14:C23),2)</f>
        <v>16.98</v>
      </c>
    </row>
    <row r="24" spans="1:12">
      <c r="A24" s="7">
        <v>2023</v>
      </c>
      <c r="B24" s="27">
        <v>45047</v>
      </c>
      <c r="C24" s="7">
        <v>623618</v>
      </c>
      <c r="D24" s="7">
        <v>6</v>
      </c>
      <c r="E24" s="38">
        <v>4</v>
      </c>
      <c r="F24" s="7">
        <v>42</v>
      </c>
      <c r="G24" s="3">
        <f t="shared" si="4"/>
        <v>1.92</v>
      </c>
      <c r="H24" s="3">
        <f>SUM(D$14:D24)*200000/SUM(C$14:C24)</f>
        <v>2.3754905891493121</v>
      </c>
      <c r="I24" s="3">
        <f t="shared" si="6"/>
        <v>1.28</v>
      </c>
      <c r="J24" s="3">
        <f>ROUND(SUM(E$14:E24)*200000/SUM(C$14:C24),2)</f>
        <v>1.39</v>
      </c>
      <c r="K24" s="3">
        <f t="shared" si="5"/>
        <v>13.47</v>
      </c>
      <c r="L24" s="3">
        <f>ROUND(SUM(F$14:F24)*200000/SUM(C$14:C24),2)</f>
        <v>16.68</v>
      </c>
    </row>
    <row r="25" spans="1:12">
      <c r="A25" s="7">
        <v>2023</v>
      </c>
      <c r="B25" s="27">
        <v>45078</v>
      </c>
      <c r="C25" s="28">
        <v>695775.97700000054</v>
      </c>
      <c r="D25" s="7">
        <v>7</v>
      </c>
      <c r="E25" s="39">
        <v>5</v>
      </c>
      <c r="F25" s="7">
        <v>102</v>
      </c>
      <c r="G25" s="3">
        <f t="shared" si="4"/>
        <v>2.0099999999999998</v>
      </c>
      <c r="H25" s="3">
        <f>SUM(D$14:D25)*200000/SUM(C$14:C25)</f>
        <v>2.3439705088502896</v>
      </c>
      <c r="I25" s="3">
        <f t="shared" si="6"/>
        <v>1.44</v>
      </c>
      <c r="J25" s="3">
        <f>ROUND(SUM(E$14:E25)*200000/SUM(C$14:C25),2)</f>
        <v>1.4</v>
      </c>
      <c r="K25" s="3">
        <f t="shared" si="5"/>
        <v>29.32</v>
      </c>
      <c r="L25" s="3">
        <f>ROUND(SUM(F$14:F25)*200000/SUM(C$14:C25),2)</f>
        <v>17.78</v>
      </c>
    </row>
    <row r="26" spans="1:12">
      <c r="A26" s="7">
        <v>2024</v>
      </c>
      <c r="B26" s="27">
        <v>45108</v>
      </c>
      <c r="C26" s="28">
        <v>672858</v>
      </c>
      <c r="D26" s="7">
        <v>11</v>
      </c>
      <c r="E26" s="7">
        <v>9</v>
      </c>
      <c r="F26" s="7">
        <v>55</v>
      </c>
      <c r="G26" s="3">
        <f>ROUND(D26*200000/C26,2)</f>
        <v>3.27</v>
      </c>
      <c r="H26" s="3">
        <f>SUM(D$26:D26)*200000/SUM(C$26:C26)</f>
        <v>3.269634900677409</v>
      </c>
      <c r="I26" s="3">
        <f>ROUND(E26*200000/C26,2)</f>
        <v>2.68</v>
      </c>
      <c r="J26" s="3">
        <f>ROUND(SUM(E$26:E26)*200000/SUM(C$26:C26),2)</f>
        <v>2.68</v>
      </c>
      <c r="K26" s="3">
        <f>ROUND(F26*200000/C26,2)</f>
        <v>16.350000000000001</v>
      </c>
      <c r="L26" s="3">
        <f>ROUND(SUM(F$26:F26)*200000/SUM(C$26:C26),2)</f>
        <v>16.350000000000001</v>
      </c>
    </row>
    <row r="27" spans="1:12">
      <c r="A27" s="7">
        <v>2024</v>
      </c>
      <c r="B27" s="27">
        <v>45139</v>
      </c>
      <c r="C27" s="28">
        <v>724963</v>
      </c>
      <c r="D27" s="7">
        <v>13</v>
      </c>
      <c r="E27" s="7">
        <v>8</v>
      </c>
      <c r="F27" s="7">
        <v>73</v>
      </c>
      <c r="G27" s="3">
        <f t="shared" si="4"/>
        <v>3.59</v>
      </c>
      <c r="H27" s="3">
        <f>SUM(D$26:D27)*200000/SUM(C$26:C27)</f>
        <v>3.4339160736603613</v>
      </c>
      <c r="I27" s="3">
        <f t="shared" si="6"/>
        <v>2.21</v>
      </c>
      <c r="J27" s="3">
        <f>ROUND(SUM(E$26:E27)*200000/SUM(C$26:C27),2)</f>
        <v>2.4300000000000002</v>
      </c>
      <c r="K27" s="3">
        <f t="shared" si="5"/>
        <v>20.14</v>
      </c>
      <c r="L27" s="3">
        <f>ROUND(SUM(F$26:F27)*200000/SUM(C$26:C27),2)</f>
        <v>18.309999999999999</v>
      </c>
    </row>
    <row r="28" spans="1:12">
      <c r="A28" s="7">
        <v>2024</v>
      </c>
      <c r="B28" s="27">
        <v>45170</v>
      </c>
      <c r="C28" s="7">
        <v>822324</v>
      </c>
      <c r="D28" s="7">
        <v>11</v>
      </c>
      <c r="E28" s="7">
        <v>8</v>
      </c>
      <c r="F28" s="7">
        <v>100</v>
      </c>
      <c r="G28" s="3">
        <f t="shared" si="4"/>
        <v>2.68</v>
      </c>
      <c r="H28" s="3">
        <f>SUM(D$26:D28)*200000/SUM(C$26:C28)</f>
        <v>3.1529472174114752</v>
      </c>
      <c r="I28" s="3">
        <f t="shared" si="6"/>
        <v>1.95</v>
      </c>
      <c r="J28" s="3">
        <f>ROUND(SUM(E$26:E28)*200000/SUM(C$26:C28),2)</f>
        <v>2.25</v>
      </c>
      <c r="K28" s="3">
        <f t="shared" si="5"/>
        <v>24.32</v>
      </c>
      <c r="L28" s="3">
        <f>ROUND(SUM(F$26:F28)*200000/SUM(C$26:C28),2)</f>
        <v>20.54</v>
      </c>
    </row>
    <row r="29" spans="1:12">
      <c r="A29" s="7">
        <v>2024</v>
      </c>
      <c r="B29" s="27">
        <v>45200</v>
      </c>
      <c r="C29" s="10">
        <v>759569</v>
      </c>
      <c r="D29" s="7">
        <v>9</v>
      </c>
      <c r="E29" s="7">
        <v>5</v>
      </c>
      <c r="F29" s="7">
        <v>61</v>
      </c>
      <c r="G29" s="3">
        <f t="shared" si="4"/>
        <v>2.37</v>
      </c>
      <c r="H29" s="3">
        <f>SUM(D$26:D29)*200000/SUM(C$26:C29)</f>
        <v>2.9533035720877909</v>
      </c>
      <c r="I29" s="3">
        <f t="shared" si="6"/>
        <v>1.32</v>
      </c>
      <c r="J29" s="15">
        <f>ROUND(SUM(E$26:E29)*200000/SUM(C$26:C29),2)</f>
        <v>2.0099999999999998</v>
      </c>
      <c r="K29" s="3">
        <f t="shared" si="5"/>
        <v>16.059999999999999</v>
      </c>
      <c r="L29" s="3">
        <f>ROUND(SUM(F$26:F29)*200000/SUM(C$26:C29),2)</f>
        <v>19.399999999999999</v>
      </c>
    </row>
    <row r="30" spans="1:12">
      <c r="A30" s="7">
        <v>2024</v>
      </c>
      <c r="B30" s="27">
        <v>45231</v>
      </c>
      <c r="C30" s="7">
        <v>733031</v>
      </c>
      <c r="D30" s="7">
        <v>3</v>
      </c>
      <c r="E30" s="7">
        <v>2</v>
      </c>
      <c r="F30" s="7">
        <v>61</v>
      </c>
      <c r="G30" s="3">
        <f t="shared" si="4"/>
        <v>0.82</v>
      </c>
      <c r="H30" s="3">
        <f>SUM(D$26:D30)*200000/SUM(C$26:C30)</f>
        <v>2.5318194489521906</v>
      </c>
      <c r="I30" s="3">
        <f t="shared" si="6"/>
        <v>0.55000000000000004</v>
      </c>
      <c r="J30" s="15">
        <f>ROUND(SUM(E$26:E30)*200000/SUM(C$26:C30),2)</f>
        <v>1.72</v>
      </c>
      <c r="K30" s="3">
        <f t="shared" si="5"/>
        <v>16.64</v>
      </c>
      <c r="L30" s="3">
        <f>ROUND(SUM(F$26:F30)*200000/SUM(C$26:C30),2)</f>
        <v>18.850000000000001</v>
      </c>
    </row>
    <row r="31" spans="1:12">
      <c r="A31" s="7">
        <v>2024</v>
      </c>
      <c r="B31" s="27">
        <v>45261</v>
      </c>
      <c r="C31" s="28">
        <v>750065.80999999866</v>
      </c>
      <c r="D31" s="7">
        <v>8</v>
      </c>
      <c r="E31" s="7">
        <v>6</v>
      </c>
      <c r="F31" s="7">
        <v>72</v>
      </c>
      <c r="G31" s="3">
        <f t="shared" si="4"/>
        <v>2.13</v>
      </c>
      <c r="H31" s="3">
        <f>SUM(D$26:D31)*200000/SUM(C$26:C31)</f>
        <v>2.4648143218063066</v>
      </c>
      <c r="I31" s="3">
        <f t="shared" si="6"/>
        <v>1.6</v>
      </c>
      <c r="J31" s="15">
        <f>ROUND(SUM(E$26:E31)*200000/SUM(C$26:C31),2)</f>
        <v>1.7</v>
      </c>
      <c r="K31" s="3">
        <f t="shared" si="5"/>
        <v>19.2</v>
      </c>
      <c r="L31" s="3">
        <f>ROUND(SUM(F$26:F31)*200000/SUM(C$26:C31),2)</f>
        <v>18.91</v>
      </c>
    </row>
    <row r="32" spans="1:12">
      <c r="A32" s="7">
        <v>2024</v>
      </c>
      <c r="B32" s="27">
        <v>45292</v>
      </c>
      <c r="C32" s="28">
        <v>686493.48</v>
      </c>
      <c r="D32" s="7">
        <v>8</v>
      </c>
      <c r="E32" s="7">
        <v>4</v>
      </c>
      <c r="F32" s="7">
        <v>110</v>
      </c>
      <c r="G32" s="3">
        <f t="shared" si="4"/>
        <v>2.33</v>
      </c>
      <c r="H32" s="3">
        <f>SUM(D$26:D32)*200000/SUM(C$26:C32)</f>
        <v>2.4469324961955206</v>
      </c>
      <c r="I32" s="3">
        <f t="shared" si="6"/>
        <v>1.17</v>
      </c>
      <c r="J32" s="15">
        <f>ROUND(SUM(E$26:E32)*200000/SUM(C$26:C32),2)</f>
        <v>1.63</v>
      </c>
      <c r="K32" s="3">
        <f t="shared" si="5"/>
        <v>32.049999999999997</v>
      </c>
      <c r="L32" s="3">
        <f>ROUND(SUM(F$26:F32)*200000/SUM(C$26:C32),2)</f>
        <v>20.66</v>
      </c>
    </row>
    <row r="33" spans="1:12">
      <c r="A33" s="7">
        <v>2024</v>
      </c>
      <c r="B33" s="27">
        <v>45323</v>
      </c>
      <c r="C33" s="28">
        <v>792935.57999999879</v>
      </c>
      <c r="D33" s="7">
        <v>8</v>
      </c>
      <c r="E33" s="7">
        <v>6</v>
      </c>
      <c r="F33" s="7">
        <v>144</v>
      </c>
      <c r="G33" s="3">
        <f t="shared" si="4"/>
        <v>2.02</v>
      </c>
      <c r="H33" s="3">
        <f>SUM(D$26:D33)*200000/SUM(C$26:C33)</f>
        <v>2.3896712873692869</v>
      </c>
      <c r="I33" s="3">
        <f t="shared" si="6"/>
        <v>1.51</v>
      </c>
      <c r="J33" s="15">
        <f>ROUND(SUM(E$26:E33)*200000/SUM(C$26:C33),2)</f>
        <v>1.62</v>
      </c>
      <c r="K33" s="3">
        <f t="shared" si="5"/>
        <v>36.32</v>
      </c>
      <c r="L33" s="3">
        <f>ROUND(SUM(F$26:F33)*200000/SUM(C$26:C33),2)</f>
        <v>22.75</v>
      </c>
    </row>
    <row r="34" spans="1:12">
      <c r="A34" s="7">
        <v>2024</v>
      </c>
      <c r="B34" s="27">
        <v>45352</v>
      </c>
      <c r="C34" s="45">
        <v>912523.94999999879</v>
      </c>
      <c r="D34" s="7">
        <v>4</v>
      </c>
      <c r="E34" s="7">
        <v>3</v>
      </c>
      <c r="F34" s="7">
        <v>165</v>
      </c>
      <c r="G34" s="3">
        <f t="shared" si="4"/>
        <v>0.88</v>
      </c>
      <c r="H34" s="3">
        <f>SUM(D$26:D34)*200000/SUM(C$26:C34)</f>
        <v>2.1882592010296289</v>
      </c>
      <c r="I34" s="3">
        <f t="shared" si="6"/>
        <v>0.66</v>
      </c>
      <c r="J34" s="15">
        <f>ROUND(SUM(E$26:E34)*200000/SUM(C$26:C34),2)</f>
        <v>1.49</v>
      </c>
      <c r="K34" s="3">
        <f>ROUND(F34*200000/C34,2)</f>
        <v>36.159999999999997</v>
      </c>
      <c r="L34" s="3">
        <f>ROUND(SUM(F$26:F34)*200000/SUM(C$26:C34),2)</f>
        <v>24.54</v>
      </c>
    </row>
    <row r="35" spans="1:12">
      <c r="A35" s="7">
        <v>2024</v>
      </c>
      <c r="B35" s="27">
        <v>45383</v>
      </c>
      <c r="C35" s="28">
        <v>827402.8699999993</v>
      </c>
      <c r="D35" s="7">
        <v>4</v>
      </c>
      <c r="E35" s="7">
        <v>4</v>
      </c>
      <c r="F35" s="7">
        <v>124</v>
      </c>
      <c r="G35" s="3">
        <f t="shared" si="4"/>
        <v>0.97</v>
      </c>
      <c r="H35" s="3">
        <f>SUM(D$26:D35)*200000/SUM(C$26:C35)</f>
        <v>2.0567114249899214</v>
      </c>
      <c r="I35" s="3">
        <f t="shared" si="6"/>
        <v>0.97</v>
      </c>
      <c r="J35" s="15">
        <f>ROUND(SUM(E$26:E35)*200000/SUM(C$26:C35),2)</f>
        <v>1.43</v>
      </c>
      <c r="K35" s="3">
        <f t="shared" ref="K35:K49" si="7">ROUND(F35*200000/C35,2)</f>
        <v>29.97</v>
      </c>
      <c r="L35" s="3">
        <f>ROUND(SUM(F$26:F35)*200000/SUM(C$26:C35),2)</f>
        <v>25.12</v>
      </c>
    </row>
    <row r="36" spans="1:12">
      <c r="A36" s="7">
        <v>2024</v>
      </c>
      <c r="B36" s="27">
        <v>45413</v>
      </c>
      <c r="C36" s="28">
        <v>984248</v>
      </c>
      <c r="D36" s="7">
        <v>9</v>
      </c>
      <c r="E36" s="7">
        <v>8</v>
      </c>
      <c r="F36" s="7">
        <v>150</v>
      </c>
      <c r="G36" s="3">
        <f t="shared" si="4"/>
        <v>1.83</v>
      </c>
      <c r="H36" s="3">
        <f>SUM(D$26:D36)*200000/SUM(C$26:C36)</f>
        <v>2.0308282755391676</v>
      </c>
      <c r="I36" s="3">
        <f t="shared" si="6"/>
        <v>1.63</v>
      </c>
      <c r="J36" s="15">
        <f>ROUND(SUM(E$26:E36)*200000/SUM(C$26:C36),2)</f>
        <v>1.45</v>
      </c>
      <c r="K36" s="3">
        <f t="shared" si="7"/>
        <v>30.48</v>
      </c>
      <c r="L36" s="3">
        <f>ROUND(SUM(F$26:F36)*200000/SUM(C$26:C36),2)</f>
        <v>25.73</v>
      </c>
    </row>
    <row r="37" spans="1:12">
      <c r="A37" s="7">
        <v>2024</v>
      </c>
      <c r="B37" s="27">
        <v>45444</v>
      </c>
      <c r="C37" s="28">
        <v>787395.09</v>
      </c>
      <c r="D37" s="7">
        <v>1</v>
      </c>
      <c r="E37" s="7">
        <v>0</v>
      </c>
      <c r="F37" s="7">
        <v>104</v>
      </c>
      <c r="G37" s="3">
        <f t="shared" si="4"/>
        <v>0.25</v>
      </c>
      <c r="H37" s="3">
        <f>SUM(D$26:D37)*200000/SUM(C$26:C37)</f>
        <v>1.8828388146392352</v>
      </c>
      <c r="I37" s="3">
        <f t="shared" si="6"/>
        <v>0</v>
      </c>
      <c r="J37" s="15">
        <f>ROUND(SUM(E$26:E37)*200000/SUM(C$26:C37),2)</f>
        <v>1.33</v>
      </c>
      <c r="K37" s="3">
        <f t="shared" si="7"/>
        <v>26.42</v>
      </c>
      <c r="L37" s="3">
        <f>ROUND(SUM(F$26:F37)*200000/SUM(C$26:C37),2)</f>
        <v>25.79</v>
      </c>
    </row>
    <row r="38" spans="1:12">
      <c r="A38" s="7">
        <v>2025</v>
      </c>
      <c r="B38" s="27">
        <v>45474</v>
      </c>
      <c r="C38" s="28">
        <v>813635.77999999956</v>
      </c>
      <c r="D38" s="7">
        <v>7</v>
      </c>
      <c r="E38" s="7">
        <v>6</v>
      </c>
      <c r="F38" s="7">
        <v>86</v>
      </c>
      <c r="G38" s="15">
        <f t="shared" si="4"/>
        <v>1.72</v>
      </c>
      <c r="H38" s="15">
        <f>SUM(D$38:D38)*200000/SUM(C$38:C38)</f>
        <v>1.7206716253309322</v>
      </c>
      <c r="I38" s="15">
        <f t="shared" si="6"/>
        <v>1.47</v>
      </c>
      <c r="J38" s="15">
        <f>ROUND(SUM(E$38:E38)*200000/SUM(C$38:C38),2)</f>
        <v>1.47</v>
      </c>
      <c r="K38" s="15">
        <f t="shared" si="7"/>
        <v>21.14</v>
      </c>
      <c r="L38" s="15">
        <f>ROUND(SUM(F$38:F38)*200000/SUM(C$38:C38),2)</f>
        <v>21.14</v>
      </c>
    </row>
    <row r="39" spans="1:12">
      <c r="A39" s="7">
        <v>2025</v>
      </c>
      <c r="B39" s="27">
        <v>45505</v>
      </c>
      <c r="C39" s="28">
        <v>1061469.5689999983</v>
      </c>
      <c r="D39" s="7">
        <v>3</v>
      </c>
      <c r="E39" s="7">
        <v>3</v>
      </c>
      <c r="F39" s="7">
        <v>47</v>
      </c>
      <c r="G39" s="15">
        <f t="shared" si="4"/>
        <v>0.56999999999999995</v>
      </c>
      <c r="H39" s="15">
        <f>SUM(D$38:D39)*200000/SUM(C$38:C39)</f>
        <v>1.0666067381582636</v>
      </c>
      <c r="I39" s="15">
        <f t="shared" si="6"/>
        <v>0.56999999999999995</v>
      </c>
      <c r="J39" s="15">
        <f>ROUND(SUM(E$38:E39)*200000/SUM(C$38:C39),2)</f>
        <v>0.96</v>
      </c>
      <c r="K39" s="15">
        <f t="shared" si="7"/>
        <v>8.86</v>
      </c>
      <c r="L39" s="15">
        <f>ROUND(SUM(F$38:F39)*200000/SUM(C$38:C39),2)</f>
        <v>14.19</v>
      </c>
    </row>
    <row r="40" spans="1:12">
      <c r="A40" s="7">
        <v>2025</v>
      </c>
      <c r="B40" s="27">
        <v>45536</v>
      </c>
      <c r="C40" s="28">
        <v>788536.6062000005</v>
      </c>
      <c r="D40" s="7">
        <v>7</v>
      </c>
      <c r="E40" s="7">
        <v>4</v>
      </c>
      <c r="F40" s="7">
        <v>61</v>
      </c>
      <c r="G40" s="15">
        <f t="shared" si="4"/>
        <v>1.78</v>
      </c>
      <c r="H40" s="15">
        <f>SUM(D$38:D40)*200000/SUM(C$38:C40)</f>
        <v>1.276447832398222</v>
      </c>
      <c r="I40" s="15">
        <f t="shared" si="6"/>
        <v>1.01</v>
      </c>
      <c r="J40" s="15">
        <f>ROUND(SUM(E$38:E40)*200000/SUM(C$38:C40),2)</f>
        <v>0.98</v>
      </c>
      <c r="K40" s="15">
        <f t="shared" si="7"/>
        <v>15.47</v>
      </c>
      <c r="L40" s="15">
        <f>ROUND(SUM(F$38:F40)*200000/SUM(C$38:C40),2)</f>
        <v>14.57</v>
      </c>
    </row>
    <row r="41" spans="1:12">
      <c r="A41" s="7">
        <v>2025</v>
      </c>
      <c r="B41" s="27">
        <v>45566</v>
      </c>
      <c r="C41" s="28">
        <v>816913.57100000151</v>
      </c>
      <c r="D41" s="7">
        <v>4</v>
      </c>
      <c r="E41" s="7">
        <v>2</v>
      </c>
      <c r="F41" s="7">
        <v>44</v>
      </c>
      <c r="G41" s="15">
        <f t="shared" si="4"/>
        <v>0.98</v>
      </c>
      <c r="H41" s="15">
        <f>SUM(D$38:D41)*200000/SUM(C$38:C41)</f>
        <v>1.2067039207920567</v>
      </c>
      <c r="I41" s="15">
        <f t="shared" si="6"/>
        <v>0.49</v>
      </c>
      <c r="J41" s="15">
        <f>ROUND(SUM(E$38:E41)*200000/SUM(C$38:C41),2)</f>
        <v>0.86</v>
      </c>
      <c r="K41" s="15">
        <f t="shared" si="7"/>
        <v>10.77</v>
      </c>
      <c r="L41" s="15">
        <f>ROUND(SUM(F$38:F41)*200000/SUM(C$38:C41),2)</f>
        <v>13.68</v>
      </c>
    </row>
    <row r="42" spans="1:12">
      <c r="A42" s="7">
        <v>2025</v>
      </c>
      <c r="B42" s="27">
        <v>45597</v>
      </c>
      <c r="C42" s="28">
        <v>947725.28699999803</v>
      </c>
      <c r="D42" s="7">
        <v>8</v>
      </c>
      <c r="E42" s="7">
        <v>6</v>
      </c>
      <c r="F42" s="7">
        <v>61</v>
      </c>
      <c r="G42" s="15">
        <f t="shared" si="4"/>
        <v>1.69</v>
      </c>
      <c r="H42" s="15">
        <f>SUM(D$38:D42)*200000/SUM(C$38:C42)</f>
        <v>1.3097633697282987</v>
      </c>
      <c r="I42" s="15">
        <f t="shared" si="6"/>
        <v>1.27</v>
      </c>
      <c r="J42" s="15">
        <f>ROUND(SUM(E$38:E42)*200000/SUM(C$38:C42),2)</f>
        <v>0.95</v>
      </c>
      <c r="K42" s="15">
        <f t="shared" si="7"/>
        <v>12.87</v>
      </c>
      <c r="L42" s="15">
        <f>ROUND(SUM(F$38:F42)*200000/SUM(C$38:C42),2)</f>
        <v>13.5</v>
      </c>
    </row>
    <row r="43" spans="1:12">
      <c r="A43" s="7">
        <v>2025</v>
      </c>
      <c r="B43" s="27">
        <v>45627</v>
      </c>
      <c r="C43" s="28">
        <v>752007.75000000151</v>
      </c>
      <c r="D43" s="7">
        <v>1</v>
      </c>
      <c r="E43" s="7">
        <v>1</v>
      </c>
      <c r="F43" s="7">
        <v>47</v>
      </c>
      <c r="G43" s="15">
        <f t="shared" si="4"/>
        <v>0.27</v>
      </c>
      <c r="H43" s="15">
        <f>SUM(D$38:D43)*200000/SUM(C$38:C43)</f>
        <v>1.1582366362026835</v>
      </c>
      <c r="I43" s="15">
        <f t="shared" si="6"/>
        <v>0.27</v>
      </c>
      <c r="J43" s="15">
        <f>ROUND(SUM(E$38:E43)*200000/SUM(C$38:C43),2)</f>
        <v>0.85</v>
      </c>
      <c r="K43" s="15">
        <f t="shared" si="7"/>
        <v>12.5</v>
      </c>
      <c r="L43" s="15">
        <f>ROUND(SUM(F$38:F43)*200000/SUM(C$38:C43),2)</f>
        <v>13.36</v>
      </c>
    </row>
    <row r="44" spans="1:12">
      <c r="A44" s="7">
        <v>2025</v>
      </c>
      <c r="B44" s="27">
        <v>45658</v>
      </c>
      <c r="C44" s="28">
        <v>873879.86899999937</v>
      </c>
      <c r="D44" s="7">
        <v>7</v>
      </c>
      <c r="E44" s="7">
        <v>5</v>
      </c>
      <c r="F44" s="7">
        <v>35</v>
      </c>
      <c r="G44" s="15">
        <f t="shared" si="4"/>
        <v>1.6</v>
      </c>
      <c r="H44" s="15">
        <f>SUM(D$38:D44)*200000/SUM(C$38:C44)</f>
        <v>1.22229833591051</v>
      </c>
      <c r="I44" s="15">
        <f t="shared" si="6"/>
        <v>1.1399999999999999</v>
      </c>
      <c r="J44" s="15">
        <f>ROUND(SUM(E$38:E44)*200000/SUM(C$38:C44),2)</f>
        <v>0.89</v>
      </c>
      <c r="K44" s="15">
        <f t="shared" si="7"/>
        <v>8.01</v>
      </c>
      <c r="L44" s="15">
        <f>ROUND(SUM(F$38:F44)*200000/SUM(C$38:C44),2)</f>
        <v>12.59</v>
      </c>
    </row>
    <row r="45" spans="1:12">
      <c r="A45" s="7">
        <v>2025</v>
      </c>
      <c r="B45" s="27">
        <v>45689</v>
      </c>
      <c r="C45" s="28">
        <v>780201.701</v>
      </c>
      <c r="D45" s="7">
        <v>7</v>
      </c>
      <c r="E45" s="7">
        <v>6</v>
      </c>
      <c r="F45" s="7">
        <v>45</v>
      </c>
      <c r="G45" s="7">
        <f t="shared" si="4"/>
        <v>1.79</v>
      </c>
      <c r="H45" s="3">
        <f>SUM(D$38:D45)*200000/SUM(C$38:C45)</f>
        <v>1.2876095131651366</v>
      </c>
      <c r="I45" s="7">
        <f t="shared" si="6"/>
        <v>1.54</v>
      </c>
      <c r="J45" s="15">
        <f>ROUND(SUM(E$38:E45)*200000/SUM(C$38:C45),2)</f>
        <v>0.97</v>
      </c>
      <c r="K45" s="15">
        <f t="shared" si="7"/>
        <v>11.54</v>
      </c>
      <c r="L45" s="15">
        <f>ROUND(SUM(F$38:F45)*200000/SUM(C$38:C45),2)</f>
        <v>12.47</v>
      </c>
    </row>
    <row r="46" spans="1:12">
      <c r="A46" s="7">
        <v>2025</v>
      </c>
      <c r="B46" s="27">
        <v>45717</v>
      </c>
      <c r="C46" s="28">
        <v>768787.36800000106</v>
      </c>
      <c r="D46" s="7">
        <v>10</v>
      </c>
      <c r="E46" s="7">
        <v>5</v>
      </c>
      <c r="F46" s="7">
        <v>23</v>
      </c>
      <c r="G46" s="3">
        <f t="shared" si="4"/>
        <v>2.6</v>
      </c>
      <c r="H46" s="3">
        <f>SUM(D$38:D46)*200000/SUM(C$38:C46)</f>
        <v>1.4204624852629246</v>
      </c>
      <c r="I46" s="3">
        <f t="shared" si="6"/>
        <v>1.3</v>
      </c>
      <c r="J46" s="15">
        <f>ROUND(SUM(E$38:E46)*200000/SUM(C$38:C46),2)</f>
        <v>1</v>
      </c>
      <c r="K46" s="15">
        <f t="shared" si="7"/>
        <v>5.98</v>
      </c>
      <c r="L46" s="15">
        <f>ROUND(SUM(F$38:F46)*200000/SUM(C$38:C46),2)</f>
        <v>11.81</v>
      </c>
    </row>
    <row r="47" spans="1:12">
      <c r="A47" s="7">
        <v>2025</v>
      </c>
      <c r="B47" s="27">
        <v>45748</v>
      </c>
      <c r="C47" s="28">
        <v>749420.027</v>
      </c>
      <c r="D47" s="7">
        <v>6</v>
      </c>
      <c r="E47" s="7">
        <v>6</v>
      </c>
      <c r="F47" s="7">
        <v>27</v>
      </c>
      <c r="G47" s="3">
        <f t="shared" si="4"/>
        <v>1.6</v>
      </c>
      <c r="H47" s="3">
        <f>SUM(D$38:D47)*200000/SUM(C$38:C47)</f>
        <v>1.436682264784201</v>
      </c>
      <c r="I47" s="3">
        <f t="shared" si="6"/>
        <v>1.6</v>
      </c>
      <c r="J47" s="15">
        <f>ROUND(SUM(E$38:E47)*200000/SUM(C$38:C47),2)</f>
        <v>1.05</v>
      </c>
      <c r="K47" s="15">
        <f t="shared" si="7"/>
        <v>7.21</v>
      </c>
      <c r="L47" s="15">
        <f>ROUND(SUM(F$38:F47)*200000/SUM(C$38:C47),2)</f>
        <v>11.4</v>
      </c>
    </row>
    <row r="48" spans="1:12">
      <c r="A48" s="7">
        <v>2025</v>
      </c>
      <c r="B48" s="27">
        <v>45778</v>
      </c>
      <c r="C48" s="28">
        <v>912696.64499999711</v>
      </c>
      <c r="D48" s="7">
        <v>8</v>
      </c>
      <c r="E48" s="7">
        <v>6</v>
      </c>
      <c r="F48" s="7">
        <v>31</v>
      </c>
      <c r="G48" s="3">
        <f t="shared" si="4"/>
        <v>1.75</v>
      </c>
      <c r="H48" s="3">
        <f>SUM(D$38:D48)*200000/SUM(C$38:C48)</f>
        <v>1.4678464712181201</v>
      </c>
      <c r="I48" s="3">
        <f t="shared" si="6"/>
        <v>1.31</v>
      </c>
      <c r="J48" s="15">
        <f>ROUND(SUM(E$38:E48)*200000/SUM(C$38:C48),2)</f>
        <v>1.08</v>
      </c>
      <c r="K48" s="15">
        <f t="shared" si="7"/>
        <v>6.79</v>
      </c>
      <c r="L48" s="15">
        <f>ROUND(SUM(F$38:F48)*200000/SUM(C$38:C48),2)</f>
        <v>10.94</v>
      </c>
    </row>
    <row r="49" spans="1:12">
      <c r="A49" s="7">
        <v>2025</v>
      </c>
      <c r="B49" s="27">
        <v>45809</v>
      </c>
      <c r="C49" s="28">
        <v>704154.570000001</v>
      </c>
      <c r="D49" s="7">
        <v>3</v>
      </c>
      <c r="E49" s="7">
        <v>2</v>
      </c>
      <c r="F49" s="7">
        <v>17</v>
      </c>
      <c r="G49" s="3">
        <f t="shared" si="4"/>
        <v>0.85</v>
      </c>
      <c r="H49" s="3">
        <f>SUM(D$38:D49)*200000/SUM(C$38:C49)</f>
        <v>1.4243544305069249</v>
      </c>
      <c r="I49" s="3">
        <f t="shared" si="6"/>
        <v>0.56999999999999995</v>
      </c>
      <c r="J49" s="15">
        <f>ROUND(SUM(E$38:E49)*200000/SUM(C$38:C49),2)</f>
        <v>1.04</v>
      </c>
      <c r="K49" s="15">
        <f t="shared" si="7"/>
        <v>4.83</v>
      </c>
      <c r="L49" s="15">
        <f>ROUND(SUM(F$38:F49)*200000/SUM(C$38:C49),2)</f>
        <v>10.51</v>
      </c>
    </row>
    <row r="50" spans="1:12">
      <c r="C50" s="26"/>
    </row>
    <row r="51" spans="1:12">
      <c r="C51" s="26"/>
    </row>
    <row r="52" spans="1:12">
      <c r="C52" s="26"/>
    </row>
  </sheetData>
  <sheetProtection autoFilter="0"/>
  <pageMargins left="0.7" right="0.7" top="0.75" bottom="0.75" header="0.3" footer="0.3"/>
  <pageSetup paperSize="5" scale="70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7E22-2496-4951-A892-B1C56B974B53}">
  <dimension ref="A1:D49"/>
  <sheetViews>
    <sheetView workbookViewId="0"/>
  </sheetViews>
  <sheetFormatPr defaultColWidth="13.28515625" defaultRowHeight="15"/>
  <sheetData>
    <row r="1" spans="1:4" ht="30">
      <c r="A1" s="20" t="s">
        <v>0</v>
      </c>
      <c r="B1" s="20" t="s">
        <v>1</v>
      </c>
      <c r="C1" s="20" t="s">
        <v>12</v>
      </c>
      <c r="D1" s="20" t="s">
        <v>2</v>
      </c>
    </row>
    <row r="2" spans="1:4">
      <c r="A2" s="5">
        <v>2022</v>
      </c>
      <c r="B2" s="6">
        <v>44378</v>
      </c>
      <c r="C2" s="19"/>
      <c r="D2" s="5">
        <v>455174</v>
      </c>
    </row>
    <row r="3" spans="1:4">
      <c r="A3" s="5">
        <v>2022</v>
      </c>
      <c r="B3" s="6">
        <v>44409</v>
      </c>
      <c r="C3" s="19">
        <v>985</v>
      </c>
      <c r="D3" s="5">
        <v>518578</v>
      </c>
    </row>
    <row r="4" spans="1:4">
      <c r="A4" s="5">
        <v>2022</v>
      </c>
      <c r="B4" s="6">
        <v>44440</v>
      </c>
      <c r="C4" s="19">
        <v>3144</v>
      </c>
      <c r="D4" s="5">
        <v>538959</v>
      </c>
    </row>
    <row r="5" spans="1:4">
      <c r="A5" s="5">
        <v>2022</v>
      </c>
      <c r="B5" s="6">
        <v>44470</v>
      </c>
      <c r="C5" s="19">
        <v>3267</v>
      </c>
      <c r="D5" s="5">
        <v>732688</v>
      </c>
    </row>
    <row r="6" spans="1:4">
      <c r="A6" s="5">
        <v>2022</v>
      </c>
      <c r="B6" s="6">
        <v>44501</v>
      </c>
      <c r="C6" s="19">
        <v>3362</v>
      </c>
      <c r="D6" s="5">
        <v>584245</v>
      </c>
    </row>
    <row r="7" spans="1:4">
      <c r="A7" s="5">
        <v>2022</v>
      </c>
      <c r="B7" s="6">
        <v>44531</v>
      </c>
      <c r="C7" s="19">
        <v>3408</v>
      </c>
      <c r="D7" s="5">
        <v>558249</v>
      </c>
    </row>
    <row r="8" spans="1:4">
      <c r="A8" s="9">
        <v>2022</v>
      </c>
      <c r="B8" s="6">
        <v>44562</v>
      </c>
      <c r="C8" s="19">
        <v>3412</v>
      </c>
      <c r="D8" s="9">
        <v>576118</v>
      </c>
    </row>
    <row r="9" spans="1:4">
      <c r="A9" s="5">
        <v>2022</v>
      </c>
      <c r="B9" s="6">
        <v>44593</v>
      </c>
      <c r="C9" s="19">
        <v>3372</v>
      </c>
      <c r="D9" s="5">
        <v>555997</v>
      </c>
    </row>
    <row r="10" spans="1:4">
      <c r="A10" s="5">
        <v>2022</v>
      </c>
      <c r="B10" s="6">
        <v>44621</v>
      </c>
      <c r="C10" s="19">
        <v>3356</v>
      </c>
      <c r="D10" s="5">
        <v>573318</v>
      </c>
    </row>
    <row r="11" spans="1:4">
      <c r="A11" s="5">
        <v>2022</v>
      </c>
      <c r="B11" s="6">
        <v>44652</v>
      </c>
      <c r="C11" s="19">
        <v>3378</v>
      </c>
      <c r="D11" s="5">
        <v>591307</v>
      </c>
    </row>
    <row r="12" spans="1:4">
      <c r="A12" s="5">
        <v>2022</v>
      </c>
      <c r="B12" s="6">
        <v>44682</v>
      </c>
      <c r="C12" s="19">
        <v>3388</v>
      </c>
      <c r="D12" s="5">
        <v>523488</v>
      </c>
    </row>
    <row r="13" spans="1:4">
      <c r="A13" s="1">
        <v>2022</v>
      </c>
      <c r="B13" s="2">
        <v>44713</v>
      </c>
      <c r="C13" s="18">
        <v>3432</v>
      </c>
      <c r="D13" s="1">
        <v>501290</v>
      </c>
    </row>
    <row r="14" spans="1:4">
      <c r="A14" s="5">
        <v>2023</v>
      </c>
      <c r="B14" s="6">
        <v>44743</v>
      </c>
      <c r="C14" s="19">
        <v>3437</v>
      </c>
      <c r="D14" s="5">
        <v>585106</v>
      </c>
    </row>
    <row r="15" spans="1:4">
      <c r="A15" s="5">
        <v>2023</v>
      </c>
      <c r="B15" s="6">
        <v>44774</v>
      </c>
      <c r="C15" s="19">
        <v>3551</v>
      </c>
      <c r="D15" s="5">
        <v>587934</v>
      </c>
    </row>
    <row r="16" spans="1:4">
      <c r="A16" s="5">
        <v>2023</v>
      </c>
      <c r="B16" s="6">
        <v>44805</v>
      </c>
      <c r="C16" s="19">
        <v>3811</v>
      </c>
      <c r="D16" s="5">
        <v>793183</v>
      </c>
    </row>
    <row r="17" spans="1:4">
      <c r="A17" s="5">
        <v>2023</v>
      </c>
      <c r="B17" s="6">
        <v>44835</v>
      </c>
      <c r="C17" s="19">
        <v>3888</v>
      </c>
      <c r="D17" s="5">
        <v>821597</v>
      </c>
    </row>
    <row r="18" spans="1:4">
      <c r="A18" s="5">
        <v>2023</v>
      </c>
      <c r="B18" s="6">
        <v>44866</v>
      </c>
      <c r="C18" s="19">
        <v>3968</v>
      </c>
      <c r="D18" s="5">
        <v>659658</v>
      </c>
    </row>
    <row r="19" spans="1:4">
      <c r="A19" s="5">
        <v>2023</v>
      </c>
      <c r="B19" s="6">
        <v>44896</v>
      </c>
      <c r="C19" s="19">
        <v>4019</v>
      </c>
      <c r="D19" s="5">
        <v>664381</v>
      </c>
    </row>
    <row r="20" spans="1:4">
      <c r="A20" s="9">
        <v>2023</v>
      </c>
      <c r="B20" s="6">
        <v>44927</v>
      </c>
      <c r="C20" s="19">
        <v>4048</v>
      </c>
      <c r="D20" s="13">
        <v>565239</v>
      </c>
    </row>
    <row r="21" spans="1:4">
      <c r="A21" s="5">
        <v>2023</v>
      </c>
      <c r="B21" s="6">
        <v>44958</v>
      </c>
      <c r="C21" s="19">
        <v>4108</v>
      </c>
      <c r="D21" s="5">
        <v>630137</v>
      </c>
    </row>
    <row r="22" spans="1:4">
      <c r="A22" s="14">
        <v>2023</v>
      </c>
      <c r="B22" s="6">
        <v>44986</v>
      </c>
      <c r="C22" s="19">
        <v>4210</v>
      </c>
      <c r="D22" s="14">
        <v>791489</v>
      </c>
    </row>
    <row r="23" spans="1:4">
      <c r="A23" s="5">
        <v>2023</v>
      </c>
      <c r="B23" s="6">
        <v>45017</v>
      </c>
      <c r="C23" s="19">
        <v>4190</v>
      </c>
      <c r="D23" s="16">
        <v>602460.75000000023</v>
      </c>
    </row>
    <row r="24" spans="1:4">
      <c r="A24" s="5">
        <v>2023</v>
      </c>
      <c r="B24" s="6">
        <v>45047</v>
      </c>
      <c r="C24" s="19">
        <v>4271</v>
      </c>
      <c r="D24" s="5">
        <v>623618</v>
      </c>
    </row>
    <row r="25" spans="1:4">
      <c r="A25" s="5">
        <v>2023</v>
      </c>
      <c r="B25" s="6">
        <v>45078</v>
      </c>
      <c r="C25" s="19">
        <v>4337</v>
      </c>
      <c r="D25" s="16">
        <v>695775.97700000054</v>
      </c>
    </row>
    <row r="26" spans="1:4">
      <c r="A26" s="5">
        <v>2024</v>
      </c>
      <c r="B26" s="6">
        <v>45108</v>
      </c>
      <c r="C26" s="19">
        <v>4423</v>
      </c>
      <c r="D26" s="16">
        <v>672858</v>
      </c>
    </row>
    <row r="27" spans="1:4">
      <c r="A27" s="5">
        <v>2024</v>
      </c>
      <c r="B27" s="6">
        <v>45139</v>
      </c>
      <c r="C27" s="19">
        <v>4373</v>
      </c>
      <c r="D27" s="16">
        <v>724963</v>
      </c>
    </row>
    <row r="28" spans="1:4">
      <c r="A28" s="5">
        <v>2024</v>
      </c>
      <c r="B28" s="6">
        <v>45170</v>
      </c>
      <c r="C28" s="19">
        <v>4498</v>
      </c>
      <c r="D28" s="5">
        <v>822324</v>
      </c>
    </row>
    <row r="29" spans="1:4">
      <c r="A29" s="5">
        <v>2024</v>
      </c>
      <c r="B29" s="6">
        <v>45200</v>
      </c>
      <c r="C29" s="19">
        <v>4516</v>
      </c>
      <c r="D29" s="9">
        <v>759569</v>
      </c>
    </row>
    <row r="30" spans="1:4">
      <c r="A30" s="5">
        <v>2024</v>
      </c>
      <c r="B30" s="6">
        <v>45231</v>
      </c>
      <c r="C30" s="19">
        <v>4587</v>
      </c>
      <c r="D30" s="5">
        <v>733031</v>
      </c>
    </row>
    <row r="31" spans="1:4">
      <c r="A31" s="5">
        <v>2024</v>
      </c>
      <c r="B31" s="6">
        <v>45261</v>
      </c>
      <c r="C31" s="19">
        <v>4500</v>
      </c>
      <c r="D31" s="16">
        <v>750065.80999999866</v>
      </c>
    </row>
    <row r="32" spans="1:4">
      <c r="A32" s="5">
        <v>2024</v>
      </c>
      <c r="B32" s="6">
        <v>45292</v>
      </c>
      <c r="C32" s="19">
        <v>4569</v>
      </c>
      <c r="D32" s="16">
        <v>686493.48</v>
      </c>
    </row>
    <row r="33" spans="1:4">
      <c r="A33" s="5">
        <v>2024</v>
      </c>
      <c r="B33" s="6">
        <v>45323</v>
      </c>
      <c r="C33" s="19">
        <v>4639</v>
      </c>
      <c r="D33" s="16">
        <v>792935.57999999879</v>
      </c>
    </row>
    <row r="34" spans="1:4">
      <c r="A34" s="5">
        <v>2024</v>
      </c>
      <c r="B34" s="6">
        <v>45352</v>
      </c>
      <c r="C34" s="19">
        <v>4684</v>
      </c>
      <c r="D34" s="17">
        <v>912523.94999999879</v>
      </c>
    </row>
    <row r="35" spans="1:4">
      <c r="A35" s="5">
        <v>2024</v>
      </c>
      <c r="B35" s="6">
        <v>45383</v>
      </c>
      <c r="C35" s="19">
        <v>4754</v>
      </c>
      <c r="D35" s="16">
        <v>827402.8699999993</v>
      </c>
    </row>
    <row r="36" spans="1:4">
      <c r="A36" s="5">
        <v>2024</v>
      </c>
      <c r="B36" s="6">
        <v>45413</v>
      </c>
      <c r="C36" s="19">
        <v>4752</v>
      </c>
      <c r="D36" s="16">
        <v>984248</v>
      </c>
    </row>
    <row r="37" spans="1:4">
      <c r="A37" s="5">
        <v>2024</v>
      </c>
      <c r="B37" s="6">
        <v>45444</v>
      </c>
      <c r="C37" s="19">
        <v>4912</v>
      </c>
      <c r="D37" s="16">
        <v>787395.09</v>
      </c>
    </row>
    <row r="38" spans="1:4">
      <c r="A38" s="5">
        <v>2025</v>
      </c>
      <c r="B38" s="6">
        <v>45474</v>
      </c>
      <c r="C38" s="19">
        <v>4923</v>
      </c>
      <c r="D38" s="16">
        <v>813635.77999999956</v>
      </c>
    </row>
    <row r="39" spans="1:4">
      <c r="A39" s="5">
        <v>2025</v>
      </c>
      <c r="B39" s="6">
        <v>45505</v>
      </c>
      <c r="C39" s="19">
        <v>4911</v>
      </c>
      <c r="D39" s="16">
        <v>1061469.5689999983</v>
      </c>
    </row>
    <row r="40" spans="1:4">
      <c r="A40" s="5">
        <v>2025</v>
      </c>
      <c r="B40" s="6">
        <v>45536</v>
      </c>
      <c r="C40" s="19">
        <v>4787</v>
      </c>
      <c r="D40" s="16">
        <v>788536.6062000005</v>
      </c>
    </row>
    <row r="41" spans="1:4">
      <c r="A41" s="5">
        <v>2025</v>
      </c>
      <c r="B41" s="6">
        <v>45566</v>
      </c>
      <c r="C41" s="19">
        <v>4843</v>
      </c>
      <c r="D41" s="16">
        <v>816913.57100000151</v>
      </c>
    </row>
    <row r="42" spans="1:4">
      <c r="A42" s="5">
        <v>2025</v>
      </c>
      <c r="B42" s="6">
        <v>45597</v>
      </c>
      <c r="C42" s="19">
        <v>4824</v>
      </c>
      <c r="D42" s="16">
        <v>947725.28699999803</v>
      </c>
    </row>
    <row r="43" spans="1:4">
      <c r="A43" s="5">
        <v>2025</v>
      </c>
      <c r="B43" s="6">
        <v>45627</v>
      </c>
      <c r="C43" s="19">
        <v>4841</v>
      </c>
      <c r="D43" s="16">
        <v>752007.75000000151</v>
      </c>
    </row>
    <row r="44" spans="1:4">
      <c r="A44" s="5">
        <v>2025</v>
      </c>
      <c r="B44" s="6">
        <v>45658</v>
      </c>
      <c r="C44" s="19">
        <v>4843</v>
      </c>
      <c r="D44" s="16">
        <v>873879.86899999937</v>
      </c>
    </row>
    <row r="45" spans="1:4">
      <c r="A45" s="5">
        <v>2025</v>
      </c>
      <c r="B45" s="6">
        <v>45689</v>
      </c>
      <c r="C45" s="19">
        <v>4837</v>
      </c>
      <c r="D45" s="16">
        <v>780201.701</v>
      </c>
    </row>
    <row r="46" spans="1:4">
      <c r="A46" s="5">
        <v>2025</v>
      </c>
      <c r="B46" s="6">
        <v>45717</v>
      </c>
      <c r="C46" s="19">
        <v>4771</v>
      </c>
      <c r="D46" s="16">
        <v>768787.36800000106</v>
      </c>
    </row>
    <row r="47" spans="1:4">
      <c r="A47" s="5">
        <v>2025</v>
      </c>
      <c r="B47" s="6">
        <v>45748</v>
      </c>
      <c r="C47" s="19">
        <v>4726</v>
      </c>
      <c r="D47" s="16">
        <v>749420.027</v>
      </c>
    </row>
    <row r="48" spans="1:4">
      <c r="A48" s="5">
        <v>2025</v>
      </c>
      <c r="B48" s="6">
        <v>45778</v>
      </c>
      <c r="C48" s="19">
        <v>4668</v>
      </c>
      <c r="D48" s="16">
        <v>912696.64499999711</v>
      </c>
    </row>
    <row r="49" spans="1:4">
      <c r="A49" s="7">
        <v>2025</v>
      </c>
      <c r="B49" s="27">
        <v>45809</v>
      </c>
      <c r="C49" s="19">
        <v>4617</v>
      </c>
      <c r="D49" s="28">
        <v>704154.570000001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8823-8498-4D7E-BB7E-BB9167ED6D85}">
  <dimension ref="A1:C7"/>
  <sheetViews>
    <sheetView workbookViewId="0"/>
  </sheetViews>
  <sheetFormatPr defaultRowHeight="15"/>
  <cols>
    <col min="1" max="2" width="26.28515625" bestFit="1" customWidth="1"/>
    <col min="3" max="3" width="87.140625" bestFit="1" customWidth="1"/>
  </cols>
  <sheetData>
    <row r="1" spans="1:3">
      <c r="A1" s="21" t="s">
        <v>15</v>
      </c>
      <c r="B1" s="21" t="s">
        <v>19</v>
      </c>
      <c r="C1" s="21" t="s">
        <v>13</v>
      </c>
    </row>
    <row r="2" spans="1:3">
      <c r="A2" t="s">
        <v>20</v>
      </c>
      <c r="B2" t="s">
        <v>3</v>
      </c>
      <c r="C2" t="s">
        <v>18</v>
      </c>
    </row>
    <row r="3" spans="1:3">
      <c r="A3" t="s">
        <v>20</v>
      </c>
      <c r="B3" t="s">
        <v>4</v>
      </c>
      <c r="C3" t="s">
        <v>18</v>
      </c>
    </row>
    <row r="4" spans="1:3">
      <c r="A4" t="s">
        <v>20</v>
      </c>
      <c r="B4" t="s">
        <v>5</v>
      </c>
      <c r="C4" t="s">
        <v>18</v>
      </c>
    </row>
    <row r="5" spans="1:3">
      <c r="A5" t="s">
        <v>14</v>
      </c>
      <c r="B5" t="s">
        <v>2</v>
      </c>
      <c r="C5" t="s">
        <v>17</v>
      </c>
    </row>
    <row r="6" spans="1:3" ht="18" customHeight="1">
      <c r="A6" t="s">
        <v>16</v>
      </c>
      <c r="B6" t="s">
        <v>12</v>
      </c>
      <c r="C6" t="s">
        <v>21</v>
      </c>
    </row>
    <row r="7" spans="1:3" ht="15" customHeight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Metrics</vt:lpstr>
      <vt:lpstr>Active Employee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2026-01-22T20:26:42Z</dcterms:created>
  <dcterms:modified xsi:type="dcterms:W3CDTF">2026-01-22T20:30:52Z</dcterms:modified>
  <cp:category/>
  <cp:contentStatus/>
</cp:coreProperties>
</file>