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 documentId="8_{9146D14D-3A29-4363-8C97-485C53E481BB}" xr6:coauthVersionLast="47" xr6:coauthVersionMax="47" xr10:uidLastSave="{D6F264B3-D2CD-4930-A654-489D6C7374B2}"/>
  <bookViews>
    <workbookView xWindow="-110" yWindow="-110" windowWidth="19420" windowHeight="11500" xr2:uid="{8F458DF3-46CA-4DE9-846E-055532341432}"/>
  </bookViews>
  <sheets>
    <sheet name="Reconcili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1" l="1"/>
  <c r="L38" i="1"/>
  <c r="O38" i="1"/>
  <c r="M37" i="1"/>
  <c r="L37" i="1" s="1"/>
  <c r="O37" i="1"/>
  <c r="K38" i="1"/>
  <c r="K14" i="1"/>
  <c r="K15" i="1"/>
  <c r="K16" i="1"/>
  <c r="K17" i="1"/>
  <c r="K19" i="1"/>
  <c r="K10" i="1"/>
  <c r="K13" i="1" l="1"/>
</calcChain>
</file>

<file path=xl/sharedStrings.xml><?xml version="1.0" encoding="utf-8"?>
<sst xmlns="http://schemas.openxmlformats.org/spreadsheetml/2006/main" count="277" uniqueCount="75">
  <si>
    <t>Project #</t>
  </si>
  <si>
    <t>P/W #</t>
  </si>
  <si>
    <t>Category</t>
  </si>
  <si>
    <t>Title</t>
  </si>
  <si>
    <t>Asset/Sub Asset</t>
  </si>
  <si>
    <t>Genera Reconciliation
Status</t>
  </si>
  <si>
    <t>Project Comments</t>
  </si>
  <si>
    <t>F - Utilities</t>
  </si>
  <si>
    <t>FAASt [Cambalache Power Plant Permanent Repairs] (Generation)</t>
  </si>
  <si>
    <t>Generation</t>
  </si>
  <si>
    <t>Pending PDMG Scope &amp; Cost Routing</t>
  </si>
  <si>
    <t>N/A</t>
  </si>
  <si>
    <t>FAASt Generation Fleet Project (Generation) V0-BESS / V1-Peakers</t>
  </si>
  <si>
    <t>Priority Generation</t>
  </si>
  <si>
    <t>Pending EHP Review</t>
  </si>
  <si>
    <t>FAASt [Power Plant Repairs &amp; System Restoration] (Generation)</t>
  </si>
  <si>
    <t>TBD</t>
  </si>
  <si>
    <t>FAASt [Design Fire Pump for Aguirre Power Complex] (Generation)</t>
  </si>
  <si>
    <t>Pending Scope &amp; Cost Completion by Applicant</t>
  </si>
  <si>
    <t xml:space="preserve"> FAASt [Repair Unit 9 San Juan Steam Plant] (Generation) </t>
  </si>
  <si>
    <t>FAASt [Continuous Emission Monitoring Systems (CEMS)] (Generation)</t>
  </si>
  <si>
    <t>FAASt [Physical Security] (Generation)</t>
  </si>
  <si>
    <t>Total Project Cost Estimated 428 and 406HMP</t>
  </si>
  <si>
    <t>Pending Award</t>
  </si>
  <si>
    <t>CONSOLIDATED PROJECT LIST- GENERATION BY PREPA</t>
  </si>
  <si>
    <t>FAASt Aguirre Power Plant 001 Infrastructure</t>
  </si>
  <si>
    <t>FAASt Aguirre Power Plant 002 Units 1 &amp; 2 Projects (Generation)</t>
  </si>
  <si>
    <t>FAASt [Aguirre Power Plant 003 Combined Cycle] (Generation)</t>
  </si>
  <si>
    <t>FAASt [Palo Seco Power Plant –001 Units 3 &amp; 4] (Generation)</t>
  </si>
  <si>
    <t>FAASt [Palo Seco 002- Auxiliary Infrastructure Projects] (Generation)</t>
  </si>
  <si>
    <t>FAASt [San Juan 001 – Units 5 &amp; 6] (Generation)</t>
  </si>
  <si>
    <t>FAASt [San Juan Power Plant - Auxiliary Infrastructure] (Generation)</t>
  </si>
  <si>
    <t>FAASt [San Juan Power Plant 002 Units 7 &amp; 8] (Generation)</t>
  </si>
  <si>
    <t>FAASt [Costa Sur Power Plant Permanent Repairs CS-001] (Generation)</t>
  </si>
  <si>
    <t>FAASt Costa Sur 002 -Infrastructure projects (Generation)</t>
  </si>
  <si>
    <t>FEMA Process Step</t>
  </si>
  <si>
    <t>FAASt [Mayaguez Hydro-Gas Power Plant Permanent Repairs] (Generation)</t>
  </si>
  <si>
    <t>Obligated</t>
  </si>
  <si>
    <t>Additional PWs with FAASt funds Obligations/Allocations- Legacy Generation Assets Projects</t>
  </si>
  <si>
    <t>Obligated/CLOSEOUT</t>
  </si>
  <si>
    <t xml:space="preserve">FAASt A&amp;E </t>
  </si>
  <si>
    <t>FAASt Equipment and Materials</t>
  </si>
  <si>
    <t>Genera Allocation</t>
  </si>
  <si>
    <t>FAASt [Vieques and Culebra Generator &amp; BOP] (Generation)</t>
  </si>
  <si>
    <t>Pending Formulation Completion</t>
  </si>
  <si>
    <t>E- Equipment</t>
  </si>
  <si>
    <t>Reclassification From 428 to 406 HM</t>
  </si>
  <si>
    <t>Reclassification from 428 to 406 HMP in progress</t>
  </si>
  <si>
    <t>Ongoing reconciliation working sessions with
 FEMA/COR3</t>
  </si>
  <si>
    <t xml:space="preserve">Reclassification Funds (Potential return to 428 FAASt) </t>
  </si>
  <si>
    <t>428 Funds
 Cost Estimate After Reclassification</t>
  </si>
  <si>
    <t>406 Funds
 Cost Estimate After Reclassification</t>
  </si>
  <si>
    <t>Total Project Cost Estimated 428 and 406 HMP</t>
  </si>
  <si>
    <t>Genera Reclassification
Status</t>
  </si>
  <si>
    <t>To be determined by FEMA. Ongoing Conversations with FEMA</t>
  </si>
  <si>
    <t>Pending FEMA Large Project Review</t>
  </si>
  <si>
    <t>Project Cost as FEMA Grants Portal</t>
  </si>
  <si>
    <t>Project Cost as  FEMA Grants Portal</t>
  </si>
  <si>
    <t>Generation Allocation from PREPA Shared FAASt PWs</t>
  </si>
  <si>
    <t>N./A</t>
  </si>
  <si>
    <t>Pending FEMA HMP final review.
The project combines Section 428 and Section 406 Hazard Mitigation funds.
The timeframe is subject to FEMA’s obligation process.
No reclassification of funds will be made.</t>
  </si>
  <si>
    <t>No reclassification of funds will be made.</t>
  </si>
  <si>
    <t xml:space="preserve">No reclassification of funds will be made. </t>
  </si>
  <si>
    <t>Genera is working to complete the DSOW and cost estimate by April 2026.
FEMA will determine any Hazard Mitigation opportunities.
No reclassification of funds is expected.</t>
  </si>
  <si>
    <t>This project will be deobligated to fund the Gasification Projects.</t>
  </si>
  <si>
    <t>The SOW is 100% complete.
The project was executed by PREPA.
Closeout award is pending.</t>
  </si>
  <si>
    <t>Under FEMA, Genera, and COR3 review for reclassification of funds. Subject to FEMA’s final approval.
Potential return of funds to the FAASt 428 budget.
Agreement with FEMA expected in May 2026.
New 406 Hazard Mitigation funds will be subject to FEMA’s review process (3–6 months after final submission). After that, an additional 3–6 months may be required for the 428 funds to be returned to the FAASt 428 budget.
The total project cost reflects an expected increase in installation costs based on current market conditions and RFP results.</t>
  </si>
  <si>
    <t>Genera’s allocation is based on PREPA’s determination.
Any potential return to the FAASt 428 budget is subject to FEMA approval. The timeframe will depend on FEMA’s obligation process.</t>
  </si>
  <si>
    <t>The current V8 has been included.
Any potential return to the FAASt 428 budget is subject to FEMA approval. The timeframe will depend on the obligation process.</t>
  </si>
  <si>
    <t>Based on the applicable child PWs.</t>
  </si>
  <si>
    <t>To be determined, based on FEMA’s obligation of the applicable child PWs.</t>
  </si>
  <si>
    <t>As of 2/20/2026</t>
  </si>
  <si>
    <t>Expected Reconciliation 
Submittal date</t>
  </si>
  <si>
    <t>Potential reclassification of funds. Ongoing conversations with FEMA.  This project was created by FEMA  to split Generation and Transmission assets in the Vieques and Culebra Microgrid Project. The amount in Grants Portal was established by FEMA as a placeholder. The project cost estimations ( Installation and A&amp;E) in progress, estimated completion date by May -2026.</t>
  </si>
  <si>
    <t>Expected Reclassification 
Submittal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</si>
</sst>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2"/>
      <color theme="5" tint="-0.249977111117893"/>
      <name val="Aptos Narrow"/>
      <family val="2"/>
      <scheme val="minor"/>
    </font>
    <font>
      <b/>
      <sz val="14"/>
      <color theme="1"/>
      <name val="Aptos Narrow"/>
      <family val="2"/>
      <scheme val="minor"/>
    </font>
    <font>
      <b/>
      <sz val="18"/>
      <color theme="1"/>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9.9978637043366805E-2"/>
        <bgColor indexed="64"/>
      </patternFill>
    </fill>
    <fill>
      <patternFill patternType="solid">
        <fgColor theme="4" tint="0.59999389629810485"/>
        <bgColor indexed="64"/>
      </patternFill>
    </fill>
    <fill>
      <patternFill patternType="solid">
        <fgColor theme="3" tint="0.89999084444715716"/>
        <bgColor indexed="64"/>
      </patternFill>
    </fill>
    <fill>
      <patternFill patternType="solid">
        <fgColor theme="0" tint="-4.9989318521683403E-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5">
    <xf numFmtId="0" fontId="0" fillId="0" borderId="0" xfId="0"/>
    <xf numFmtId="0" fontId="13" fillId="33" borderId="17" xfId="0" applyFont="1" applyFill="1" applyBorder="1" applyAlignment="1">
      <alignment horizontal="center" vertical="center"/>
    </xf>
    <xf numFmtId="0" fontId="13" fillId="33" borderId="17" xfId="0" applyFont="1" applyFill="1" applyBorder="1" applyAlignment="1">
      <alignment horizontal="center" vertical="center" wrapText="1"/>
    </xf>
    <xf numFmtId="8" fontId="0" fillId="0" borderId="0" xfId="0" applyNumberFormat="1"/>
    <xf numFmtId="43" fontId="0" fillId="0" borderId="0" xfId="43" applyFont="1"/>
    <xf numFmtId="44" fontId="14" fillId="0" borderId="0" xfId="42" applyFont="1"/>
    <xf numFmtId="44" fontId="0" fillId="0" borderId="0" xfId="0" applyNumberFormat="1"/>
    <xf numFmtId="0" fontId="16" fillId="0" borderId="0" xfId="0" applyFont="1"/>
    <xf numFmtId="164" fontId="16" fillId="0" borderId="0" xfId="0" applyNumberFormat="1" applyFont="1"/>
    <xf numFmtId="0" fontId="13" fillId="33" borderId="19" xfId="0" applyFont="1" applyFill="1" applyBorder="1" applyAlignment="1">
      <alignment horizontal="center" vertical="center"/>
    </xf>
    <xf numFmtId="0" fontId="0" fillId="34" borderId="0" xfId="0" applyFill="1"/>
    <xf numFmtId="0" fontId="13" fillId="33" borderId="18" xfId="0" applyFont="1" applyFill="1" applyBorder="1" applyAlignment="1">
      <alignment horizontal="center" vertical="center" wrapText="1"/>
    </xf>
    <xf numFmtId="0" fontId="0" fillId="0" borderId="10" xfId="0" applyBorder="1" applyAlignment="1">
      <alignmen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44" fontId="0" fillId="35" borderId="10" xfId="0" applyNumberFormat="1" applyFill="1" applyBorder="1" applyAlignment="1">
      <alignment vertical="center"/>
    </xf>
    <xf numFmtId="44" fontId="0" fillId="35" borderId="10" xfId="0" applyNumberFormat="1" applyFill="1" applyBorder="1" applyAlignment="1">
      <alignment horizontal="center" vertical="center"/>
    </xf>
    <xf numFmtId="0" fontId="0" fillId="0" borderId="15" xfId="0" applyBorder="1" applyAlignment="1">
      <alignment vertical="center"/>
    </xf>
    <xf numFmtId="0" fontId="0" fillId="0" borderId="15" xfId="0" applyBorder="1" applyAlignment="1">
      <alignment horizontal="center" vertical="center"/>
    </xf>
    <xf numFmtId="44" fontId="0" fillId="35" borderId="15" xfId="0" applyNumberFormat="1"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vertical="center"/>
    </xf>
    <xf numFmtId="0" fontId="0" fillId="0" borderId="21" xfId="0" applyBorder="1" applyAlignment="1">
      <alignment horizontal="center" vertical="center" wrapText="1"/>
    </xf>
    <xf numFmtId="44" fontId="0" fillId="35" borderId="21" xfId="0" applyNumberFormat="1" applyFill="1" applyBorder="1" applyAlignment="1">
      <alignment vertical="center"/>
    </xf>
    <xf numFmtId="0" fontId="0" fillId="0" borderId="10" xfId="0" applyBorder="1" applyAlignment="1">
      <alignment horizontal="center"/>
    </xf>
    <xf numFmtId="44" fontId="0" fillId="36" borderId="10" xfId="0" applyNumberFormat="1" applyFill="1" applyBorder="1" applyAlignment="1">
      <alignment vertical="center"/>
    </xf>
    <xf numFmtId="44" fontId="0" fillId="0" borderId="0" xfId="0" applyNumberFormat="1" applyAlignment="1">
      <alignment horizontal="right" vertical="center"/>
    </xf>
    <xf numFmtId="44" fontId="0" fillId="0" borderId="0" xfId="0" applyNumberFormat="1" applyAlignment="1">
      <alignment horizontal="center" vertical="center"/>
    </xf>
    <xf numFmtId="44" fontId="0" fillId="0" borderId="0" xfId="0" applyNumberFormat="1" applyAlignment="1">
      <alignment vertical="center"/>
    </xf>
    <xf numFmtId="44" fontId="0" fillId="36" borderId="10" xfId="42" applyFont="1" applyFill="1" applyBorder="1" applyAlignment="1">
      <alignment horizontal="center"/>
    </xf>
    <xf numFmtId="44" fontId="0" fillId="35" borderId="21" xfId="0" applyNumberFormat="1" applyFill="1" applyBorder="1" applyAlignment="1">
      <alignment horizontal="center" vertical="center"/>
    </xf>
    <xf numFmtId="0" fontId="13" fillId="33" borderId="23" xfId="0" applyFont="1" applyFill="1" applyBorder="1" applyAlignment="1">
      <alignment horizontal="center" vertical="center"/>
    </xf>
    <xf numFmtId="0" fontId="13" fillId="33" borderId="23" xfId="0" applyFont="1" applyFill="1" applyBorder="1" applyAlignment="1">
      <alignment horizontal="center" vertical="center" wrapText="1"/>
    </xf>
    <xf numFmtId="0" fontId="19" fillId="34" borderId="0" xfId="0" applyFont="1" applyFill="1"/>
    <xf numFmtId="0" fontId="13" fillId="33" borderId="19" xfId="0" applyFont="1" applyFill="1" applyBorder="1" applyAlignment="1">
      <alignment horizontal="center" vertical="center" wrapText="1"/>
    </xf>
    <xf numFmtId="44" fontId="0" fillId="36" borderId="15" xfId="0" applyNumberFormat="1" applyFill="1" applyBorder="1" applyAlignment="1">
      <alignment vertical="center"/>
    </xf>
    <xf numFmtId="0" fontId="0" fillId="0" borderId="0" xfId="0" applyAlignment="1">
      <alignment wrapText="1"/>
    </xf>
    <xf numFmtId="0" fontId="0" fillId="0" borderId="15" xfId="0" applyBorder="1" applyAlignment="1">
      <alignment horizontal="center" vertical="center" wrapText="1"/>
    </xf>
    <xf numFmtId="17" fontId="0" fillId="0" borderId="10" xfId="0" applyNumberFormat="1" applyBorder="1" applyAlignment="1">
      <alignment horizontal="center" vertical="center"/>
    </xf>
    <xf numFmtId="44" fontId="0" fillId="35" borderId="11" xfId="0" applyNumberFormat="1" applyFill="1" applyBorder="1" applyAlignment="1">
      <alignment horizontal="center" vertical="center"/>
    </xf>
    <xf numFmtId="0" fontId="0" fillId="0" borderId="13" xfId="0" applyBorder="1" applyAlignment="1">
      <alignment vertical="center" wrapText="1"/>
    </xf>
    <xf numFmtId="17" fontId="0" fillId="0" borderId="15" xfId="0" applyNumberFormat="1" applyBorder="1" applyAlignment="1">
      <alignment horizontal="center" vertical="center"/>
    </xf>
    <xf numFmtId="44" fontId="18" fillId="36" borderId="15" xfId="0" applyNumberFormat="1" applyFont="1" applyFill="1" applyBorder="1" applyAlignment="1">
      <alignment vertical="center"/>
    </xf>
    <xf numFmtId="44" fontId="0" fillId="35" borderId="15" xfId="0" applyNumberFormat="1" applyFill="1" applyBorder="1" applyAlignment="1">
      <alignment vertical="center"/>
    </xf>
    <xf numFmtId="0" fontId="0" fillId="0" borderId="16" xfId="0" applyBorder="1" applyAlignment="1">
      <alignment vertical="center" wrapText="1"/>
    </xf>
    <xf numFmtId="0" fontId="0" fillId="0" borderId="21" xfId="0" applyBorder="1" applyAlignment="1">
      <alignment horizontal="center"/>
    </xf>
    <xf numFmtId="44" fontId="0" fillId="36" borderId="21" xfId="0" applyNumberFormat="1" applyFill="1" applyBorder="1" applyAlignment="1">
      <alignment vertical="center"/>
    </xf>
    <xf numFmtId="0" fontId="0" fillId="0" borderId="22" xfId="0" applyBorder="1" applyAlignment="1">
      <alignment vertical="center" wrapText="1"/>
    </xf>
    <xf numFmtId="14" fontId="0" fillId="0" borderId="10" xfId="0" applyNumberFormat="1" applyBorder="1" applyAlignment="1">
      <alignment horizontal="center" vertical="center"/>
    </xf>
    <xf numFmtId="44" fontId="0" fillId="36" borderId="15" xfId="0" applyNumberFormat="1" applyFill="1" applyBorder="1" applyAlignment="1">
      <alignment horizontal="right" vertical="center"/>
    </xf>
    <xf numFmtId="44" fontId="18" fillId="36" borderId="21" xfId="0" applyNumberFormat="1" applyFont="1" applyFill="1" applyBorder="1" applyAlignment="1">
      <alignment vertical="center"/>
    </xf>
    <xf numFmtId="44" fontId="18" fillId="35" borderId="21" xfId="0" applyNumberFormat="1" applyFont="1" applyFill="1" applyBorder="1" applyAlignment="1">
      <alignment vertical="center"/>
    </xf>
    <xf numFmtId="0" fontId="21" fillId="34" borderId="0" xfId="0" applyFont="1" applyFill="1"/>
    <xf numFmtId="14" fontId="16" fillId="0" borderId="0" xfId="0" applyNumberFormat="1" applyFont="1" applyAlignment="1">
      <alignment horizontal="left"/>
    </xf>
    <xf numFmtId="44" fontId="16" fillId="0" borderId="0" xfId="42" applyFont="1" applyFill="1" applyBorder="1"/>
    <xf numFmtId="0" fontId="16" fillId="0" borderId="0" xfId="0" applyFont="1" applyAlignment="1">
      <alignment horizontal="center"/>
    </xf>
    <xf numFmtId="0" fontId="20" fillId="0" borderId="0" xfId="0" applyFont="1" applyAlignment="1">
      <alignment horizontal="center" vertical="center"/>
    </xf>
    <xf numFmtId="44" fontId="16" fillId="0" borderId="0" xfId="0" applyNumberFormat="1" applyFont="1" applyAlignment="1">
      <alignment horizontal="center" vertical="center"/>
    </xf>
    <xf numFmtId="0" fontId="16" fillId="0" borderId="0" xfId="0" applyFont="1" applyAlignment="1">
      <alignment horizontal="center"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50619</xdr:rowOff>
    </xdr:from>
    <xdr:to>
      <xdr:col>2</xdr:col>
      <xdr:colOff>473265</xdr:colOff>
      <xdr:row>3</xdr:row>
      <xdr:rowOff>133403</xdr:rowOff>
    </xdr:to>
    <xdr:pic>
      <xdr:nvPicPr>
        <xdr:cNvPr id="3" name="Picture 2">
          <a:extLst>
            <a:ext uri="{FF2B5EF4-FFF2-40B4-BE49-F238E27FC236}">
              <a16:creationId xmlns:a16="http://schemas.microsoft.com/office/drawing/2014/main" id="{51CF5CDD-0A85-4A6D-946E-0E04DF28E2FF}"/>
            </a:ext>
          </a:extLst>
        </xdr:cNvPr>
        <xdr:cNvPicPr>
          <a:picLocks noChangeAspect="1"/>
        </xdr:cNvPicPr>
      </xdr:nvPicPr>
      <xdr:blipFill>
        <a:blip xmlns:r="http://schemas.openxmlformats.org/officeDocument/2006/relationships" r:embed="rId1"/>
        <a:stretch>
          <a:fillRect/>
        </a:stretch>
      </xdr:blipFill>
      <xdr:spPr>
        <a:xfrm>
          <a:off x="81643" y="50619"/>
          <a:ext cx="1991278" cy="6134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A8C2B-9D45-48D0-9D95-FD487628E7FE}">
  <sheetPr>
    <pageSetUpPr fitToPage="1"/>
  </sheetPr>
  <dimension ref="A3:W47"/>
  <sheetViews>
    <sheetView tabSelected="1" zoomScale="70" zoomScaleNormal="70" workbookViewId="0">
      <selection activeCell="N43" sqref="N43:N44"/>
    </sheetView>
  </sheetViews>
  <sheetFormatPr defaultRowHeight="14.5" x14ac:dyDescent="0.35"/>
  <cols>
    <col min="1" max="1" width="13.453125" customWidth="1"/>
    <col min="2" max="2" width="9.81640625" customWidth="1"/>
    <col min="3" max="3" width="14.1796875" customWidth="1"/>
    <col min="4" max="4" width="67.90625" customWidth="1"/>
    <col min="5" max="5" width="19.453125" customWidth="1"/>
    <col min="6" max="6" width="44.1796875" customWidth="1"/>
    <col min="7" max="7" width="50.1796875" customWidth="1"/>
    <col min="8" max="8" width="37.453125" customWidth="1"/>
    <col min="9" max="9" width="48" customWidth="1"/>
    <col min="10" max="10" width="24.6328125" customWidth="1"/>
    <col min="11" max="11" width="32" customWidth="1"/>
    <col min="12" max="12" width="32.90625" customWidth="1"/>
    <col min="13" max="13" width="36.6328125" customWidth="1"/>
    <col min="14" max="14" width="36.54296875" customWidth="1"/>
    <col min="15" max="15" width="51.08984375" customWidth="1"/>
    <col min="16" max="16" width="34.1796875" customWidth="1"/>
    <col min="17" max="17" width="24" customWidth="1"/>
    <col min="18" max="18" width="17.81640625" customWidth="1"/>
    <col min="19" max="20" width="19.453125" customWidth="1"/>
    <col min="21" max="21" width="51.81640625" customWidth="1"/>
    <col min="22" max="22" width="16.36328125" bestFit="1" customWidth="1"/>
    <col min="23" max="23" width="16.1796875" customWidth="1"/>
  </cols>
  <sheetData>
    <row r="3" spans="1:23" x14ac:dyDescent="0.35">
      <c r="J3" s="6"/>
      <c r="K3" s="6"/>
    </row>
    <row r="4" spans="1:23" x14ac:dyDescent="0.35">
      <c r="J4" s="6"/>
      <c r="K4" s="6"/>
    </row>
    <row r="5" spans="1:23" x14ac:dyDescent="0.35">
      <c r="A5" s="59" t="s">
        <v>71</v>
      </c>
      <c r="J5" s="6"/>
      <c r="K5" s="6"/>
    </row>
    <row r="6" spans="1:23" x14ac:dyDescent="0.35">
      <c r="J6" s="3"/>
      <c r="L6" s="3"/>
      <c r="M6" s="3"/>
      <c r="N6" s="3"/>
    </row>
    <row r="7" spans="1:23" x14ac:dyDescent="0.35">
      <c r="J7" s="3"/>
      <c r="L7" s="3"/>
      <c r="M7" s="3"/>
      <c r="N7" s="3"/>
    </row>
    <row r="8" spans="1:23" ht="24" thickBot="1" x14ac:dyDescent="0.6">
      <c r="A8" s="58" t="s">
        <v>24</v>
      </c>
      <c r="B8" s="10"/>
      <c r="C8" s="10"/>
      <c r="D8" s="10"/>
      <c r="E8" s="39"/>
      <c r="F8" s="39"/>
      <c r="G8" s="39"/>
      <c r="H8" s="39"/>
      <c r="I8" s="39"/>
      <c r="J8" s="39"/>
      <c r="K8" s="39"/>
      <c r="L8" s="39"/>
      <c r="M8" s="39"/>
      <c r="N8" s="39"/>
      <c r="O8" s="39"/>
    </row>
    <row r="9" spans="1:23" ht="43.75" customHeight="1" thickBot="1" x14ac:dyDescent="0.4">
      <c r="A9" s="1" t="s">
        <v>0</v>
      </c>
      <c r="B9" s="1" t="s">
        <v>1</v>
      </c>
      <c r="C9" s="37" t="s">
        <v>2</v>
      </c>
      <c r="D9" s="1" t="s">
        <v>3</v>
      </c>
      <c r="E9" s="37" t="s">
        <v>4</v>
      </c>
      <c r="F9" s="1" t="s">
        <v>35</v>
      </c>
      <c r="G9" s="37" t="s">
        <v>46</v>
      </c>
      <c r="H9" s="2" t="s">
        <v>53</v>
      </c>
      <c r="I9" s="38" t="s">
        <v>74</v>
      </c>
      <c r="J9" s="11" t="s">
        <v>56</v>
      </c>
      <c r="K9" s="11" t="s">
        <v>52</v>
      </c>
      <c r="L9" s="38" t="s">
        <v>50</v>
      </c>
      <c r="M9" s="11" t="s">
        <v>51</v>
      </c>
      <c r="N9" s="2" t="s">
        <v>49</v>
      </c>
      <c r="O9" s="9" t="s">
        <v>6</v>
      </c>
    </row>
    <row r="10" spans="1:23" ht="132.5" customHeight="1" x14ac:dyDescent="0.35">
      <c r="A10" s="25">
        <v>663383</v>
      </c>
      <c r="B10" s="26">
        <v>10607</v>
      </c>
      <c r="C10" s="26" t="s">
        <v>7</v>
      </c>
      <c r="D10" s="27" t="s">
        <v>8</v>
      </c>
      <c r="E10" s="26" t="s">
        <v>9</v>
      </c>
      <c r="F10" s="26" t="s">
        <v>10</v>
      </c>
      <c r="G10" s="26" t="s">
        <v>11</v>
      </c>
      <c r="H10" s="28" t="s">
        <v>11</v>
      </c>
      <c r="I10" s="28" t="s">
        <v>11</v>
      </c>
      <c r="J10" s="56">
        <v>2007587.81</v>
      </c>
      <c r="K10" s="57">
        <f>L10+M10</f>
        <v>63059916</v>
      </c>
      <c r="L10" s="16">
        <v>30000000</v>
      </c>
      <c r="M10" s="57">
        <v>33059916</v>
      </c>
      <c r="N10" s="36" t="s">
        <v>11</v>
      </c>
      <c r="O10" s="53" t="s">
        <v>60</v>
      </c>
    </row>
    <row r="11" spans="1:23" x14ac:dyDescent="0.35">
      <c r="A11" s="20">
        <v>672950</v>
      </c>
      <c r="B11" s="13">
        <v>10702</v>
      </c>
      <c r="C11" s="13" t="s">
        <v>7</v>
      </c>
      <c r="D11" s="12" t="s">
        <v>33</v>
      </c>
      <c r="E11" s="13"/>
      <c r="F11" s="30" t="s">
        <v>37</v>
      </c>
      <c r="G11" s="13" t="s">
        <v>11</v>
      </c>
      <c r="H11" s="13" t="s">
        <v>11</v>
      </c>
      <c r="I11" s="13" t="s">
        <v>11</v>
      </c>
      <c r="J11" s="35">
        <v>47415436.609999999</v>
      </c>
      <c r="K11" s="16" t="s">
        <v>11</v>
      </c>
      <c r="L11" s="16" t="s">
        <v>11</v>
      </c>
      <c r="M11" s="16" t="s">
        <v>11</v>
      </c>
      <c r="N11" s="16" t="s">
        <v>11</v>
      </c>
      <c r="O11" s="46" t="s">
        <v>61</v>
      </c>
    </row>
    <row r="12" spans="1:23" x14ac:dyDescent="0.35">
      <c r="A12" s="20"/>
      <c r="B12" s="13"/>
      <c r="C12" s="13" t="s">
        <v>7</v>
      </c>
      <c r="D12" s="12" t="s">
        <v>28</v>
      </c>
      <c r="E12" s="13"/>
      <c r="F12" s="30" t="s">
        <v>37</v>
      </c>
      <c r="G12" s="13" t="s">
        <v>11</v>
      </c>
      <c r="H12" s="13" t="s">
        <v>11</v>
      </c>
      <c r="I12" s="13" t="s">
        <v>11</v>
      </c>
      <c r="J12" s="31">
        <v>34466293.859999999</v>
      </c>
      <c r="K12" s="16" t="s">
        <v>11</v>
      </c>
      <c r="L12" s="16" t="s">
        <v>11</v>
      </c>
      <c r="M12" s="16" t="s">
        <v>11</v>
      </c>
      <c r="N12" s="16" t="s">
        <v>11</v>
      </c>
      <c r="O12" s="46" t="s">
        <v>61</v>
      </c>
    </row>
    <row r="13" spans="1:23" ht="242.4" customHeight="1" x14ac:dyDescent="0.35">
      <c r="A13" s="20">
        <v>164988</v>
      </c>
      <c r="B13" s="13">
        <v>11855</v>
      </c>
      <c r="C13" s="13" t="s">
        <v>7</v>
      </c>
      <c r="D13" s="12" t="s">
        <v>12</v>
      </c>
      <c r="E13" s="13" t="s">
        <v>13</v>
      </c>
      <c r="F13" s="13" t="s">
        <v>37</v>
      </c>
      <c r="G13" s="13" t="s">
        <v>47</v>
      </c>
      <c r="H13" s="14" t="s">
        <v>48</v>
      </c>
      <c r="I13" s="44">
        <v>46143</v>
      </c>
      <c r="J13" s="31">
        <v>643475586.66999996</v>
      </c>
      <c r="K13" s="16">
        <f>L13+M13</f>
        <v>965213379.5</v>
      </c>
      <c r="L13" s="16">
        <v>314700578.37</v>
      </c>
      <c r="M13" s="15">
        <v>650512801.13</v>
      </c>
      <c r="N13" s="16">
        <f>J13-L13</f>
        <v>328775008.29999995</v>
      </c>
      <c r="O13" s="46" t="s">
        <v>66</v>
      </c>
      <c r="P13" s="4"/>
      <c r="Q13" s="4"/>
      <c r="R13" s="4"/>
      <c r="S13" s="4"/>
      <c r="T13" s="4"/>
      <c r="U13" s="4"/>
      <c r="V13" s="4"/>
      <c r="W13" s="3"/>
    </row>
    <row r="14" spans="1:23" x14ac:dyDescent="0.35">
      <c r="A14" s="20">
        <v>817248</v>
      </c>
      <c r="B14" s="13">
        <v>108115</v>
      </c>
      <c r="C14" s="13" t="s">
        <v>7</v>
      </c>
      <c r="D14" s="12" t="s">
        <v>15</v>
      </c>
      <c r="E14" s="13" t="s">
        <v>9</v>
      </c>
      <c r="F14" s="13" t="s">
        <v>37</v>
      </c>
      <c r="G14" s="13" t="s">
        <v>11</v>
      </c>
      <c r="H14" s="13" t="s">
        <v>11</v>
      </c>
      <c r="I14" s="54" t="s">
        <v>11</v>
      </c>
      <c r="J14" s="31">
        <v>89680589.579999998</v>
      </c>
      <c r="K14" s="16">
        <f>SUM(J14:J14)</f>
        <v>89680589.579999998</v>
      </c>
      <c r="L14" s="16" t="s">
        <v>11</v>
      </c>
      <c r="M14" s="16" t="s">
        <v>11</v>
      </c>
      <c r="N14" s="16" t="s">
        <v>11</v>
      </c>
      <c r="O14" s="46" t="s">
        <v>62</v>
      </c>
      <c r="P14" s="5"/>
      <c r="Q14" s="5"/>
      <c r="R14" s="5"/>
      <c r="S14" s="5"/>
      <c r="T14" s="5"/>
      <c r="U14" s="5"/>
      <c r="V14" s="5"/>
    </row>
    <row r="15" spans="1:23" ht="100.75" customHeight="1" x14ac:dyDescent="0.35">
      <c r="A15" s="20">
        <v>670036</v>
      </c>
      <c r="B15" s="13">
        <v>107761</v>
      </c>
      <c r="C15" s="13" t="s">
        <v>7</v>
      </c>
      <c r="D15" s="12" t="s">
        <v>17</v>
      </c>
      <c r="E15" s="13" t="s">
        <v>9</v>
      </c>
      <c r="F15" s="14" t="s">
        <v>18</v>
      </c>
      <c r="G15" s="13" t="s">
        <v>11</v>
      </c>
      <c r="H15" s="13" t="s">
        <v>11</v>
      </c>
      <c r="I15" s="54" t="s">
        <v>11</v>
      </c>
      <c r="J15" s="31">
        <v>25280040</v>
      </c>
      <c r="K15" s="16">
        <f>SUM(J15:J15)</f>
        <v>25280040</v>
      </c>
      <c r="L15" s="16" t="s">
        <v>11</v>
      </c>
      <c r="M15" s="16" t="s">
        <v>11</v>
      </c>
      <c r="N15" s="16" t="s">
        <v>11</v>
      </c>
      <c r="O15" s="46" t="s">
        <v>63</v>
      </c>
    </row>
    <row r="16" spans="1:23" ht="34.5" customHeight="1" x14ac:dyDescent="0.35">
      <c r="A16" s="20">
        <v>754801</v>
      </c>
      <c r="B16" s="13">
        <v>108019</v>
      </c>
      <c r="C16" s="13" t="s">
        <v>7</v>
      </c>
      <c r="D16" s="12" t="s">
        <v>19</v>
      </c>
      <c r="E16" s="13" t="s">
        <v>9</v>
      </c>
      <c r="F16" s="13" t="s">
        <v>37</v>
      </c>
      <c r="G16" s="13" t="s">
        <v>11</v>
      </c>
      <c r="H16" s="13" t="s">
        <v>11</v>
      </c>
      <c r="I16" s="13" t="s">
        <v>11</v>
      </c>
      <c r="J16" s="31">
        <v>27556615.239999998</v>
      </c>
      <c r="K16" s="16">
        <f>SUM(J16:J16)</f>
        <v>27556615.239999998</v>
      </c>
      <c r="L16" s="16" t="s">
        <v>11</v>
      </c>
      <c r="M16" s="16" t="s">
        <v>11</v>
      </c>
      <c r="N16" s="16" t="s">
        <v>11</v>
      </c>
      <c r="O16" s="46" t="s">
        <v>64</v>
      </c>
    </row>
    <row r="17" spans="1:21" ht="30" customHeight="1" x14ac:dyDescent="0.35">
      <c r="A17" s="20">
        <v>816612</v>
      </c>
      <c r="B17" s="13">
        <v>108108</v>
      </c>
      <c r="C17" s="13" t="s">
        <v>7</v>
      </c>
      <c r="D17" s="12" t="s">
        <v>20</v>
      </c>
      <c r="E17" s="13" t="s">
        <v>9</v>
      </c>
      <c r="F17" s="13" t="s">
        <v>37</v>
      </c>
      <c r="G17" s="13" t="s">
        <v>11</v>
      </c>
      <c r="H17" s="13" t="s">
        <v>11</v>
      </c>
      <c r="I17" s="13" t="s">
        <v>11</v>
      </c>
      <c r="J17" s="31">
        <v>5008333.1900000004</v>
      </c>
      <c r="K17" s="16">
        <f>SUM(J17:J17)</f>
        <v>5008333.1900000004</v>
      </c>
      <c r="L17" s="16" t="s">
        <v>11</v>
      </c>
      <c r="M17" s="16" t="s">
        <v>11</v>
      </c>
      <c r="N17" s="16" t="s">
        <v>11</v>
      </c>
      <c r="O17" s="46" t="s">
        <v>62</v>
      </c>
    </row>
    <row r="18" spans="1:21" ht="99" customHeight="1" x14ac:dyDescent="0.35">
      <c r="A18" s="20">
        <v>663385</v>
      </c>
      <c r="B18" s="13">
        <v>10455</v>
      </c>
      <c r="C18" s="13" t="s">
        <v>7</v>
      </c>
      <c r="D18" s="12" t="s">
        <v>36</v>
      </c>
      <c r="E18" s="13" t="s">
        <v>9</v>
      </c>
      <c r="F18" s="13" t="s">
        <v>39</v>
      </c>
      <c r="G18" s="13" t="s">
        <v>11</v>
      </c>
      <c r="H18" s="13" t="s">
        <v>11</v>
      </c>
      <c r="I18" s="13" t="s">
        <v>11</v>
      </c>
      <c r="J18" s="31">
        <v>21901105.399999999</v>
      </c>
      <c r="K18" s="16" t="s">
        <v>11</v>
      </c>
      <c r="L18" s="16" t="s">
        <v>59</v>
      </c>
      <c r="M18" s="16" t="s">
        <v>11</v>
      </c>
      <c r="N18" s="16" t="s">
        <v>11</v>
      </c>
      <c r="O18" s="46" t="s">
        <v>65</v>
      </c>
    </row>
    <row r="19" spans="1:21" ht="37.25" customHeight="1" thickBot="1" x14ac:dyDescent="0.4">
      <c r="A19" s="21">
        <v>948766</v>
      </c>
      <c r="B19" s="18">
        <v>108136</v>
      </c>
      <c r="C19" s="18" t="s">
        <v>7</v>
      </c>
      <c r="D19" s="17" t="s">
        <v>21</v>
      </c>
      <c r="E19" s="18" t="s">
        <v>9</v>
      </c>
      <c r="F19" s="18" t="s">
        <v>10</v>
      </c>
      <c r="G19" s="18" t="s">
        <v>11</v>
      </c>
      <c r="H19" s="18" t="s">
        <v>11</v>
      </c>
      <c r="I19" s="18" t="s">
        <v>11</v>
      </c>
      <c r="J19" s="55">
        <v>5750000</v>
      </c>
      <c r="K19" s="19">
        <f>SUM(J19:J19)</f>
        <v>5750000</v>
      </c>
      <c r="L19" s="19" t="s">
        <v>11</v>
      </c>
      <c r="M19" s="19" t="s">
        <v>11</v>
      </c>
      <c r="N19" s="19" t="s">
        <v>11</v>
      </c>
      <c r="O19" s="50" t="s">
        <v>61</v>
      </c>
    </row>
    <row r="20" spans="1:21" x14ac:dyDescent="0.35">
      <c r="A20" s="24"/>
      <c r="B20" s="24"/>
      <c r="C20" s="24"/>
      <c r="D20" s="23"/>
      <c r="E20" s="24"/>
      <c r="F20" s="23"/>
      <c r="G20" s="23"/>
      <c r="H20" s="24"/>
      <c r="I20" s="24"/>
      <c r="J20" s="32"/>
      <c r="K20" s="32"/>
      <c r="L20" s="33"/>
      <c r="M20" s="33"/>
      <c r="N20" s="33"/>
      <c r="O20" s="34"/>
      <c r="P20" s="33"/>
      <c r="Q20" s="33"/>
      <c r="R20" s="33"/>
      <c r="S20" s="33"/>
      <c r="T20" s="33"/>
      <c r="U20" s="22"/>
    </row>
    <row r="21" spans="1:21" x14ac:dyDescent="0.35">
      <c r="A21" s="24"/>
      <c r="B21" s="24"/>
      <c r="C21" s="24"/>
      <c r="D21" s="23"/>
      <c r="E21" s="24"/>
      <c r="F21" s="23"/>
      <c r="G21" s="23"/>
      <c r="H21" s="24"/>
      <c r="I21" s="24"/>
      <c r="J21" s="32"/>
      <c r="K21" s="32"/>
      <c r="L21" s="33"/>
      <c r="M21" s="33"/>
      <c r="N21" s="33"/>
      <c r="O21" s="34"/>
      <c r="P21" s="33"/>
      <c r="Q21" s="33"/>
      <c r="R21" s="33"/>
      <c r="S21" s="33"/>
      <c r="T21" s="33"/>
      <c r="U21" s="22"/>
    </row>
    <row r="22" spans="1:21" ht="24" thickBot="1" x14ac:dyDescent="0.6">
      <c r="A22" s="58" t="s">
        <v>38</v>
      </c>
      <c r="B22" s="10"/>
      <c r="C22" s="10"/>
      <c r="D22" s="10"/>
      <c r="E22" s="39"/>
      <c r="F22" s="39"/>
      <c r="G22" s="39"/>
      <c r="H22" s="39"/>
      <c r="I22" s="39"/>
      <c r="J22" s="39"/>
      <c r="K22" s="39"/>
      <c r="L22" s="39"/>
      <c r="M22" s="39"/>
      <c r="N22" s="39"/>
      <c r="O22" s="39"/>
    </row>
    <row r="23" spans="1:21" ht="47.4" customHeight="1" thickBot="1" x14ac:dyDescent="0.4">
      <c r="A23" s="1" t="s">
        <v>0</v>
      </c>
      <c r="B23" s="1" t="s">
        <v>1</v>
      </c>
      <c r="C23" s="37" t="s">
        <v>2</v>
      </c>
      <c r="D23" s="1" t="s">
        <v>3</v>
      </c>
      <c r="E23" s="37" t="s">
        <v>4</v>
      </c>
      <c r="F23" s="1" t="s">
        <v>35</v>
      </c>
      <c r="G23" s="37" t="s">
        <v>46</v>
      </c>
      <c r="H23" s="2" t="s">
        <v>5</v>
      </c>
      <c r="I23" s="38" t="s">
        <v>72</v>
      </c>
      <c r="J23" s="11" t="s">
        <v>56</v>
      </c>
      <c r="K23" s="11" t="s">
        <v>22</v>
      </c>
      <c r="L23" s="2" t="s">
        <v>50</v>
      </c>
      <c r="M23" s="11" t="s">
        <v>51</v>
      </c>
      <c r="N23" s="2" t="s">
        <v>49</v>
      </c>
      <c r="O23" s="9" t="s">
        <v>6</v>
      </c>
    </row>
    <row r="24" spans="1:21" x14ac:dyDescent="0.35">
      <c r="A24" s="25"/>
      <c r="B24" s="26"/>
      <c r="C24" s="51" t="s">
        <v>7</v>
      </c>
      <c r="D24" s="27" t="s">
        <v>25</v>
      </c>
      <c r="E24" s="26" t="s">
        <v>9</v>
      </c>
      <c r="F24" s="26" t="s">
        <v>37</v>
      </c>
      <c r="G24" s="26" t="s">
        <v>11</v>
      </c>
      <c r="H24" s="26" t="s">
        <v>11</v>
      </c>
      <c r="I24" s="26" t="s">
        <v>11</v>
      </c>
      <c r="J24" s="31">
        <v>3402594.28</v>
      </c>
      <c r="K24" s="16" t="s">
        <v>11</v>
      </c>
      <c r="L24" s="16" t="s">
        <v>59</v>
      </c>
      <c r="M24" s="16" t="s">
        <v>11</v>
      </c>
      <c r="N24" s="16" t="s">
        <v>11</v>
      </c>
      <c r="O24" s="53" t="s">
        <v>61</v>
      </c>
    </row>
    <row r="25" spans="1:21" x14ac:dyDescent="0.35">
      <c r="A25" s="20"/>
      <c r="B25" s="13"/>
      <c r="C25" s="13" t="s">
        <v>7</v>
      </c>
      <c r="D25" s="12" t="s">
        <v>26</v>
      </c>
      <c r="E25" s="13" t="s">
        <v>9</v>
      </c>
      <c r="F25" s="13" t="s">
        <v>37</v>
      </c>
      <c r="G25" s="13" t="s">
        <v>11</v>
      </c>
      <c r="H25" s="13" t="s">
        <v>11</v>
      </c>
      <c r="I25" s="13" t="s">
        <v>11</v>
      </c>
      <c r="J25" s="31">
        <v>20905908.949999999</v>
      </c>
      <c r="K25" s="16" t="s">
        <v>11</v>
      </c>
      <c r="L25" s="16" t="s">
        <v>59</v>
      </c>
      <c r="M25" s="16" t="s">
        <v>11</v>
      </c>
      <c r="N25" s="16" t="s">
        <v>11</v>
      </c>
      <c r="O25" s="46" t="s">
        <v>61</v>
      </c>
    </row>
    <row r="26" spans="1:21" x14ac:dyDescent="0.35">
      <c r="A26" s="20"/>
      <c r="B26" s="13"/>
      <c r="C26" s="13" t="s">
        <v>7</v>
      </c>
      <c r="D26" s="12" t="s">
        <v>27</v>
      </c>
      <c r="E26" s="13" t="s">
        <v>9</v>
      </c>
      <c r="F26" s="13" t="s">
        <v>14</v>
      </c>
      <c r="G26" s="13" t="s">
        <v>11</v>
      </c>
      <c r="H26" s="13" t="s">
        <v>11</v>
      </c>
      <c r="I26" s="13" t="s">
        <v>11</v>
      </c>
      <c r="J26" s="31">
        <v>7410085.3600000003</v>
      </c>
      <c r="K26" s="16" t="s">
        <v>11</v>
      </c>
      <c r="L26" s="16" t="s">
        <v>59</v>
      </c>
      <c r="M26" s="16" t="s">
        <v>11</v>
      </c>
      <c r="N26" s="16" t="s">
        <v>11</v>
      </c>
      <c r="O26" s="46" t="s">
        <v>61</v>
      </c>
    </row>
    <row r="27" spans="1:21" x14ac:dyDescent="0.35">
      <c r="A27" s="20"/>
      <c r="B27" s="13"/>
      <c r="C27" s="13" t="s">
        <v>7</v>
      </c>
      <c r="D27" s="12" t="s">
        <v>29</v>
      </c>
      <c r="E27" s="13" t="s">
        <v>9</v>
      </c>
      <c r="F27" s="13" t="s">
        <v>37</v>
      </c>
      <c r="G27" s="13" t="s">
        <v>11</v>
      </c>
      <c r="H27" s="13" t="s">
        <v>11</v>
      </c>
      <c r="I27" s="13" t="s">
        <v>11</v>
      </c>
      <c r="J27" s="31">
        <v>5185468</v>
      </c>
      <c r="K27" s="16" t="s">
        <v>11</v>
      </c>
      <c r="L27" s="16" t="s">
        <v>59</v>
      </c>
      <c r="M27" s="16" t="s">
        <v>11</v>
      </c>
      <c r="N27" s="16" t="s">
        <v>11</v>
      </c>
      <c r="O27" s="46" t="s">
        <v>61</v>
      </c>
    </row>
    <row r="28" spans="1:21" x14ac:dyDescent="0.35">
      <c r="A28" s="20"/>
      <c r="B28" s="13"/>
      <c r="C28" s="13" t="s">
        <v>7</v>
      </c>
      <c r="D28" s="12" t="s">
        <v>30</v>
      </c>
      <c r="E28" s="13" t="s">
        <v>9</v>
      </c>
      <c r="F28" s="13" t="s">
        <v>37</v>
      </c>
      <c r="G28" s="13" t="s">
        <v>11</v>
      </c>
      <c r="H28" s="13" t="s">
        <v>11</v>
      </c>
      <c r="I28" s="13" t="s">
        <v>11</v>
      </c>
      <c r="J28" s="31">
        <v>75093958.510000005</v>
      </c>
      <c r="K28" s="16" t="s">
        <v>11</v>
      </c>
      <c r="L28" s="16" t="s">
        <v>59</v>
      </c>
      <c r="M28" s="16" t="s">
        <v>11</v>
      </c>
      <c r="N28" s="16" t="s">
        <v>11</v>
      </c>
      <c r="O28" s="46" t="s">
        <v>61</v>
      </c>
    </row>
    <row r="29" spans="1:21" x14ac:dyDescent="0.35">
      <c r="A29" s="20">
        <v>667744</v>
      </c>
      <c r="B29" s="13">
        <v>10608</v>
      </c>
      <c r="C29" s="13" t="s">
        <v>7</v>
      </c>
      <c r="D29" s="12" t="s">
        <v>31</v>
      </c>
      <c r="E29" s="13" t="s">
        <v>9</v>
      </c>
      <c r="F29" s="13" t="s">
        <v>23</v>
      </c>
      <c r="G29" s="13" t="s">
        <v>11</v>
      </c>
      <c r="H29" s="13" t="s">
        <v>11</v>
      </c>
      <c r="I29" s="13" t="s">
        <v>11</v>
      </c>
      <c r="J29" s="31">
        <v>3009037</v>
      </c>
      <c r="K29" s="16" t="s">
        <v>11</v>
      </c>
      <c r="L29" s="16" t="s">
        <v>59</v>
      </c>
      <c r="M29" s="16" t="s">
        <v>11</v>
      </c>
      <c r="N29" s="16" t="s">
        <v>11</v>
      </c>
      <c r="O29" s="46" t="s">
        <v>61</v>
      </c>
    </row>
    <row r="30" spans="1:21" x14ac:dyDescent="0.35">
      <c r="A30" s="20">
        <v>687480</v>
      </c>
      <c r="B30" s="13">
        <v>11085</v>
      </c>
      <c r="C30" s="13" t="s">
        <v>7</v>
      </c>
      <c r="D30" s="12" t="s">
        <v>32</v>
      </c>
      <c r="E30" s="13" t="s">
        <v>9</v>
      </c>
      <c r="F30" s="13" t="s">
        <v>37</v>
      </c>
      <c r="G30" s="13" t="s">
        <v>11</v>
      </c>
      <c r="H30" s="13" t="s">
        <v>11</v>
      </c>
      <c r="I30" s="13" t="s">
        <v>11</v>
      </c>
      <c r="J30" s="31">
        <v>19847861.690000001</v>
      </c>
      <c r="K30" s="16" t="s">
        <v>11</v>
      </c>
      <c r="L30" s="16" t="s">
        <v>59</v>
      </c>
      <c r="M30" s="16" t="s">
        <v>11</v>
      </c>
      <c r="N30" s="16" t="s">
        <v>11</v>
      </c>
      <c r="O30" s="46" t="s">
        <v>61</v>
      </c>
    </row>
    <row r="31" spans="1:21" x14ac:dyDescent="0.35">
      <c r="A31" s="20">
        <v>673006</v>
      </c>
      <c r="B31" s="13">
        <v>10694</v>
      </c>
      <c r="C31" s="13" t="s">
        <v>7</v>
      </c>
      <c r="D31" s="12" t="s">
        <v>34</v>
      </c>
      <c r="E31" s="13" t="s">
        <v>9</v>
      </c>
      <c r="F31" s="13" t="s">
        <v>37</v>
      </c>
      <c r="G31" s="13" t="s">
        <v>11</v>
      </c>
      <c r="H31" s="13" t="s">
        <v>11</v>
      </c>
      <c r="I31" s="13" t="s">
        <v>11</v>
      </c>
      <c r="J31" s="31">
        <v>1021800</v>
      </c>
      <c r="K31" s="16" t="s">
        <v>11</v>
      </c>
      <c r="L31" s="16" t="s">
        <v>59</v>
      </c>
      <c r="M31" s="16" t="s">
        <v>11</v>
      </c>
      <c r="N31" s="16" t="s">
        <v>11</v>
      </c>
      <c r="O31" s="46" t="s">
        <v>61</v>
      </c>
    </row>
    <row r="32" spans="1:21" ht="117" customHeight="1" thickBot="1" x14ac:dyDescent="0.4">
      <c r="A32" s="21">
        <v>1063798</v>
      </c>
      <c r="B32" s="18">
        <v>108241</v>
      </c>
      <c r="C32" s="18" t="s">
        <v>7</v>
      </c>
      <c r="D32" s="17" t="s">
        <v>43</v>
      </c>
      <c r="E32" s="18" t="s">
        <v>9</v>
      </c>
      <c r="F32" s="18" t="s">
        <v>44</v>
      </c>
      <c r="G32" s="43" t="s">
        <v>54</v>
      </c>
      <c r="H32" s="47">
        <v>46143</v>
      </c>
      <c r="I32" s="47">
        <v>46174</v>
      </c>
      <c r="J32" s="48">
        <v>122256451</v>
      </c>
      <c r="K32" s="49" t="s">
        <v>16</v>
      </c>
      <c r="L32" s="19" t="s">
        <v>16</v>
      </c>
      <c r="M32" s="19" t="s">
        <v>16</v>
      </c>
      <c r="N32" s="19" t="s">
        <v>16</v>
      </c>
      <c r="O32" s="50" t="s">
        <v>73</v>
      </c>
    </row>
    <row r="33" spans="1:21" x14ac:dyDescent="0.35">
      <c r="E33" s="24"/>
    </row>
    <row r="34" spans="1:21" x14ac:dyDescent="0.35">
      <c r="E34" s="24"/>
    </row>
    <row r="35" spans="1:21" ht="24" thickBot="1" x14ac:dyDescent="0.6">
      <c r="A35" s="58" t="s">
        <v>58</v>
      </c>
      <c r="B35" s="10"/>
      <c r="C35" s="10"/>
      <c r="D35" s="10"/>
      <c r="E35" s="39"/>
      <c r="F35" s="39"/>
      <c r="G35" s="39"/>
      <c r="H35" s="39"/>
      <c r="I35" s="39"/>
      <c r="J35" s="39"/>
      <c r="K35" s="39"/>
      <c r="L35" s="39"/>
      <c r="M35" s="39"/>
      <c r="N35" s="39"/>
      <c r="O35" s="39"/>
      <c r="P35" s="39"/>
    </row>
    <row r="36" spans="1:21" ht="49.75" customHeight="1" thickBot="1" x14ac:dyDescent="0.4">
      <c r="A36" s="1" t="s">
        <v>0</v>
      </c>
      <c r="B36" s="1" t="s">
        <v>1</v>
      </c>
      <c r="C36" s="37" t="s">
        <v>2</v>
      </c>
      <c r="D36" s="1" t="s">
        <v>3</v>
      </c>
      <c r="E36" s="37" t="s">
        <v>4</v>
      </c>
      <c r="F36" s="1" t="s">
        <v>35</v>
      </c>
      <c r="G36" s="37" t="s">
        <v>46</v>
      </c>
      <c r="H36" s="2" t="s">
        <v>5</v>
      </c>
      <c r="I36" s="38" t="s">
        <v>72</v>
      </c>
      <c r="J36" s="2" t="s">
        <v>57</v>
      </c>
      <c r="K36" s="37" t="s">
        <v>42</v>
      </c>
      <c r="L36" s="11" t="s">
        <v>52</v>
      </c>
      <c r="M36" s="2" t="s">
        <v>50</v>
      </c>
      <c r="N36" s="40" t="s">
        <v>51</v>
      </c>
      <c r="O36" s="11" t="s">
        <v>49</v>
      </c>
      <c r="P36" s="1" t="s">
        <v>6</v>
      </c>
    </row>
    <row r="37" spans="1:21" ht="108" customHeight="1" x14ac:dyDescent="0.35">
      <c r="A37" s="25">
        <v>335168</v>
      </c>
      <c r="B37" s="26">
        <v>9510</v>
      </c>
      <c r="C37" s="26" t="s">
        <v>7</v>
      </c>
      <c r="D37" s="27" t="s">
        <v>40</v>
      </c>
      <c r="E37" s="26" t="s">
        <v>9</v>
      </c>
      <c r="F37" s="26" t="s">
        <v>37</v>
      </c>
      <c r="G37" s="26" t="s">
        <v>69</v>
      </c>
      <c r="H37" s="26" t="s">
        <v>69</v>
      </c>
      <c r="I37" s="28" t="s">
        <v>70</v>
      </c>
      <c r="J37" s="52">
        <v>1133563562.4300001</v>
      </c>
      <c r="K37" s="29">
        <v>291786687.18000001</v>
      </c>
      <c r="L37" s="36">
        <f>M37+N37</f>
        <v>136166784.04249999</v>
      </c>
      <c r="M37" s="45">
        <f>35081235.42+3033604.8+30886828.16+2400000</f>
        <v>71401668.379999995</v>
      </c>
      <c r="N37" s="36">
        <v>64765115.662500001</v>
      </c>
      <c r="O37" s="36">
        <f>N37</f>
        <v>64765115.662500001</v>
      </c>
      <c r="P37" s="53" t="s">
        <v>67</v>
      </c>
      <c r="U37" s="42"/>
    </row>
    <row r="38" spans="1:21" ht="98.75" customHeight="1" thickBot="1" x14ac:dyDescent="0.4">
      <c r="A38" s="21">
        <v>673691</v>
      </c>
      <c r="B38" s="18">
        <v>10710</v>
      </c>
      <c r="C38" s="18" t="s">
        <v>45</v>
      </c>
      <c r="D38" s="17" t="s">
        <v>41</v>
      </c>
      <c r="E38" s="18" t="s">
        <v>9</v>
      </c>
      <c r="F38" s="18" t="s">
        <v>55</v>
      </c>
      <c r="G38" s="18" t="s">
        <v>69</v>
      </c>
      <c r="H38" s="18" t="s">
        <v>69</v>
      </c>
      <c r="I38" s="43" t="s">
        <v>70</v>
      </c>
      <c r="J38" s="41">
        <v>3206944731.2800002</v>
      </c>
      <c r="K38" s="49">
        <f>1342490330.2+208610856.21</f>
        <v>1551101186.4100001</v>
      </c>
      <c r="L38" s="19">
        <f>M38+N38</f>
        <v>1551101186.4099998</v>
      </c>
      <c r="M38" s="19">
        <v>596531536.30999994</v>
      </c>
      <c r="N38" s="19">
        <v>954569650.10000002</v>
      </c>
      <c r="O38" s="19">
        <f>N38</f>
        <v>954569650.10000002</v>
      </c>
      <c r="P38" s="50" t="s">
        <v>68</v>
      </c>
      <c r="U38" s="42"/>
    </row>
    <row r="39" spans="1:21" x14ac:dyDescent="0.35">
      <c r="J39" s="4"/>
      <c r="L39" s="6"/>
      <c r="O39" s="6"/>
    </row>
    <row r="41" spans="1:21" x14ac:dyDescent="0.35">
      <c r="L41" s="62"/>
      <c r="M41" s="62"/>
      <c r="N41" s="63"/>
      <c r="T41" s="7"/>
      <c r="U41" s="8"/>
    </row>
    <row r="42" spans="1:21" x14ac:dyDescent="0.35">
      <c r="L42" s="62"/>
      <c r="M42" s="62"/>
      <c r="N42" s="64"/>
    </row>
    <row r="43" spans="1:21" ht="21" customHeight="1" x14ac:dyDescent="0.35">
      <c r="L43" s="62"/>
      <c r="M43" s="62"/>
      <c r="N43" s="63"/>
      <c r="T43" s="7"/>
      <c r="U43" s="8"/>
    </row>
    <row r="44" spans="1:21" x14ac:dyDescent="0.35">
      <c r="L44" s="62"/>
      <c r="M44" s="62"/>
      <c r="N44" s="63"/>
    </row>
    <row r="45" spans="1:21" x14ac:dyDescent="0.35">
      <c r="N45" s="6"/>
    </row>
    <row r="46" spans="1:21" x14ac:dyDescent="0.35">
      <c r="L46" s="7"/>
      <c r="M46" s="7"/>
      <c r="N46" s="60"/>
    </row>
    <row r="47" spans="1:21" x14ac:dyDescent="0.35">
      <c r="L47" s="61"/>
      <c r="M47" s="61"/>
      <c r="N47" s="60"/>
    </row>
  </sheetData>
  <mergeCells count="5">
    <mergeCell ref="L47:M47"/>
    <mergeCell ref="L43:M44"/>
    <mergeCell ref="N43:N44"/>
    <mergeCell ref="L41:M42"/>
    <mergeCell ref="N41:N42"/>
  </mergeCells>
  <pageMargins left="0.7" right="0.7"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8" ma:contentTypeDescription="Create a new document." ma:contentTypeScope="" ma:versionID="654b7b56a2fe923677a210f40454c90d">
  <xsd:schema xmlns:xsd="http://www.w3.org/2001/XMLSchema" xmlns:xs="http://www.w3.org/2001/XMLSchema" xmlns:p="http://schemas.microsoft.com/office/2006/metadata/properties" xmlns:ns1="http://schemas.microsoft.com/sharepoint/v3" xmlns:ns2="6bd9865d-c7d0-4288-ab0a-9d4dee1c94e8" xmlns:ns3="80985e37-4d14-49b1-85af-18f353798ba1" targetNamespace="http://schemas.microsoft.com/office/2006/metadata/properties" ma:root="true" ma:fieldsID="edcb1f821f7d503522bc666ddf0654bb" ns1:_="" ns2:_="" ns3:_="">
    <xsd:import namespace="http://schemas.microsoft.com/sharepoint/v3"/>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bd9865d-c7d0-4288-ab0a-9d4dee1c94e8">
      <Terms xmlns="http://schemas.microsoft.com/office/infopath/2007/PartnerControls"/>
    </lcf76f155ced4ddcb4097134ff3c332f>
    <TaxCatchAll xmlns="80985e37-4d14-49b1-85af-18f353798ba1" xsi:nil="true"/>
  </documentManagement>
</p:properties>
</file>

<file path=customXml/itemProps1.xml><?xml version="1.0" encoding="utf-8"?>
<ds:datastoreItem xmlns:ds="http://schemas.openxmlformats.org/officeDocument/2006/customXml" ds:itemID="{E959DCDC-467B-4FCA-8CB1-613C6F0B75CF}"/>
</file>

<file path=customXml/itemProps2.xml><?xml version="1.0" encoding="utf-8"?>
<ds:datastoreItem xmlns:ds="http://schemas.openxmlformats.org/officeDocument/2006/customXml" ds:itemID="{33D08A92-4DCB-4C6C-8732-36A5E3D0139B}"/>
</file>

<file path=customXml/itemProps3.xml><?xml version="1.0" encoding="utf-8"?>
<ds:datastoreItem xmlns:ds="http://schemas.openxmlformats.org/officeDocument/2006/customXml" ds:itemID="{FDB22C9C-CC6D-46D9-B390-F670D6171F60}"/>
</file>

<file path=docMetadata/LabelInfo.xml><?xml version="1.0" encoding="utf-8"?>
<clbl:labelList xmlns:clbl="http://schemas.microsoft.com/office/2020/mipLabelMetadata">
  <clbl:label id="{78a04aee-a64e-44f0-a8b2-827673f450dc}" enabled="1" method="Standard" siteId="{31289701-2511-4b48-b59d-bfc969d3a98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Reconciliation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2026-02-21T00:39:29Z</dcterms:created>
  <dcterms:modified xsi:type="dcterms:W3CDTF">2026-02-21T00:39:31Z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0x010100356202C57E8A91488ECE962D63A71F10</vt:lpwstr>
  </property>
</Properties>
</file>