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hidePivotFieldList="1" defaultThemeVersion="166925"/>
  <xr:revisionPtr revIDLastSave="672" documentId="8_{7B4F3DA5-74CF-4D6C-9549-7193A960A31A}" xr6:coauthVersionLast="47" xr6:coauthVersionMax="47" xr10:uidLastSave="{501FAAD4-4934-451E-A0C8-65AD73DEBF3E}"/>
  <bookViews>
    <workbookView xWindow="-28920" yWindow="4770" windowWidth="29040" windowHeight="15720" tabRatio="815" xr2:uid="{8F47E3FF-785D-4B99-BB29-FFF3CB0BA250}"/>
  </bookViews>
  <sheets>
    <sheet name="Raw Data-OpEx vs Budget Metric" sheetId="285" r:id="rId1"/>
    <sheet name="Raw Data-CapEx vs Budget Metric" sheetId="286" r:id="rId2"/>
    <sheet name="Raw Data-Overtime Metric" sheetId="309" r:id="rId3"/>
    <sheet name="Data Source" sheetId="308" r:id="rId4"/>
  </sheets>
  <definedNames>
    <definedName name="_____12373990" localSheetId="2" hidden="1">#REF!</definedName>
    <definedName name="_____12373990" hidden="1">#REF!</definedName>
    <definedName name="_____20316327" localSheetId="2" hidden="1">#REF!</definedName>
    <definedName name="_____20316327" hidden="1">#REF!</definedName>
    <definedName name="_____26559955" localSheetId="2" hidden="1">#REF!</definedName>
    <definedName name="_____26559955" hidden="1">#REF!</definedName>
    <definedName name="_____26617992" localSheetId="2" hidden="1">#REF!</definedName>
    <definedName name="_____26617992" hidden="1">#REF!</definedName>
    <definedName name="_____27743197" localSheetId="2" hidden="1">#REF!</definedName>
    <definedName name="_____27743197" hidden="1">#REF!</definedName>
    <definedName name="_____29735166" localSheetId="2" hidden="1">#REF!</definedName>
    <definedName name="_____29735166" hidden="1">#REF!</definedName>
    <definedName name="_____34935946" localSheetId="2" hidden="1">#REF!</definedName>
    <definedName name="_____34935946" hidden="1">#REF!</definedName>
    <definedName name="_____38776458" localSheetId="2" hidden="1">#REF!</definedName>
    <definedName name="_____38776458" hidden="1">#REF!</definedName>
    <definedName name="_____45491100" localSheetId="2" hidden="1">#REF!</definedName>
    <definedName name="_____45491100" hidden="1">#REF!</definedName>
    <definedName name="_____46059514" localSheetId="2" hidden="1">#REF!</definedName>
    <definedName name="_____46059514" hidden="1">#REF!</definedName>
    <definedName name="_____4952205" localSheetId="2" hidden="1">#REF!</definedName>
    <definedName name="_____4952205" hidden="1">#REF!</definedName>
    <definedName name="_____50213469" localSheetId="2" hidden="1">#REF!</definedName>
    <definedName name="_____50213469" hidden="1">#REF!</definedName>
    <definedName name="_____50747318" localSheetId="2" hidden="1">#REF!</definedName>
    <definedName name="_____50747318" hidden="1">#REF!</definedName>
    <definedName name="_____52407319" localSheetId="2" hidden="1">#REF!</definedName>
    <definedName name="_____52407319" hidden="1">#REF!</definedName>
    <definedName name="_____52819467" localSheetId="2" hidden="1">#REF!</definedName>
    <definedName name="_____52819467" hidden="1">#REF!</definedName>
    <definedName name="_____69542641" localSheetId="2" hidden="1">#REF!</definedName>
    <definedName name="_____69542641" hidden="1">#REF!</definedName>
    <definedName name="_____72294719" localSheetId="2" hidden="1">#REF!</definedName>
    <definedName name="_____72294719" hidden="1">#REF!</definedName>
    <definedName name="_____73489494" localSheetId="2" hidden="1">#REF!</definedName>
    <definedName name="_____73489494" hidden="1">#REF!</definedName>
    <definedName name="__123Graph_A" hidden="1">#REF!</definedName>
    <definedName name="__123Graph_A2" hidden="1">#REF!</definedName>
    <definedName name="__123Graph_ADSM" localSheetId="2" hidden="1">#REF!</definedName>
    <definedName name="__123Graph_ADSM" hidden="1">#REF!</definedName>
    <definedName name="__123Graph_AGraph17" localSheetId="2" hidden="1">#REF!</definedName>
    <definedName name="__123Graph_AGraph17" hidden="1">#REF!</definedName>
    <definedName name="__123Graph_AGROSSREQ" localSheetId="2" hidden="1">#REF!</definedName>
    <definedName name="__123Graph_AGROSSREQ" hidden="1">#REF!</definedName>
    <definedName name="__123Graph_APEAKS" localSheetId="2" hidden="1">#REF!</definedName>
    <definedName name="__123Graph_APEAKS" hidden="1">#REF!</definedName>
    <definedName name="__123Graph_APKDEMAND" localSheetId="2" hidden="1">#REF!</definedName>
    <definedName name="__123Graph_APKDEMAND" hidden="1">#REF!</definedName>
    <definedName name="__123Graph_APOPSALES" localSheetId="2" hidden="1">#REF!</definedName>
    <definedName name="__123Graph_APOPSALES" hidden="1">#REF!</definedName>
    <definedName name="__123Graph_ASALEBAND" localSheetId="2" hidden="1">#REF!</definedName>
    <definedName name="__123Graph_ASALEBAND" hidden="1">#REF!</definedName>
    <definedName name="__123Graph_ASALECOMP" localSheetId="2" hidden="1">#REF!</definedName>
    <definedName name="__123Graph_ASALECOMP" hidden="1">#REF!</definedName>
    <definedName name="__123Graph_ASALES" localSheetId="2" hidden="1">#REF!</definedName>
    <definedName name="__123Graph_ASALES" hidden="1">#REF!</definedName>
    <definedName name="__123Graph_ATAB13" localSheetId="2" hidden="1">#REF!</definedName>
    <definedName name="__123Graph_ATAB13" hidden="1">#REF!</definedName>
    <definedName name="__123Graph_AUSERATE" localSheetId="2" hidden="1">#REF!</definedName>
    <definedName name="__123Graph_AUSERATE" hidden="1">#REF!</definedName>
    <definedName name="__123Graph_B" hidden="1">#REF!</definedName>
    <definedName name="__123Graph_BGraph17" localSheetId="2" hidden="1">#REF!</definedName>
    <definedName name="__123Graph_BGraph17" hidden="1">#REF!</definedName>
    <definedName name="__123Graph_BGROSSREQ" localSheetId="2" hidden="1">#REF!</definedName>
    <definedName name="__123Graph_BGROSSREQ" hidden="1">#REF!</definedName>
    <definedName name="__123Graph_BPEAKS" localSheetId="2" hidden="1">#REF!</definedName>
    <definedName name="__123Graph_BPEAKS" hidden="1">#REF!</definedName>
    <definedName name="__123Graph_BPKDEMAND" localSheetId="2" hidden="1">#REF!</definedName>
    <definedName name="__123Graph_BPKDEMAND" hidden="1">#REF!</definedName>
    <definedName name="__123Graph_BPOPSALES" localSheetId="2" hidden="1">#REF!</definedName>
    <definedName name="__123Graph_BPOPSALES" hidden="1">#REF!</definedName>
    <definedName name="__123Graph_BSALEBAND" localSheetId="2" hidden="1">#REF!</definedName>
    <definedName name="__123Graph_BSALEBAND" hidden="1">#REF!</definedName>
    <definedName name="__123Graph_BSALECOMP" localSheetId="2" hidden="1">#REF!</definedName>
    <definedName name="__123Graph_BSALECOMP" hidden="1">#REF!</definedName>
    <definedName name="__123Graph_BSALES" localSheetId="2" hidden="1">#REF!</definedName>
    <definedName name="__123Graph_BSALES" hidden="1">#REF!</definedName>
    <definedName name="__123Graph_BTAB13" localSheetId="2" hidden="1">#REF!</definedName>
    <definedName name="__123Graph_BTAB13" hidden="1">#REF!</definedName>
    <definedName name="__123Graph_BUSERATE" localSheetId="2" hidden="1">#REF!</definedName>
    <definedName name="__123Graph_BUSERATE" hidden="1">#REF!</definedName>
    <definedName name="__123Graph_C" localSheetId="2" hidden="1">#REF!</definedName>
    <definedName name="__123Graph_C" hidden="1">#REF!</definedName>
    <definedName name="__123Graph_CGraph17" localSheetId="2" hidden="1">#REF!</definedName>
    <definedName name="__123Graph_CGraph17" hidden="1">#REF!</definedName>
    <definedName name="__123Graph_CGROSSREQ" localSheetId="2" hidden="1">#REF!</definedName>
    <definedName name="__123Graph_CGROSSREQ" hidden="1">#REF!</definedName>
    <definedName name="__123Graph_CPEAKS" localSheetId="2" hidden="1">#REF!</definedName>
    <definedName name="__123Graph_CPEAKS" hidden="1">#REF!</definedName>
    <definedName name="__123Graph_CPKDEMAND" localSheetId="2" hidden="1">#REF!</definedName>
    <definedName name="__123Graph_CPKDEMAND" hidden="1">#REF!</definedName>
    <definedName name="__123Graph_CSALEBAND" localSheetId="2" hidden="1">#REF!</definedName>
    <definedName name="__123Graph_CSALEBAND" hidden="1">#REF!</definedName>
    <definedName name="__123Graph_CSALES" localSheetId="2" hidden="1">#REF!</definedName>
    <definedName name="__123Graph_CSALES" hidden="1">#REF!</definedName>
    <definedName name="__123Graph_CTAB13" localSheetId="2" hidden="1">#REF!</definedName>
    <definedName name="__123Graph_CTAB13" hidden="1">#REF!</definedName>
    <definedName name="__123Graph_D" localSheetId="2" hidden="1">#REF!</definedName>
    <definedName name="__123Graph_D" hidden="1">#REF!</definedName>
    <definedName name="__123Graph_DGraph17" localSheetId="2" hidden="1">#REF!</definedName>
    <definedName name="__123Graph_DGraph17" hidden="1">#REF!</definedName>
    <definedName name="__123Graph_DPEAKS" localSheetId="2" hidden="1">#REF!</definedName>
    <definedName name="__123Graph_DPEAKS" hidden="1">#REF!</definedName>
    <definedName name="__123Graph_DSALES" localSheetId="2" hidden="1">#REF!</definedName>
    <definedName name="__123Graph_DSALES" hidden="1">#REF!</definedName>
    <definedName name="__123Graph_DTAB13" localSheetId="2" hidden="1">#REF!</definedName>
    <definedName name="__123Graph_DTAB13" hidden="1">#REF!</definedName>
    <definedName name="__123Graph_EGraph17" localSheetId="2" hidden="1">#REF!</definedName>
    <definedName name="__123Graph_EGraph17" hidden="1">#REF!</definedName>
    <definedName name="__123Graph_ETAB13" localSheetId="2" hidden="1">#REF!</definedName>
    <definedName name="__123Graph_ETAB13" hidden="1">#REF!</definedName>
    <definedName name="__123Graph_FTAB13" localSheetId="2" hidden="1">#REF!</definedName>
    <definedName name="__123Graph_FTAB13" hidden="1">#REF!</definedName>
    <definedName name="__123Graph_X" localSheetId="2" hidden="1">#REF!</definedName>
    <definedName name="__123Graph_X" hidden="1">#REF!</definedName>
    <definedName name="__123Graph_XDSM" localSheetId="2" hidden="1">#REF!</definedName>
    <definedName name="__123Graph_XDSM" hidden="1">#REF!</definedName>
    <definedName name="__123Graph_XGROSSREQ" localSheetId="2" hidden="1">#REF!</definedName>
    <definedName name="__123Graph_XGROSSREQ" hidden="1">#REF!</definedName>
    <definedName name="__123Graph_XPEAKS" localSheetId="2" hidden="1">#REF!</definedName>
    <definedName name="__123Graph_XPEAKS" hidden="1">#REF!</definedName>
    <definedName name="__123Graph_XPKDEMAND" localSheetId="2" hidden="1">#REF!</definedName>
    <definedName name="__123Graph_XPKDEMAND" hidden="1">#REF!</definedName>
    <definedName name="__123Graph_XPOPSALES" localSheetId="2" hidden="1">#REF!</definedName>
    <definedName name="__123Graph_XPOPSALES" hidden="1">#REF!</definedName>
    <definedName name="__123Graph_XSALEBAND" localSheetId="2" hidden="1">#REF!</definedName>
    <definedName name="__123Graph_XSALEBAND" hidden="1">#REF!</definedName>
    <definedName name="__123Graph_XSALECOMP" localSheetId="2" hidden="1">#REF!</definedName>
    <definedName name="__123Graph_XSALECOMP" hidden="1">#REF!</definedName>
    <definedName name="__123Graph_XSALES" localSheetId="2" hidden="1">#REF!</definedName>
    <definedName name="__123Graph_XSALES" hidden="1">#REF!</definedName>
    <definedName name="__123Graph_XTAB13" localSheetId="2" hidden="1">#REF!</definedName>
    <definedName name="__123Graph_XTAB13" hidden="1">#REF!</definedName>
    <definedName name="__123Graph_XUSERATE" localSheetId="2" hidden="1">#REF!</definedName>
    <definedName name="__123Graph_XUSERATE" hidden="1">#REF!</definedName>
    <definedName name="__a1" localSheetId="3" hidden="1">{#N/A,#N/A,FALSE,"Pharm";#N/A,#N/A,FALSE,"WWCM"}</definedName>
    <definedName name="__a1" localSheetId="1" hidden="1">{#N/A,#N/A,FALSE,"Pharm";#N/A,#N/A,FALSE,"WWCM"}</definedName>
    <definedName name="__a1" localSheetId="0" hidden="1">{#N/A,#N/A,FALSE,"Pharm";#N/A,#N/A,FALSE,"WWCM"}</definedName>
    <definedName name="__a1" localSheetId="2" hidden="1">{#N/A,#N/A,FALSE,"Pharm";#N/A,#N/A,FALSE,"WWCM"}</definedName>
    <definedName name="__a1" hidden="1">{#N/A,#N/A,FALSE,"Pharm";#N/A,#N/A,FALSE,"WWCM"}</definedName>
    <definedName name="__A11" localSheetId="3" hidden="1">{#N/A,#N/A,FALSE,"Umsatz 99";#N/A,#N/A,FALSE,"ER 99 "}</definedName>
    <definedName name="__A11" localSheetId="1" hidden="1">{#N/A,#N/A,FALSE,"Umsatz 99";#N/A,#N/A,FALSE,"ER 99 "}</definedName>
    <definedName name="__A11" localSheetId="0" hidden="1">{#N/A,#N/A,FALSE,"Umsatz 99";#N/A,#N/A,FALSE,"ER 99 "}</definedName>
    <definedName name="__A11" localSheetId="2" hidden="1">{#N/A,#N/A,FALSE,"Umsatz 99";#N/A,#N/A,FALSE,"ER 99 "}</definedName>
    <definedName name="__A11" hidden="1">{#N/A,#N/A,FALSE,"Umsatz 99";#N/A,#N/A,FALSE,"ER 99 "}</definedName>
    <definedName name="__aaa1" localSheetId="3" hidden="1">{#N/A,#N/A,FALSE,"REPORT"}</definedName>
    <definedName name="__aaa1" localSheetId="1" hidden="1">{#N/A,#N/A,FALSE,"REPORT"}</definedName>
    <definedName name="__aaa1" localSheetId="0" hidden="1">{#N/A,#N/A,FALSE,"REPORT"}</definedName>
    <definedName name="__aaa1" localSheetId="2" hidden="1">{#N/A,#N/A,FALSE,"REPORT"}</definedName>
    <definedName name="__aaa1" hidden="1">{#N/A,#N/A,FALSE,"REPORT"}</definedName>
    <definedName name="__aas1" localSheetId="3" hidden="1">{#N/A,#N/A,FALSE,"REPORT"}</definedName>
    <definedName name="__aas1" localSheetId="1" hidden="1">{#N/A,#N/A,FALSE,"REPORT"}</definedName>
    <definedName name="__aas1" localSheetId="0" hidden="1">{#N/A,#N/A,FALSE,"REPORT"}</definedName>
    <definedName name="__aas1" localSheetId="2" hidden="1">{#N/A,#N/A,FALSE,"REPORT"}</definedName>
    <definedName name="__aas1" hidden="1">{#N/A,#N/A,FALSE,"REPORT"}</definedName>
    <definedName name="__ACS2000" localSheetId="3" hidden="1">{#N/A,#N/A,FALSE,"REPORT"}</definedName>
    <definedName name="__ACS2000" localSheetId="1" hidden="1">{#N/A,#N/A,FALSE,"REPORT"}</definedName>
    <definedName name="__ACS2000" localSheetId="0" hidden="1">{#N/A,#N/A,FALSE,"REPORT"}</definedName>
    <definedName name="__ACS2000" localSheetId="2" hidden="1">{#N/A,#N/A,FALSE,"REPORT"}</definedName>
    <definedName name="__ACS2000" hidden="1">{#N/A,#N/A,FALSE,"REPORT"}</definedName>
    <definedName name="__b111" localSheetId="3" hidden="1">{#N/A,#N/A,FALSE,"Pharm";#N/A,#N/A,FALSE,"WWCM"}</definedName>
    <definedName name="__b111" localSheetId="1" hidden="1">{#N/A,#N/A,FALSE,"Pharm";#N/A,#N/A,FALSE,"WWCM"}</definedName>
    <definedName name="__b111" localSheetId="0" hidden="1">{#N/A,#N/A,FALSE,"Pharm";#N/A,#N/A,FALSE,"WWCM"}</definedName>
    <definedName name="__b111" localSheetId="2" hidden="1">{#N/A,#N/A,FALSE,"Pharm";#N/A,#N/A,FALSE,"WWCM"}</definedName>
    <definedName name="__b111" hidden="1">{#N/A,#N/A,FALSE,"Pharm";#N/A,#N/A,FALSE,"WWCM"}</definedName>
    <definedName name="__c" localSheetId="3" hidden="1">{"Fiesta Facer Page",#N/A,FALSE,"Q_C_S";"Fiesta Main Page",#N/A,FALSE,"V_L";"Fiesta 95BP Struct",#N/A,FALSE,"StructBP";"Fiesta Post 95BP Struct",#N/A,FALSE,"AdjStructBP"}</definedName>
    <definedName name="__c" localSheetId="1" hidden="1">{"Fiesta Facer Page",#N/A,FALSE,"Q_C_S";"Fiesta Main Page",#N/A,FALSE,"V_L";"Fiesta 95BP Struct",#N/A,FALSE,"StructBP";"Fiesta Post 95BP Struct",#N/A,FALSE,"AdjStructBP"}</definedName>
    <definedName name="__c" localSheetId="0" hidden="1">{"Fiesta Facer Page",#N/A,FALSE,"Q_C_S";"Fiesta Main Page",#N/A,FALSE,"V_L";"Fiesta 95BP Struct",#N/A,FALSE,"StructBP";"Fiesta Post 95BP Struct",#N/A,FALSE,"AdjStructBP"}</definedName>
    <definedName name="__c" localSheetId="2" hidden="1">{"Fiesta Facer Page",#N/A,FALSE,"Q_C_S";"Fiesta Main Page",#N/A,FALSE,"V_L";"Fiesta 95BP Struct",#N/A,FALSE,"StructBP";"Fiesta Post 95BP Struct",#N/A,FALSE,"AdjStructBP"}</definedName>
    <definedName name="__c" hidden="1">{"Fiesta Facer Page",#N/A,FALSE,"Q_C_S";"Fiesta Main Page",#N/A,FALSE,"V_L";"Fiesta 95BP Struct",#N/A,FALSE,"StructBP";"Fiesta Post 95BP Struct",#N/A,FALSE,"AdjStructBP"}</definedName>
    <definedName name="__FDS_UNIQUE_RANGE_ID_GENERATOR_COUNTER" hidden="1">1</definedName>
    <definedName name="__FDS_USED_FOR_REUSING_RANGE_IDS_RECYCLE" localSheetId="3" hidden="1">{152,168,338,189,173,195,158,390,7,11,232,378,159,175,261,183,177,129,8,155,265,394,57}</definedName>
    <definedName name="__FDS_USED_FOR_REUSING_RANGE_IDS_RECYCLE" localSheetId="1" hidden="1">{152,168,338,189,173,195,158,390,7,11,232,378,159,175,261,183,177,129,8,155,265,394,57}</definedName>
    <definedName name="__FDS_USED_FOR_REUSING_RANGE_IDS_RECYCLE" localSheetId="0" hidden="1">{152,168,338,189,173,195,158,390,7,11,232,378,159,175,261,183,177,129,8,155,265,394,57}</definedName>
    <definedName name="__FDS_USED_FOR_REUSING_RANGE_IDS_RECYCLE" localSheetId="2" hidden="1">{152,168,338,189,173,195,158,390,7,11,232,378,159,175,261,183,177,129,8,155,265,394,57}</definedName>
    <definedName name="__FDS_USED_FOR_REUSING_RANGE_IDS_RECYCLE" hidden="1">{152,168,338,189,173,195,158,390,7,11,232,378,159,175,261,183,177,129,8,155,265,394,57}</definedName>
    <definedName name="__IntlFixup" hidden="1">TRUE</definedName>
    <definedName name="__new1" localSheetId="3" hidden="1">{#N/A,#N/A,FALSE,"Pharm";#N/A,#N/A,FALSE,"WWCM"}</definedName>
    <definedName name="__new1" localSheetId="1" hidden="1">{#N/A,#N/A,FALSE,"Pharm";#N/A,#N/A,FALSE,"WWCM"}</definedName>
    <definedName name="__new1" localSheetId="0" hidden="1">{#N/A,#N/A,FALSE,"Pharm";#N/A,#N/A,FALSE,"WWCM"}</definedName>
    <definedName name="__new1" localSheetId="2" hidden="1">{#N/A,#N/A,FALSE,"Pharm";#N/A,#N/A,FALSE,"WWCM"}</definedName>
    <definedName name="__new1" hidden="1">{#N/A,#N/A,FALSE,"Pharm";#N/A,#N/A,FALSE,"WWCM"}</definedName>
    <definedName name="__r" localSheetId="3" hidden="1">{#N/A,#N/A,FALSE,"Pharm";#N/A,#N/A,FALSE,"WWCM"}</definedName>
    <definedName name="__r" localSheetId="1" hidden="1">{#N/A,#N/A,FALSE,"Pharm";#N/A,#N/A,FALSE,"WWCM"}</definedName>
    <definedName name="__r" localSheetId="0" hidden="1">{#N/A,#N/A,FALSE,"Pharm";#N/A,#N/A,FALSE,"WWCM"}</definedName>
    <definedName name="__r" localSheetId="2" hidden="1">{#N/A,#N/A,FALSE,"Pharm";#N/A,#N/A,FALSE,"WWCM"}</definedName>
    <definedName name="__r" hidden="1">{#N/A,#N/A,FALSE,"Pharm";#N/A,#N/A,FALSE,"WWCM"}</definedName>
    <definedName name="__tm1" localSheetId="3" hidden="1">{#N/A,#N/A,FALSE,"Pharm";#N/A,#N/A,FALSE,"WWCM"}</definedName>
    <definedName name="__tm1" localSheetId="1" hidden="1">{#N/A,#N/A,FALSE,"Pharm";#N/A,#N/A,FALSE,"WWCM"}</definedName>
    <definedName name="__tm1" localSheetId="0" hidden="1">{#N/A,#N/A,FALSE,"Pharm";#N/A,#N/A,FALSE,"WWCM"}</definedName>
    <definedName name="__tm1" localSheetId="2" hidden="1">{#N/A,#N/A,FALSE,"Pharm";#N/A,#N/A,FALSE,"WWCM"}</definedName>
    <definedName name="__tm1" hidden="1">{#N/A,#N/A,FALSE,"Pharm";#N/A,#N/A,FALSE,"WWCM"}</definedName>
    <definedName name="__X2" localSheetId="3" hidden="1">{#N/A,#N/A,FALSE,"Other";#N/A,#N/A,FALSE,"Ace";#N/A,#N/A,FALSE,"Derm"}</definedName>
    <definedName name="__X2" localSheetId="1" hidden="1">{#N/A,#N/A,FALSE,"Other";#N/A,#N/A,FALSE,"Ace";#N/A,#N/A,FALSE,"Derm"}</definedName>
    <definedName name="__X2" localSheetId="0" hidden="1">{#N/A,#N/A,FALSE,"Other";#N/A,#N/A,FALSE,"Ace";#N/A,#N/A,FALSE,"Derm"}</definedName>
    <definedName name="__X2" localSheetId="2" hidden="1">{#N/A,#N/A,FALSE,"Other";#N/A,#N/A,FALSE,"Ace";#N/A,#N/A,FALSE,"Derm"}</definedName>
    <definedName name="__X2" hidden="1">{#N/A,#N/A,FALSE,"Other";#N/A,#N/A,FALSE,"Ace";#N/A,#N/A,FALSE,"Derm"}</definedName>
    <definedName name="_1__123Graph_ACHART_1" hidden="1">#REF!</definedName>
    <definedName name="_10__123Graph_DCHART_1" hidden="1">#REF!</definedName>
    <definedName name="_11__123Graph_DCHART_3" localSheetId="2" hidden="1">#REF!</definedName>
    <definedName name="_11__123Graph_DCHART_3" hidden="1">#REF!</definedName>
    <definedName name="_112__FDSAUDITLINK__" localSheetId="3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__FDSAUDITLINK__" localSheetId="1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__FDSAUDITLINK__" localSheetId="0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__FDSAUDITLINK__" localSheetId="2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__FDSAUDITLINK__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20__FDSAUDITLINK__" localSheetId="3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__FDSAUDITLINK__" localSheetId="1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__FDSAUDITLINK__" localSheetId="0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__FDSAUDITLINK__" localSheetId="2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localSheetId="3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localSheetId="1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localSheetId="0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localSheetId="2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60__FDSAUDITLINK__" localSheetId="3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__FDSAUDITLINK__" localSheetId="1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__FDSAUDITLINK__" localSheetId="0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__FDSAUDITLINK__" localSheetId="2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__FDSAUDITLINK__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2__123Graph_ACHART_2" hidden="1">#REF!</definedName>
    <definedName name="_206__FDSAUDITLINK__" localSheetId="3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__FDSAUDITLINK__" localSheetId="1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__FDSAUDITLINK__" localSheetId="0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__FDSAUDITLINK__" localSheetId="2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3__123Graph_ACHART_3" localSheetId="2" hidden="1">#REF!</definedName>
    <definedName name="_3__123Graph_ACHART_3" hidden="1">#REF!</definedName>
    <definedName name="_3_0__123Grap" hidden="1">#REF!</definedName>
    <definedName name="_353__FDSAUDITLINK__" localSheetId="3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3__FDSAUDITLINK__" localSheetId="1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3__FDSAUDITLINK__" localSheetId="0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3__FDSAUDITLINK__" localSheetId="2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3__FDSAUDITLINK__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71__FDSAUDITLINK__" localSheetId="3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__FDSAUDITLINK__" localSheetId="1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__FDSAUDITLINK__" localSheetId="0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__FDSAUDITLINK__" localSheetId="2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__FDSAUDITLINK__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4__123Graph_BCHART_1" hidden="1">#REF!</definedName>
    <definedName name="_42wrn.²Ä1­Ó¤ë1_Ü20¤H." localSheetId="3" hidden="1">{#N/A,#N/A,FALSE,"²Ä1­Ó¤ë"}</definedName>
    <definedName name="_42wrn.²Ä1­Ó¤ë1_Ü20¤H." localSheetId="1" hidden="1">{#N/A,#N/A,FALSE,"²Ä1­Ó¤ë"}</definedName>
    <definedName name="_42wrn.²Ä1­Ó¤ë1_Ü20¤H." localSheetId="0" hidden="1">{#N/A,#N/A,FALSE,"²Ä1­Ó¤ë"}</definedName>
    <definedName name="_42wrn.²Ä1­Ó¤ë1_Ü20¤H." localSheetId="2" hidden="1">{#N/A,#N/A,FALSE,"²Ä1­Ó¤ë"}</definedName>
    <definedName name="_42wrn.²Ä1­Ó¤ë1_Ü20¤H." hidden="1">{#N/A,#N/A,FALSE,"²Ä1­Ó¤ë"}</definedName>
    <definedName name="_5__123Graph_BCHART_2" hidden="1">#REF!</definedName>
    <definedName name="_6__123Graph_BCHART_3" localSheetId="2" hidden="1">#REF!</definedName>
    <definedName name="_6__123Graph_BCHART_3" hidden="1">#REF!</definedName>
    <definedName name="_68__FDSAUDITLINK__" localSheetId="3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__FDSAUDITLINK__" localSheetId="1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__FDSAUDITLINK__" localSheetId="0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__FDSAUDITLINK__" localSheetId="2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7__123Graph_CCHART_1" hidden="1">#REF!</definedName>
    <definedName name="_8__123Graph_CCHART_2" hidden="1">#REF!</definedName>
    <definedName name="_9__123Graph_CCHART_3" localSheetId="2" hidden="1">#REF!</definedName>
    <definedName name="_9__123Graph_CCHART_3" hidden="1">#REF!</definedName>
    <definedName name="_a1" localSheetId="3" hidden="1">{#N/A,#N/A,FALSE,"Pharm";#N/A,#N/A,FALSE,"WWCM"}</definedName>
    <definedName name="_a1" localSheetId="1" hidden="1">{#N/A,#N/A,FALSE,"Pharm";#N/A,#N/A,FALSE,"WWCM"}</definedName>
    <definedName name="_a1" localSheetId="0" hidden="1">{#N/A,#N/A,FALSE,"Pharm";#N/A,#N/A,FALSE,"WWCM"}</definedName>
    <definedName name="_a1" localSheetId="2" hidden="1">{#N/A,#N/A,FALSE,"Pharm";#N/A,#N/A,FALSE,"WWCM"}</definedName>
    <definedName name="_a1" hidden="1">{#N/A,#N/A,FALSE,"Pharm";#N/A,#N/A,FALSE,"WWCM"}</definedName>
    <definedName name="_A11" localSheetId="3" hidden="1">{#N/A,#N/A,FALSE,"Umsatz 99";#N/A,#N/A,FALSE,"ER 99 "}</definedName>
    <definedName name="_A11" localSheetId="1" hidden="1">{#N/A,#N/A,FALSE,"Umsatz 99";#N/A,#N/A,FALSE,"ER 99 "}</definedName>
    <definedName name="_A11" localSheetId="0" hidden="1">{#N/A,#N/A,FALSE,"Umsatz 99";#N/A,#N/A,FALSE,"ER 99 "}</definedName>
    <definedName name="_A11" localSheetId="2" hidden="1">{#N/A,#N/A,FALSE,"Umsatz 99";#N/A,#N/A,FALSE,"ER 99 "}</definedName>
    <definedName name="_A11" hidden="1">{#N/A,#N/A,FALSE,"Umsatz 99";#N/A,#N/A,FALSE,"ER 99 "}</definedName>
    <definedName name="_aaa1" localSheetId="3" hidden="1">{#N/A,#N/A,FALSE,"REPORT"}</definedName>
    <definedName name="_aaa1" localSheetId="1" hidden="1">{#N/A,#N/A,FALSE,"REPORT"}</definedName>
    <definedName name="_aaa1" localSheetId="0" hidden="1">{#N/A,#N/A,FALSE,"REPORT"}</definedName>
    <definedName name="_aaa1" localSheetId="2" hidden="1">{#N/A,#N/A,FALSE,"REPORT"}</definedName>
    <definedName name="_aaa1" hidden="1">{#N/A,#N/A,FALSE,"REPORT"}</definedName>
    <definedName name="_aas1" localSheetId="3" hidden="1">{#N/A,#N/A,FALSE,"REPORT"}</definedName>
    <definedName name="_aas1" localSheetId="1" hidden="1">{#N/A,#N/A,FALSE,"REPORT"}</definedName>
    <definedName name="_aas1" localSheetId="0" hidden="1">{#N/A,#N/A,FALSE,"REPORT"}</definedName>
    <definedName name="_aas1" localSheetId="2" hidden="1">{#N/A,#N/A,FALSE,"REPORT"}</definedName>
    <definedName name="_aas1" hidden="1">{#N/A,#N/A,FALSE,"REPORT"}</definedName>
    <definedName name="_ACS2000" localSheetId="3" hidden="1">{#N/A,#N/A,FALSE,"REPORT"}</definedName>
    <definedName name="_ACS2000" localSheetId="1" hidden="1">{#N/A,#N/A,FALSE,"REPORT"}</definedName>
    <definedName name="_ACS2000" localSheetId="0" hidden="1">{#N/A,#N/A,FALSE,"REPORT"}</definedName>
    <definedName name="_ACS2000" localSheetId="2" hidden="1">{#N/A,#N/A,FALSE,"REPORT"}</definedName>
    <definedName name="_ACS2000" hidden="1">{#N/A,#N/A,FALSE,"REPORT"}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111" localSheetId="3" hidden="1">{#N/A,#N/A,FALSE,"Pharm";#N/A,#N/A,FALSE,"WWCM"}</definedName>
    <definedName name="_b111" localSheetId="1" hidden="1">{#N/A,#N/A,FALSE,"Pharm";#N/A,#N/A,FALSE,"WWCM"}</definedName>
    <definedName name="_b111" localSheetId="0" hidden="1">{#N/A,#N/A,FALSE,"Pharm";#N/A,#N/A,FALSE,"WWCM"}</definedName>
    <definedName name="_b111" localSheetId="2" hidden="1">{#N/A,#N/A,FALSE,"Pharm";#N/A,#N/A,FALSE,"WWCM"}</definedName>
    <definedName name="_b111" hidden="1">{#N/A,#N/A,FALSE,"Pharm";#N/A,#N/A,FALSE,"WWCM"}</definedName>
    <definedName name="_BQ4.1" localSheetId="2" hidden="1">#REF!</definedName>
    <definedName name="_BQ4.1" hidden="1">#REF!</definedName>
    <definedName name="_BQ4.3" localSheetId="2" hidden="1">#REF!</definedName>
    <definedName name="_BQ4.3" hidden="1">#REF!</definedName>
    <definedName name="_BQ4.68" localSheetId="2" hidden="1">#REF!</definedName>
    <definedName name="_BQ4.68" hidden="1">#REF!</definedName>
    <definedName name="_BQ4.69" localSheetId="2" hidden="1">#REF!</definedName>
    <definedName name="_BQ4.69" hidden="1">#REF!</definedName>
    <definedName name="_c" localSheetId="3" hidden="1">{"Fiesta Facer Page",#N/A,FALSE,"Q_C_S";"Fiesta Main Page",#N/A,FALSE,"V_L";"Fiesta 95BP Struct",#N/A,FALSE,"StructBP";"Fiesta Post 95BP Struct",#N/A,FALSE,"AdjStructBP"}</definedName>
    <definedName name="_c" localSheetId="1" hidden="1">{"Fiesta Facer Page",#N/A,FALSE,"Q_C_S";"Fiesta Main Page",#N/A,FALSE,"V_L";"Fiesta 95BP Struct",#N/A,FALSE,"StructBP";"Fiesta Post 95BP Struct",#N/A,FALSE,"AdjStructBP"}</definedName>
    <definedName name="_c" localSheetId="0" hidden="1">{"Fiesta Facer Page",#N/A,FALSE,"Q_C_S";"Fiesta Main Page",#N/A,FALSE,"V_L";"Fiesta 95BP Struct",#N/A,FALSE,"StructBP";"Fiesta Post 95BP Struct",#N/A,FALSE,"AdjStructBP"}</definedName>
    <definedName name="_c" localSheetId="2" hidden="1">{"Fiesta Facer Page",#N/A,FALSE,"Q_C_S";"Fiesta Main Page",#N/A,FALSE,"V_L";"Fiesta 95BP Struct",#N/A,FALSE,"StructBP";"Fiesta Post 95BP Struct",#N/A,FALSE,"AdjStructBP"}</definedName>
    <definedName name="_c" hidden="1">{"Fiesta Facer Page",#N/A,FALSE,"Q_C_S";"Fiesta Main Page",#N/A,FALSE,"V_L";"Fiesta 95BP Struct",#N/A,FALSE,"StructBP";"Fiesta Post 95BP Struct",#N/A,FALSE,"AdjStructBP"}</definedName>
    <definedName name="_Fill" hidden="1">#REF!</definedName>
    <definedName name="_Fill2" hidden="1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Key3" localSheetId="2" hidden="1">#REF!</definedName>
    <definedName name="_Key3" hidden="1">#REF!</definedName>
    <definedName name="_key4" localSheetId="2" hidden="1">#REF!</definedName>
    <definedName name="_key4" hidden="1">#REF!</definedName>
    <definedName name="_new1" localSheetId="3" hidden="1">{#N/A,#N/A,FALSE,"Pharm";#N/A,#N/A,FALSE,"WWCM"}</definedName>
    <definedName name="_new1" localSheetId="1" hidden="1">{#N/A,#N/A,FALSE,"Pharm";#N/A,#N/A,FALSE,"WWCM"}</definedName>
    <definedName name="_new1" localSheetId="0" hidden="1">{#N/A,#N/A,FALSE,"Pharm";#N/A,#N/A,FALSE,"WWCM"}</definedName>
    <definedName name="_new1" localSheetId="2" hidden="1">{#N/A,#N/A,FALSE,"Pharm";#N/A,#N/A,FALSE,"WWCM"}</definedName>
    <definedName name="_new1" hidden="1">{#N/A,#N/A,FALSE,"Pharm";#N/A,#N/A,FALSE,"WWCM"}</definedName>
    <definedName name="_Order1" hidden="1">255</definedName>
    <definedName name="_Order2" hidden="1">255</definedName>
    <definedName name="_r" localSheetId="3" hidden="1">{#N/A,#N/A,FALSE,"Pharm";#N/A,#N/A,FALSE,"WWCM"}</definedName>
    <definedName name="_r" localSheetId="1" hidden="1">{#N/A,#N/A,FALSE,"Pharm";#N/A,#N/A,FALSE,"WWCM"}</definedName>
    <definedName name="_r" localSheetId="0" hidden="1">{#N/A,#N/A,FALSE,"Pharm";#N/A,#N/A,FALSE,"WWCM"}</definedName>
    <definedName name="_r" localSheetId="2" hidden="1">{#N/A,#N/A,FALSE,"Pharm";#N/A,#N/A,FALSE,"WWCM"}</definedName>
    <definedName name="_r" hidden="1">{#N/A,#N/A,FALSE,"Pharm";#N/A,#N/A,FALSE,"WWCM"}</definedName>
    <definedName name="_Regression_Int" hidden="1">1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_Sort" localSheetId="2" hidden="1">#REF!</definedName>
    <definedName name="_Sort" hidden="1">#REF!</definedName>
    <definedName name="_Sort2" localSheetId="2" hidden="1">#REF!</definedName>
    <definedName name="_Sort2" hidden="1">#REF!</definedName>
    <definedName name="_tm1" localSheetId="3" hidden="1">{#N/A,#N/A,FALSE,"Pharm";#N/A,#N/A,FALSE,"WWCM"}</definedName>
    <definedName name="_tm1" localSheetId="1" hidden="1">{#N/A,#N/A,FALSE,"Pharm";#N/A,#N/A,FALSE,"WWCM"}</definedName>
    <definedName name="_tm1" localSheetId="0" hidden="1">{#N/A,#N/A,FALSE,"Pharm";#N/A,#N/A,FALSE,"WWCM"}</definedName>
    <definedName name="_tm1" localSheetId="2" hidden="1">{#N/A,#N/A,FALSE,"Pharm";#N/A,#N/A,FALSE,"WWCM"}</definedName>
    <definedName name="_tm1" hidden="1">{#N/A,#N/A,FALSE,"Pharm";#N/A,#N/A,FALSE,"WWCM"}</definedName>
    <definedName name="_UNDO_UPS_" localSheetId="2" hidden="1">#REF!</definedName>
    <definedName name="_UNDO_UPS_" hidden="1">#REF!</definedName>
    <definedName name="_UNDO_UPS_SEL_" localSheetId="2" hidden="1">#REF!</definedName>
    <definedName name="_UNDO_UPS_SEL_" hidden="1">#REF!</definedName>
    <definedName name="_UNDO31X31X_" localSheetId="2" hidden="1">#REF!</definedName>
    <definedName name="_UNDO31X31X_" hidden="1">#REF!</definedName>
    <definedName name="_X2" localSheetId="3" hidden="1">{#N/A,#N/A,FALSE,"Other";#N/A,#N/A,FALSE,"Ace";#N/A,#N/A,FALSE,"Derm"}</definedName>
    <definedName name="_X2" localSheetId="1" hidden="1">{#N/A,#N/A,FALSE,"Other";#N/A,#N/A,FALSE,"Ace";#N/A,#N/A,FALSE,"Derm"}</definedName>
    <definedName name="_X2" localSheetId="0" hidden="1">{#N/A,#N/A,FALSE,"Other";#N/A,#N/A,FALSE,"Ace";#N/A,#N/A,FALSE,"Derm"}</definedName>
    <definedName name="_X2" localSheetId="2" hidden="1">{#N/A,#N/A,FALSE,"Other";#N/A,#N/A,FALSE,"Ace";#N/A,#N/A,FALSE,"Derm"}</definedName>
    <definedName name="_X2" hidden="1">{#N/A,#N/A,FALSE,"Other";#N/A,#N/A,FALSE,"Ace";#N/A,#N/A,FALSE,"Derm"}</definedName>
    <definedName name="aa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" localSheetId="3" hidden="1">{#N/A,#N/A,FALSE,"Pharm";#N/A,#N/A,FALSE,"WWCM"}</definedName>
    <definedName name="aaa" localSheetId="1" hidden="1">{#N/A,#N/A,FALSE,"Pharm";#N/A,#N/A,FALSE,"WWCM"}</definedName>
    <definedName name="aaa" localSheetId="0" hidden="1">{#N/A,#N/A,FALSE,"Pharm";#N/A,#N/A,FALSE,"WWCM"}</definedName>
    <definedName name="aaa" localSheetId="2" hidden="1">{#N/A,#N/A,FALSE,"Pharm";#N/A,#N/A,FALSE,"WWCM"}</definedName>
    <definedName name="aaa" hidden="1">{#N/A,#N/A,FALSE,"Pharm";#N/A,#N/A,FALSE,"WWCM"}</definedName>
    <definedName name="AAA_DOCTOPS" hidden="1">"AAA_SET"</definedName>
    <definedName name="AAA_duser" hidden="1">"OFF"</definedName>
    <definedName name="aaaa" localSheetId="3" hidden="1">{#N/A,#N/A,FALSE,"REPORT"}</definedName>
    <definedName name="aaaa" localSheetId="1" hidden="1">{#N/A,#N/A,FALSE,"REPORT"}</definedName>
    <definedName name="aaaa" localSheetId="0" hidden="1">{#N/A,#N/A,FALSE,"REPORT"}</definedName>
    <definedName name="aaaa" localSheetId="2" hidden="1">{#N/A,#N/A,FALSE,"REPORT"}</definedName>
    <definedName name="aaaa" hidden="1">{#N/A,#N/A,FALSE,"REPORT"}</definedName>
    <definedName name="aaaaa" localSheetId="3" hidden="1">{#N/A,#N/A,FALSE,"REPORT"}</definedName>
    <definedName name="aaaaa" localSheetId="1" hidden="1">{#N/A,#N/A,FALSE,"REPORT"}</definedName>
    <definedName name="aaaaa" localSheetId="0" hidden="1">{#N/A,#N/A,FALSE,"REPORT"}</definedName>
    <definedName name="aaaaa" localSheetId="2" hidden="1">{#N/A,#N/A,FALSE,"REPORT"}</definedName>
    <definedName name="aaaaa" hidden="1">{#N/A,#N/A,FALSE,"REPORT"}</definedName>
    <definedName name="aaaaaa" localSheetId="3" hidden="1">{#N/A,#N/A,FALSE,"REPORT"}</definedName>
    <definedName name="aaaaaa" localSheetId="1" hidden="1">{#N/A,#N/A,FALSE,"REPORT"}</definedName>
    <definedName name="aaaaaa" localSheetId="0" hidden="1">{#N/A,#N/A,FALSE,"REPORT"}</definedName>
    <definedName name="aaaaaa" localSheetId="2" hidden="1">{#N/A,#N/A,FALSE,"REPORT"}</definedName>
    <definedName name="aaaaaa" hidden="1">{#N/A,#N/A,FALSE,"REPORT"}</definedName>
    <definedName name="aaaaaaa" localSheetId="3" hidden="1">{#N/A,#N/A,FALSE,"REPORT"}</definedName>
    <definedName name="aaaaaaa" localSheetId="1" hidden="1">{#N/A,#N/A,FALSE,"REPORT"}</definedName>
    <definedName name="aaaaaaa" localSheetId="0" hidden="1">{#N/A,#N/A,FALSE,"REPORT"}</definedName>
    <definedName name="aaaaaaa" localSheetId="2" hidden="1">{#N/A,#N/A,FALSE,"REPORT"}</definedName>
    <definedName name="aaaaaaa" hidden="1">{#N/A,#N/A,FALSE,"REPORT"}</definedName>
    <definedName name="aaaaaaaaaaa" localSheetId="3" hidden="1">{#N/A,#N/A,FALSE,"REPORT"}</definedName>
    <definedName name="aaaaaaaaaaa" localSheetId="1" hidden="1">{#N/A,#N/A,FALSE,"REPORT"}</definedName>
    <definedName name="aaaaaaaaaaa" localSheetId="0" hidden="1">{#N/A,#N/A,FALSE,"REPORT"}</definedName>
    <definedName name="aaaaaaaaaaa" localSheetId="2" hidden="1">{#N/A,#N/A,FALSE,"REPORT"}</definedName>
    <definedName name="aaaaaaaaaaa" hidden="1">{#N/A,#N/A,FALSE,"REPORT"}</definedName>
    <definedName name="aaaaaaaaaaaaaaa" localSheetId="3" hidden="1">{#N/A,#N/A,FALSE,"Pharm";#N/A,#N/A,FALSE,"WWCM"}</definedName>
    <definedName name="aaaaaaaaaaaaaaa" localSheetId="1" hidden="1">{#N/A,#N/A,FALSE,"Pharm";#N/A,#N/A,FALSE,"WWCM"}</definedName>
    <definedName name="aaaaaaaaaaaaaaa" localSheetId="0" hidden="1">{#N/A,#N/A,FALSE,"Pharm";#N/A,#N/A,FALSE,"WWCM"}</definedName>
    <definedName name="aaaaaaaaaaaaaaa" localSheetId="2" hidden="1">{#N/A,#N/A,FALSE,"Pharm";#N/A,#N/A,FALSE,"WWCM"}</definedName>
    <definedName name="aaaaaaaaaaaaaaa" hidden="1">{#N/A,#N/A,FALSE,"Pharm";#N/A,#N/A,FALSE,"WWCM"}</definedName>
    <definedName name="aaasb" localSheetId="3" hidden="1">{#N/A,#N/A,FALSE,"Pharm";#N/A,#N/A,FALSE,"WWCM"}</definedName>
    <definedName name="aaasb" localSheetId="1" hidden="1">{#N/A,#N/A,FALSE,"Pharm";#N/A,#N/A,FALSE,"WWCM"}</definedName>
    <definedName name="aaasb" localSheetId="0" hidden="1">{#N/A,#N/A,FALSE,"Pharm";#N/A,#N/A,FALSE,"WWCM"}</definedName>
    <definedName name="aaasb" localSheetId="2" hidden="1">{#N/A,#N/A,FALSE,"Pharm";#N/A,#N/A,FALSE,"WWCM"}</definedName>
    <definedName name="aaasb" hidden="1">{#N/A,#N/A,FALSE,"Pharm";#N/A,#N/A,FALSE,"WWCM"}</definedName>
    <definedName name="aab" localSheetId="3" hidden="1">{#N/A,#N/A,FALSE,"Pharm";#N/A,#N/A,FALSE,"WWCM"}</definedName>
    <definedName name="aab" localSheetId="1" hidden="1">{#N/A,#N/A,FALSE,"Pharm";#N/A,#N/A,FALSE,"WWCM"}</definedName>
    <definedName name="aab" localSheetId="0" hidden="1">{#N/A,#N/A,FALSE,"Pharm";#N/A,#N/A,FALSE,"WWCM"}</definedName>
    <definedName name="aab" localSheetId="2" hidden="1">{#N/A,#N/A,FALSE,"Pharm";#N/A,#N/A,FALSE,"WWCM"}</definedName>
    <definedName name="aab" hidden="1">{#N/A,#N/A,FALSE,"Pharm";#N/A,#N/A,FALSE,"WWCM"}</definedName>
    <definedName name="AAB_Addin5" hidden="1">"AAB_Description for addin 5,Description for addin 5,Description for addin 5,Description for addin 5,Description for addin 5,Description for addin 5"</definedName>
    <definedName name="aaddd" localSheetId="3" hidden="1">{#N/A,#N/A,FALSE,"REPORT"}</definedName>
    <definedName name="aaddd" localSheetId="1" hidden="1">{#N/A,#N/A,FALSE,"REPORT"}</definedName>
    <definedName name="aaddd" localSheetId="0" hidden="1">{#N/A,#N/A,FALSE,"REPORT"}</definedName>
    <definedName name="aaddd" localSheetId="2" hidden="1">{#N/A,#N/A,FALSE,"REPORT"}</definedName>
    <definedName name="aaddd" hidden="1">{#N/A,#N/A,FALSE,"REPORT"}</definedName>
    <definedName name="aas" localSheetId="3" hidden="1">{#N/A,#N/A,FALSE,"1";#N/A,#N/A,FALSE,"2";#N/A,#N/A,FALSE,"16 - 17";#N/A,#N/A,FALSE,"18 - 19";#N/A,#N/A,FALSE,"26";#N/A,#N/A,FALSE,"27";#N/A,#N/A,FALSE,"28"}</definedName>
    <definedName name="aas" localSheetId="1" hidden="1">{#N/A,#N/A,FALSE,"1";#N/A,#N/A,FALSE,"2";#N/A,#N/A,FALSE,"16 - 17";#N/A,#N/A,FALSE,"18 - 19";#N/A,#N/A,FALSE,"26";#N/A,#N/A,FALSE,"27";#N/A,#N/A,FALSE,"28"}</definedName>
    <definedName name="aas" localSheetId="0" hidden="1">{#N/A,#N/A,FALSE,"1";#N/A,#N/A,FALSE,"2";#N/A,#N/A,FALSE,"16 - 17";#N/A,#N/A,FALSE,"18 - 19";#N/A,#N/A,FALSE,"26";#N/A,#N/A,FALSE,"27";#N/A,#N/A,FALSE,"28"}</definedName>
    <definedName name="aas" localSheetId="2" hidden="1">{#N/A,#N/A,FALSE,"1";#N/A,#N/A,FALSE,"2";#N/A,#N/A,FALSE,"16 - 17";#N/A,#N/A,FALSE,"18 - 19";#N/A,#N/A,FALSE,"26";#N/A,#N/A,FALSE,"27";#N/A,#N/A,FALSE,"28"}</definedName>
    <definedName name="aas" hidden="1">{#N/A,#N/A,FALSE,"1";#N/A,#N/A,FALSE,"2";#N/A,#N/A,FALSE,"16 - 17";#N/A,#N/A,FALSE,"18 - 19";#N/A,#N/A,FALSE,"26";#N/A,#N/A,FALSE,"27";#N/A,#N/A,FALSE,"28"}</definedName>
    <definedName name="abc" localSheetId="3" hidden="1">{#N/A,#N/A,FALSE,"REPORT"}</definedName>
    <definedName name="abc" localSheetId="1" hidden="1">{#N/A,#N/A,FALSE,"REPORT"}</definedName>
    <definedName name="abc" localSheetId="0" hidden="1">{#N/A,#N/A,FALSE,"REPORT"}</definedName>
    <definedName name="abc" localSheetId="2" hidden="1">{#N/A,#N/A,FALSE,"REPORT"}</definedName>
    <definedName name="abc" hidden="1">{#N/A,#N/A,FALSE,"REPORT"}</definedName>
    <definedName name="abd" localSheetId="3" hidden="1">{#N/A,#N/A,FALSE,"FY97P1";#N/A,#N/A,FALSE,"FY97Z312";#N/A,#N/A,FALSE,"FY97LRBC";#N/A,#N/A,FALSE,"FY97O";#N/A,#N/A,FALSE,"FY97DAM"}</definedName>
    <definedName name="abd" localSheetId="1" hidden="1">{#N/A,#N/A,FALSE,"FY97P1";#N/A,#N/A,FALSE,"FY97Z312";#N/A,#N/A,FALSE,"FY97LRBC";#N/A,#N/A,FALSE,"FY97O";#N/A,#N/A,FALSE,"FY97DAM"}</definedName>
    <definedName name="abd" localSheetId="0" hidden="1">{#N/A,#N/A,FALSE,"FY97P1";#N/A,#N/A,FALSE,"FY97Z312";#N/A,#N/A,FALSE,"FY97LRBC";#N/A,#N/A,FALSE,"FY97O";#N/A,#N/A,FALSE,"FY97DAM"}</definedName>
    <definedName name="abd" localSheetId="2" hidden="1">{#N/A,#N/A,FALSE,"FY97P1";#N/A,#N/A,FALSE,"FY97Z312";#N/A,#N/A,FALSE,"FY97LRBC";#N/A,#N/A,FALSE,"FY97O";#N/A,#N/A,FALSE,"FY97DAM"}</definedName>
    <definedName name="abd" hidden="1">{#N/A,#N/A,FALSE,"FY97P1";#N/A,#N/A,FALSE,"FY97Z312";#N/A,#N/A,FALSE,"FY97LRBC";#N/A,#N/A,FALSE,"FY97O";#N/A,#N/A,FALSE,"FY97DAM"}</definedName>
    <definedName name="AccessDatabase" hidden="1">"J:\data\PS\pso\IO&amp;RM\jdb\r2d2\MCMResults.mdb"</definedName>
    <definedName name="adfgasdysty" localSheetId="3" hidden="1">{#N/A,#N/A,FALSE,"REPORT"}</definedName>
    <definedName name="adfgasdysty" localSheetId="1" hidden="1">{#N/A,#N/A,FALSE,"REPORT"}</definedName>
    <definedName name="adfgasdysty" localSheetId="0" hidden="1">{#N/A,#N/A,FALSE,"REPORT"}</definedName>
    <definedName name="adfgasdysty" localSheetId="2" hidden="1">{#N/A,#N/A,FALSE,"REPORT"}</definedName>
    <definedName name="adfgasdysty" hidden="1">{#N/A,#N/A,FALSE,"REPORT"}</definedName>
    <definedName name="adfsfjfjky" localSheetId="3" hidden="1">{#N/A,#N/A,FALSE,"REPORT"}</definedName>
    <definedName name="adfsfjfjky" localSheetId="1" hidden="1">{#N/A,#N/A,FALSE,"REPORT"}</definedName>
    <definedName name="adfsfjfjky" localSheetId="0" hidden="1">{#N/A,#N/A,FALSE,"REPORT"}</definedName>
    <definedName name="adfsfjfjky" localSheetId="2" hidden="1">{#N/A,#N/A,FALSE,"REPORT"}</definedName>
    <definedName name="adfsfjfjky" hidden="1">{#N/A,#N/A,FALSE,"REPORT"}</definedName>
    <definedName name="AFDADSFDAS" localSheetId="3" hidden="1">{#N/A,#N/A,FALSE,"REPORT"}</definedName>
    <definedName name="AFDADSFDAS" localSheetId="1" hidden="1">{#N/A,#N/A,FALSE,"REPORT"}</definedName>
    <definedName name="AFDADSFDAS" localSheetId="0" hidden="1">{#N/A,#N/A,FALSE,"REPORT"}</definedName>
    <definedName name="AFDADSFDAS" localSheetId="2" hidden="1">{#N/A,#N/A,FALSE,"REPORT"}</definedName>
    <definedName name="AFDADSFDAS" hidden="1">{#N/A,#N/A,FALSE,"REPORT"}</definedName>
    <definedName name="africa" localSheetId="3" hidden="1">{#N/A,#N/A,FALSE,"CNS";#N/A,#N/A,FALSE,"Serz";#N/A,#N/A,FALSE,"Ace"}</definedName>
    <definedName name="africa" localSheetId="1" hidden="1">{#N/A,#N/A,FALSE,"CNS";#N/A,#N/A,FALSE,"Serz";#N/A,#N/A,FALSE,"Ace"}</definedName>
    <definedName name="africa" localSheetId="0" hidden="1">{#N/A,#N/A,FALSE,"CNS";#N/A,#N/A,FALSE,"Serz";#N/A,#N/A,FALSE,"Ace"}</definedName>
    <definedName name="africa" localSheetId="2" hidden="1">{#N/A,#N/A,FALSE,"CNS";#N/A,#N/A,FALSE,"Serz";#N/A,#N/A,FALSE,"Ace"}</definedName>
    <definedName name="africa" hidden="1">{#N/A,#N/A,FALSE,"CNS";#N/A,#N/A,FALSE,"Serz";#N/A,#N/A,FALSE,"Ace"}</definedName>
    <definedName name="agafdhsdh" localSheetId="3" hidden="1">{#N/A,#N/A,FALSE,"REPORT"}</definedName>
    <definedName name="agafdhsdh" localSheetId="1" hidden="1">{#N/A,#N/A,FALSE,"REPORT"}</definedName>
    <definedName name="agafdhsdh" localSheetId="0" hidden="1">{#N/A,#N/A,FALSE,"REPORT"}</definedName>
    <definedName name="agafdhsdh" localSheetId="2" hidden="1">{#N/A,#N/A,FALSE,"REPORT"}</definedName>
    <definedName name="agafdhsdh" hidden="1">{#N/A,#N/A,FALSE,"REPORT"}</definedName>
    <definedName name="agsgaghgfj" localSheetId="3" hidden="1">{#N/A,#N/A,FALSE,"Pharm";#N/A,#N/A,FALSE,"WWCM"}</definedName>
    <definedName name="agsgaghgfj" localSheetId="1" hidden="1">{#N/A,#N/A,FALSE,"Pharm";#N/A,#N/A,FALSE,"WWCM"}</definedName>
    <definedName name="agsgaghgfj" localSheetId="0" hidden="1">{#N/A,#N/A,FALSE,"Pharm";#N/A,#N/A,FALSE,"WWCM"}</definedName>
    <definedName name="agsgaghgfj" localSheetId="2" hidden="1">{#N/A,#N/A,FALSE,"Pharm";#N/A,#N/A,FALSE,"WWCM"}</definedName>
    <definedName name="agsgaghgfj" hidden="1">{#N/A,#N/A,FALSE,"Pharm";#N/A,#N/A,FALSE,"WWCM"}</definedName>
    <definedName name="alex" localSheetId="3" hidden="1">{#N/A,#N/A,FALSE,"REPORT"}</definedName>
    <definedName name="alex" localSheetId="1" hidden="1">{#N/A,#N/A,FALSE,"REPORT"}</definedName>
    <definedName name="alex" localSheetId="0" hidden="1">{#N/A,#N/A,FALSE,"REPORT"}</definedName>
    <definedName name="alex" localSheetId="2" hidden="1">{#N/A,#N/A,FALSE,"REPORT"}</definedName>
    <definedName name="alex" hidden="1">{#N/A,#N/A,FALSE,"REPORT"}</definedName>
    <definedName name="alexan" localSheetId="3" hidden="1">{#N/A,#N/A,FALSE,"REPORT"}</definedName>
    <definedName name="alexan" localSheetId="1" hidden="1">{#N/A,#N/A,FALSE,"REPORT"}</definedName>
    <definedName name="alexan" localSheetId="0" hidden="1">{#N/A,#N/A,FALSE,"REPORT"}</definedName>
    <definedName name="alexan" localSheetId="2" hidden="1">{#N/A,#N/A,FALSE,"REPORT"}</definedName>
    <definedName name="alexan" hidden="1">{#N/A,#N/A,FALSE,"REPORT"}</definedName>
    <definedName name="andy" localSheetId="3" hidden="1">{#N/A,#N/A,FALSE,"REPORT"}</definedName>
    <definedName name="andy" localSheetId="1" hidden="1">{#N/A,#N/A,FALSE,"REPORT"}</definedName>
    <definedName name="andy" localSheetId="0" hidden="1">{#N/A,#N/A,FALSE,"REPORT"}</definedName>
    <definedName name="andy" localSheetId="2" hidden="1">{#N/A,#N/A,FALSE,"REPORT"}</definedName>
    <definedName name="andy" hidden="1">{#N/A,#N/A,FALSE,"REPORT"}</definedName>
    <definedName name="anscount" hidden="1">1</definedName>
    <definedName name="AS" localSheetId="3" hidden="1">{#N/A,#N/A,FALSE,"Pharm";#N/A,#N/A,FALSE,"WWCM"}</definedName>
    <definedName name="AS" localSheetId="1" hidden="1">{#N/A,#N/A,FALSE,"Pharm";#N/A,#N/A,FALSE,"WWCM"}</definedName>
    <definedName name="AS" localSheetId="0" hidden="1">{#N/A,#N/A,FALSE,"Pharm";#N/A,#N/A,FALSE,"WWCM"}</definedName>
    <definedName name="AS" localSheetId="2" hidden="1">{#N/A,#N/A,FALSE,"Pharm";#N/A,#N/A,FALSE,"WWCM"}</definedName>
    <definedName name="AS" hidden="1">{#N/A,#N/A,FALSE,"Pharm";#N/A,#N/A,FALSE,"WWCM"}</definedName>
    <definedName name="AS2DocOpenMode" hidden="1">"AS2DocumentEdit"</definedName>
    <definedName name="AS2ReportLS" hidden="1">1</definedName>
    <definedName name="AS2SyncStepLS" hidden="1">0</definedName>
    <definedName name="AS2VersionLS" hidden="1">300</definedName>
    <definedName name="asas" localSheetId="3" hidden="1">{#N/A,#N/A,FALSE,"Pharm";#N/A,#N/A,FALSE,"WWCM"}</definedName>
    <definedName name="asas" localSheetId="1" hidden="1">{#N/A,#N/A,FALSE,"Pharm";#N/A,#N/A,FALSE,"WWCM"}</definedName>
    <definedName name="asas" localSheetId="0" hidden="1">{#N/A,#N/A,FALSE,"Pharm";#N/A,#N/A,FALSE,"WWCM"}</definedName>
    <definedName name="asas" localSheetId="2" hidden="1">{#N/A,#N/A,FALSE,"Pharm";#N/A,#N/A,FALSE,"WWCM"}</definedName>
    <definedName name="asas" hidden="1">{#N/A,#N/A,FALSE,"Pharm";#N/A,#N/A,FALSE,"WWCM"}</definedName>
    <definedName name="asd" localSheetId="3" hidden="1">{#N/A,#N/A,FALSE,"Pharm";#N/A,#N/A,FALSE,"WWCM"}</definedName>
    <definedName name="asd" localSheetId="1" hidden="1">{#N/A,#N/A,FALSE,"Pharm";#N/A,#N/A,FALSE,"WWCM"}</definedName>
    <definedName name="asd" localSheetId="0" hidden="1">{#N/A,#N/A,FALSE,"Pharm";#N/A,#N/A,FALSE,"WWCM"}</definedName>
    <definedName name="asd" localSheetId="2" hidden="1">{#N/A,#N/A,FALSE,"Pharm";#N/A,#N/A,FALSE,"WWCM"}</definedName>
    <definedName name="asd" hidden="1">{#N/A,#N/A,FALSE,"Pharm";#N/A,#N/A,FALSE,"WWCM"}</definedName>
    <definedName name="asda" localSheetId="3" hidden="1">{#N/A,#N/A,FALSE,"FY97P1";#N/A,#N/A,FALSE,"FY97Z312";#N/A,#N/A,FALSE,"FY97LRBC";#N/A,#N/A,FALSE,"FY97O";#N/A,#N/A,FALSE,"FY97DAM"}</definedName>
    <definedName name="asda" localSheetId="1" hidden="1">{#N/A,#N/A,FALSE,"FY97P1";#N/A,#N/A,FALSE,"FY97Z312";#N/A,#N/A,FALSE,"FY97LRBC";#N/A,#N/A,FALSE,"FY97O";#N/A,#N/A,FALSE,"FY97DAM"}</definedName>
    <definedName name="asda" localSheetId="0" hidden="1">{#N/A,#N/A,FALSE,"FY97P1";#N/A,#N/A,FALSE,"FY97Z312";#N/A,#N/A,FALSE,"FY97LRBC";#N/A,#N/A,FALSE,"FY97O";#N/A,#N/A,FALSE,"FY97DAM"}</definedName>
    <definedName name="asda" localSheetId="2" hidden="1">{#N/A,#N/A,FALSE,"FY97P1";#N/A,#N/A,FALSE,"FY97Z312";#N/A,#N/A,FALSE,"FY97LRBC";#N/A,#N/A,FALSE,"FY97O";#N/A,#N/A,FALSE,"FY97DAM"}</definedName>
    <definedName name="asda" hidden="1">{#N/A,#N/A,FALSE,"FY97P1";#N/A,#N/A,FALSE,"FY97Z312";#N/A,#N/A,FALSE,"FY97LRBC";#N/A,#N/A,FALSE,"FY97O";#N/A,#N/A,FALSE,"FY97DAM"}</definedName>
    <definedName name="asdasd" localSheetId="3" hidden="1">{#N/A,#N/A,FALSE,"FY97P1";#N/A,#N/A,FALSE,"FY97Z312";#N/A,#N/A,FALSE,"FY97LRBC";#N/A,#N/A,FALSE,"FY97O";#N/A,#N/A,FALSE,"FY97DAM"}</definedName>
    <definedName name="asdasd" localSheetId="1" hidden="1">{#N/A,#N/A,FALSE,"FY97P1";#N/A,#N/A,FALSE,"FY97Z312";#N/A,#N/A,FALSE,"FY97LRBC";#N/A,#N/A,FALSE,"FY97O";#N/A,#N/A,FALSE,"FY97DAM"}</definedName>
    <definedName name="asdasd" localSheetId="0" hidden="1">{#N/A,#N/A,FALSE,"FY97P1";#N/A,#N/A,FALSE,"FY97Z312";#N/A,#N/A,FALSE,"FY97LRBC";#N/A,#N/A,FALSE,"FY97O";#N/A,#N/A,FALSE,"FY97DAM"}</definedName>
    <definedName name="asdasd" localSheetId="2" hidden="1">{#N/A,#N/A,FALSE,"FY97P1";#N/A,#N/A,FALSE,"FY97Z312";#N/A,#N/A,FALSE,"FY97LRBC";#N/A,#N/A,FALSE,"FY97O";#N/A,#N/A,FALSE,"FY97DAM"}</definedName>
    <definedName name="asdasd" hidden="1">{#N/A,#N/A,FALSE,"FY97P1";#N/A,#N/A,FALSE,"FY97Z312";#N/A,#N/A,FALSE,"FY97LRBC";#N/A,#N/A,FALSE,"FY97O";#N/A,#N/A,FALSE,"FY97DAM"}</definedName>
    <definedName name="asdasdasdas" localSheetId="3" hidden="1">{#N/A,#N/A,FALSE,"FY97P1";#N/A,#N/A,FALSE,"FY97Z312";#N/A,#N/A,FALSE,"FY97LRBC";#N/A,#N/A,FALSE,"FY97O";#N/A,#N/A,FALSE,"FY97DAM"}</definedName>
    <definedName name="asdasdasdas" localSheetId="1" hidden="1">{#N/A,#N/A,FALSE,"FY97P1";#N/A,#N/A,FALSE,"FY97Z312";#N/A,#N/A,FALSE,"FY97LRBC";#N/A,#N/A,FALSE,"FY97O";#N/A,#N/A,FALSE,"FY97DAM"}</definedName>
    <definedName name="asdasdasdas" localSheetId="0" hidden="1">{#N/A,#N/A,FALSE,"FY97P1";#N/A,#N/A,FALSE,"FY97Z312";#N/A,#N/A,FALSE,"FY97LRBC";#N/A,#N/A,FALSE,"FY97O";#N/A,#N/A,FALSE,"FY97DAM"}</definedName>
    <definedName name="asdasdasdas" localSheetId="2" hidden="1">{#N/A,#N/A,FALSE,"FY97P1";#N/A,#N/A,FALSE,"FY97Z312";#N/A,#N/A,FALSE,"FY97LRBC";#N/A,#N/A,FALSE,"FY97O";#N/A,#N/A,FALSE,"FY97DAM"}</definedName>
    <definedName name="asdasdasdas" hidden="1">{#N/A,#N/A,FALSE,"FY97P1";#N/A,#N/A,FALSE,"FY97Z312";#N/A,#N/A,FALSE,"FY97LRBC";#N/A,#N/A,FALSE,"FY97O";#N/A,#N/A,FALSE,"FY97DAM"}</definedName>
    <definedName name="asdasds" localSheetId="3" hidden="1">{#N/A,#N/A,FALSE,"FY97P1";#N/A,#N/A,FALSE,"FY97Z312";#N/A,#N/A,FALSE,"FY97LRBC";#N/A,#N/A,FALSE,"FY97O";#N/A,#N/A,FALSE,"FY97DAM"}</definedName>
    <definedName name="asdasds" localSheetId="1" hidden="1">{#N/A,#N/A,FALSE,"FY97P1";#N/A,#N/A,FALSE,"FY97Z312";#N/A,#N/A,FALSE,"FY97LRBC";#N/A,#N/A,FALSE,"FY97O";#N/A,#N/A,FALSE,"FY97DAM"}</definedName>
    <definedName name="asdasds" localSheetId="0" hidden="1">{#N/A,#N/A,FALSE,"FY97P1";#N/A,#N/A,FALSE,"FY97Z312";#N/A,#N/A,FALSE,"FY97LRBC";#N/A,#N/A,FALSE,"FY97O";#N/A,#N/A,FALSE,"FY97DAM"}</definedName>
    <definedName name="asdasds" localSheetId="2" hidden="1">{#N/A,#N/A,FALSE,"FY97P1";#N/A,#N/A,FALSE,"FY97Z312";#N/A,#N/A,FALSE,"FY97LRBC";#N/A,#N/A,FALSE,"FY97O";#N/A,#N/A,FALSE,"FY97DAM"}</definedName>
    <definedName name="asdasds" hidden="1">{#N/A,#N/A,FALSE,"FY97P1";#N/A,#N/A,FALSE,"FY97Z312";#N/A,#N/A,FALSE,"FY97LRBC";#N/A,#N/A,FALSE,"FY97O";#N/A,#N/A,FALSE,"FY97DAM"}</definedName>
    <definedName name="asdasfsdfa" localSheetId="3" hidden="1">{#N/A,#N/A,FALSE,"FY97P1";#N/A,#N/A,FALSE,"FY97Z312";#N/A,#N/A,FALSE,"FY97LRBC";#N/A,#N/A,FALSE,"FY97O";#N/A,#N/A,FALSE,"FY97DAM"}</definedName>
    <definedName name="asdasfsdfa" localSheetId="1" hidden="1">{#N/A,#N/A,FALSE,"FY97P1";#N/A,#N/A,FALSE,"FY97Z312";#N/A,#N/A,FALSE,"FY97LRBC";#N/A,#N/A,FALSE,"FY97O";#N/A,#N/A,FALSE,"FY97DAM"}</definedName>
    <definedName name="asdasfsdfa" localSheetId="0" hidden="1">{#N/A,#N/A,FALSE,"FY97P1";#N/A,#N/A,FALSE,"FY97Z312";#N/A,#N/A,FALSE,"FY97LRBC";#N/A,#N/A,FALSE,"FY97O";#N/A,#N/A,FALSE,"FY97DAM"}</definedName>
    <definedName name="asdasfsdfa" localSheetId="2" hidden="1">{#N/A,#N/A,FALSE,"FY97P1";#N/A,#N/A,FALSE,"FY97Z312";#N/A,#N/A,FALSE,"FY97LRBC";#N/A,#N/A,FALSE,"FY97O";#N/A,#N/A,FALSE,"FY97DAM"}</definedName>
    <definedName name="asdasfsdfa" hidden="1">{#N/A,#N/A,FALSE,"FY97P1";#N/A,#N/A,FALSE,"FY97Z312";#N/A,#N/A,FALSE,"FY97LRBC";#N/A,#N/A,FALSE,"FY97O";#N/A,#N/A,FALSE,"FY97DAM"}</definedName>
    <definedName name="asdfg" localSheetId="3" hidden="1">{#N/A,#N/A,FALSE,"Pharm";#N/A,#N/A,FALSE,"WWCM"}</definedName>
    <definedName name="asdfg" localSheetId="1" hidden="1">{#N/A,#N/A,FALSE,"Pharm";#N/A,#N/A,FALSE,"WWCM"}</definedName>
    <definedName name="asdfg" localSheetId="0" hidden="1">{#N/A,#N/A,FALSE,"Pharm";#N/A,#N/A,FALSE,"WWCM"}</definedName>
    <definedName name="asdfg" localSheetId="2" hidden="1">{#N/A,#N/A,FALSE,"Pharm";#N/A,#N/A,FALSE,"WWCM"}</definedName>
    <definedName name="asdfg" hidden="1">{#N/A,#N/A,FALSE,"Pharm";#N/A,#N/A,FALSE,"WWCM"}</definedName>
    <definedName name="asdgahdfhth" localSheetId="3" hidden="1">{#N/A,#N/A,FALSE,"REPORT"}</definedName>
    <definedName name="asdgahdfhth" localSheetId="1" hidden="1">{#N/A,#N/A,FALSE,"REPORT"}</definedName>
    <definedName name="asdgahdfhth" localSheetId="0" hidden="1">{#N/A,#N/A,FALSE,"REPORT"}</definedName>
    <definedName name="asdgahdfhth" localSheetId="2" hidden="1">{#N/A,#N/A,FALSE,"REPORT"}</definedName>
    <definedName name="asdgahdfhth" hidden="1">{#N/A,#N/A,FALSE,"REPORT"}</definedName>
    <definedName name="asdgayery" localSheetId="3" hidden="1">{#N/A,#N/A,FALSE,"Pharm";#N/A,#N/A,FALSE,"WWCM"}</definedName>
    <definedName name="asdgayery" localSheetId="1" hidden="1">{#N/A,#N/A,FALSE,"Pharm";#N/A,#N/A,FALSE,"WWCM"}</definedName>
    <definedName name="asdgayery" localSheetId="0" hidden="1">{#N/A,#N/A,FALSE,"Pharm";#N/A,#N/A,FALSE,"WWCM"}</definedName>
    <definedName name="asdgayery" localSheetId="2" hidden="1">{#N/A,#N/A,FALSE,"Pharm";#N/A,#N/A,FALSE,"WWCM"}</definedName>
    <definedName name="asdgayery" hidden="1">{#N/A,#N/A,FALSE,"Pharm";#N/A,#N/A,FALSE,"WWCM"}</definedName>
    <definedName name="asdgfdytyet" localSheetId="3" hidden="1">{#N/A,#N/A,FALSE,"REPORT"}</definedName>
    <definedName name="asdgfdytyet" localSheetId="1" hidden="1">{#N/A,#N/A,FALSE,"REPORT"}</definedName>
    <definedName name="asdgfdytyet" localSheetId="0" hidden="1">{#N/A,#N/A,FALSE,"REPORT"}</definedName>
    <definedName name="asdgfdytyet" localSheetId="2" hidden="1">{#N/A,#N/A,FALSE,"REPORT"}</definedName>
    <definedName name="asdgfdytyet" hidden="1">{#N/A,#N/A,FALSE,"REPORT"}</definedName>
    <definedName name="asdgtryukuio" localSheetId="3" hidden="1">{#N/A,#N/A,FALSE,"REPORT"}</definedName>
    <definedName name="asdgtryukuio" localSheetId="1" hidden="1">{#N/A,#N/A,FALSE,"REPORT"}</definedName>
    <definedName name="asdgtryukuio" localSheetId="0" hidden="1">{#N/A,#N/A,FALSE,"REPORT"}</definedName>
    <definedName name="asdgtryukuio" localSheetId="2" hidden="1">{#N/A,#N/A,FALSE,"REPORT"}</definedName>
    <definedName name="asdgtryukuio" hidden="1">{#N/A,#N/A,FALSE,"REPORT"}</definedName>
    <definedName name="asdjgkl" localSheetId="3" hidden="1">{#N/A,#N/A,FALSE,"Pharm";#N/A,#N/A,FALSE,"WWCM"}</definedName>
    <definedName name="asdjgkl" localSheetId="1" hidden="1">{#N/A,#N/A,FALSE,"Pharm";#N/A,#N/A,FALSE,"WWCM"}</definedName>
    <definedName name="asdjgkl" localSheetId="0" hidden="1">{#N/A,#N/A,FALSE,"Pharm";#N/A,#N/A,FALSE,"WWCM"}</definedName>
    <definedName name="asdjgkl" localSheetId="2" hidden="1">{#N/A,#N/A,FALSE,"Pharm";#N/A,#N/A,FALSE,"WWCM"}</definedName>
    <definedName name="asdjgkl" hidden="1">{#N/A,#N/A,FALSE,"Pharm";#N/A,#N/A,FALSE,"WWCM"}</definedName>
    <definedName name="asffghujyki" localSheetId="3" hidden="1">{#N/A,#N/A,FALSE,"Pharm";#N/A,#N/A,FALSE,"WWCM"}</definedName>
    <definedName name="asffghujyki" localSheetId="1" hidden="1">{#N/A,#N/A,FALSE,"Pharm";#N/A,#N/A,FALSE,"WWCM"}</definedName>
    <definedName name="asffghujyki" localSheetId="0" hidden="1">{#N/A,#N/A,FALSE,"Pharm";#N/A,#N/A,FALSE,"WWCM"}</definedName>
    <definedName name="asffghujyki" localSheetId="2" hidden="1">{#N/A,#N/A,FALSE,"Pharm";#N/A,#N/A,FALSE,"WWCM"}</definedName>
    <definedName name="asffghujyki" hidden="1">{#N/A,#N/A,FALSE,"Pharm";#N/A,#N/A,FALSE,"WWCM"}</definedName>
    <definedName name="ASSA" localSheetId="3" hidden="1">{#N/A,#N/A,FALSE,"1";#N/A,#N/A,FALSE,"2";#N/A,#N/A,FALSE,"16 - 17";#N/A,#N/A,FALSE,"18 - 19";#N/A,#N/A,FALSE,"26";#N/A,#N/A,FALSE,"27";#N/A,#N/A,FALSE,"28"}</definedName>
    <definedName name="ASSA" localSheetId="1" hidden="1">{#N/A,#N/A,FALSE,"1";#N/A,#N/A,FALSE,"2";#N/A,#N/A,FALSE,"16 - 17";#N/A,#N/A,FALSE,"18 - 19";#N/A,#N/A,FALSE,"26";#N/A,#N/A,FALSE,"27";#N/A,#N/A,FALSE,"28"}</definedName>
    <definedName name="ASSA" localSheetId="0" hidden="1">{#N/A,#N/A,FALSE,"1";#N/A,#N/A,FALSE,"2";#N/A,#N/A,FALSE,"16 - 17";#N/A,#N/A,FALSE,"18 - 19";#N/A,#N/A,FALSE,"26";#N/A,#N/A,FALSE,"27";#N/A,#N/A,FALSE,"28"}</definedName>
    <definedName name="ASSA" localSheetId="2" hidden="1">{#N/A,#N/A,FALSE,"1";#N/A,#N/A,FALSE,"2";#N/A,#N/A,FALSE,"16 - 17";#N/A,#N/A,FALSE,"18 - 19";#N/A,#N/A,FALSE,"26";#N/A,#N/A,FALSE,"27";#N/A,#N/A,FALSE,"28"}</definedName>
    <definedName name="ASSA" hidden="1">{#N/A,#N/A,FALSE,"1";#N/A,#N/A,FALSE,"2";#N/A,#N/A,FALSE,"16 - 17";#N/A,#N/A,FALSE,"18 - 19";#N/A,#N/A,FALSE,"26";#N/A,#N/A,FALSE,"27";#N/A,#N/A,FALSE,"28"}</definedName>
    <definedName name="awer" localSheetId="2" hidden="1">#REF!</definedName>
    <definedName name="awer" hidden="1">#REF!</definedName>
    <definedName name="AX" localSheetId="3" hidden="1">{#N/A,#N/A,FALSE,"Pharm";#N/A,#N/A,FALSE,"WWCM"}</definedName>
    <definedName name="AX" localSheetId="1" hidden="1">{#N/A,#N/A,FALSE,"Pharm";#N/A,#N/A,FALSE,"WWCM"}</definedName>
    <definedName name="AX" localSheetId="0" hidden="1">{#N/A,#N/A,FALSE,"Pharm";#N/A,#N/A,FALSE,"WWCM"}</definedName>
    <definedName name="AX" localSheetId="2" hidden="1">{#N/A,#N/A,FALSE,"Pharm";#N/A,#N/A,FALSE,"WWCM"}</definedName>
    <definedName name="AX" hidden="1">{#N/A,#N/A,FALSE,"Pharm";#N/A,#N/A,FALSE,"WWCM"}</definedName>
    <definedName name="ayman" localSheetId="3" hidden="1">{#N/A,#N/A,FALSE,"1";#N/A,#N/A,FALSE,"2";#N/A,#N/A,FALSE,"16 - 17";#N/A,#N/A,FALSE,"18 - 19";#N/A,#N/A,FALSE,"26";#N/A,#N/A,FALSE,"27";#N/A,#N/A,FALSE,"28"}</definedName>
    <definedName name="ayman" localSheetId="1" hidden="1">{#N/A,#N/A,FALSE,"1";#N/A,#N/A,FALSE,"2";#N/A,#N/A,FALSE,"16 - 17";#N/A,#N/A,FALSE,"18 - 19";#N/A,#N/A,FALSE,"26";#N/A,#N/A,FALSE,"27";#N/A,#N/A,FALSE,"28"}</definedName>
    <definedName name="ayman" localSheetId="0" hidden="1">{#N/A,#N/A,FALSE,"1";#N/A,#N/A,FALSE,"2";#N/A,#N/A,FALSE,"16 - 17";#N/A,#N/A,FALSE,"18 - 19";#N/A,#N/A,FALSE,"26";#N/A,#N/A,FALSE,"27";#N/A,#N/A,FALSE,"28"}</definedName>
    <definedName name="ayman" localSheetId="2" hidden="1">{#N/A,#N/A,FALSE,"1";#N/A,#N/A,FALSE,"2";#N/A,#N/A,FALSE,"16 - 17";#N/A,#N/A,FALSE,"18 - 19";#N/A,#N/A,FALSE,"26";#N/A,#N/A,FALSE,"27";#N/A,#N/A,FALSE,"28"}</definedName>
    <definedName name="ayman" hidden="1">{#N/A,#N/A,FALSE,"1";#N/A,#N/A,FALSE,"2";#N/A,#N/A,FALSE,"16 - 17";#N/A,#N/A,FALSE,"18 - 19";#N/A,#N/A,FALSE,"26";#N/A,#N/A,FALSE,"27";#N/A,#N/A,FALSE,"28"}</definedName>
    <definedName name="ayman1" localSheetId="3" hidden="1">{#N/A,#N/A,FALSE,"Pharm";#N/A,#N/A,FALSE,"WWCM"}</definedName>
    <definedName name="ayman1" localSheetId="1" hidden="1">{#N/A,#N/A,FALSE,"Pharm";#N/A,#N/A,FALSE,"WWCM"}</definedName>
    <definedName name="ayman1" localSheetId="0" hidden="1">{#N/A,#N/A,FALSE,"Pharm";#N/A,#N/A,FALSE,"WWCM"}</definedName>
    <definedName name="ayman1" localSheetId="2" hidden="1">{#N/A,#N/A,FALSE,"Pharm";#N/A,#N/A,FALSE,"WWCM"}</definedName>
    <definedName name="ayman1" hidden="1">{#N/A,#N/A,FALSE,"Pharm";#N/A,#N/A,FALSE,"WWCM"}</definedName>
    <definedName name="ayman2" localSheetId="3" hidden="1">{#N/A,#N/A,FALSE,"Pharm";#N/A,#N/A,FALSE,"WWCM"}</definedName>
    <definedName name="ayman2" localSheetId="1" hidden="1">{#N/A,#N/A,FALSE,"Pharm";#N/A,#N/A,FALSE,"WWCM"}</definedName>
    <definedName name="ayman2" localSheetId="0" hidden="1">{#N/A,#N/A,FALSE,"Pharm";#N/A,#N/A,FALSE,"WWCM"}</definedName>
    <definedName name="ayman2" localSheetId="2" hidden="1">{#N/A,#N/A,FALSE,"Pharm";#N/A,#N/A,FALSE,"WWCM"}</definedName>
    <definedName name="ayman2" hidden="1">{#N/A,#N/A,FALSE,"Pharm";#N/A,#N/A,FALSE,"WWCM"}</definedName>
    <definedName name="ayman7" localSheetId="3" hidden="1">{#N/A,#N/A,FALSE,"REPORT"}</definedName>
    <definedName name="ayman7" localSheetId="1" hidden="1">{#N/A,#N/A,FALSE,"REPORT"}</definedName>
    <definedName name="ayman7" localSheetId="0" hidden="1">{#N/A,#N/A,FALSE,"REPORT"}</definedName>
    <definedName name="ayman7" localSheetId="2" hidden="1">{#N/A,#N/A,FALSE,"REPORT"}</definedName>
    <definedName name="ayman7" hidden="1">{#N/A,#N/A,FALSE,"REPORT"}</definedName>
    <definedName name="ayman8" localSheetId="3" hidden="1">{#N/A,#N/A,FALSE,"REPORT"}</definedName>
    <definedName name="ayman8" localSheetId="1" hidden="1">{#N/A,#N/A,FALSE,"REPORT"}</definedName>
    <definedName name="ayman8" localSheetId="0" hidden="1">{#N/A,#N/A,FALSE,"REPORT"}</definedName>
    <definedName name="ayman8" localSheetId="2" hidden="1">{#N/A,#N/A,FALSE,"REPORT"}</definedName>
    <definedName name="ayman8" hidden="1">{#N/A,#N/A,FALSE,"REPORT"}</definedName>
    <definedName name="az" localSheetId="3" hidden="1">{#N/A,#N/A,FALSE,"Pharm";#N/A,#N/A,FALSE,"WWCM"}</definedName>
    <definedName name="az" localSheetId="1" hidden="1">{#N/A,#N/A,FALSE,"Pharm";#N/A,#N/A,FALSE,"WWCM"}</definedName>
    <definedName name="az" localSheetId="0" hidden="1">{#N/A,#N/A,FALSE,"Pharm";#N/A,#N/A,FALSE,"WWCM"}</definedName>
    <definedName name="az" localSheetId="2" hidden="1">{#N/A,#N/A,FALSE,"Pharm";#N/A,#N/A,FALSE,"WWCM"}</definedName>
    <definedName name="az" hidden="1">{#N/A,#N/A,FALSE,"Pharm";#N/A,#N/A,FALSE,"WWCM"}</definedName>
    <definedName name="azeazr" localSheetId="3" hidden="1">{#N/A,#N/A,FALSE,"Sales Graph";#N/A,#N/A,FALSE,"BUC Graph";#N/A,#N/A,FALSE,"P&amp;L - YTD"}</definedName>
    <definedName name="azeazr" localSheetId="1" hidden="1">{#N/A,#N/A,FALSE,"Sales Graph";#N/A,#N/A,FALSE,"BUC Graph";#N/A,#N/A,FALSE,"P&amp;L - YTD"}</definedName>
    <definedName name="azeazr" localSheetId="0" hidden="1">{#N/A,#N/A,FALSE,"Sales Graph";#N/A,#N/A,FALSE,"BUC Graph";#N/A,#N/A,FALSE,"P&amp;L - YTD"}</definedName>
    <definedName name="azeazr" localSheetId="2" hidden="1">{#N/A,#N/A,FALSE,"Sales Graph";#N/A,#N/A,FALSE,"BUC Graph";#N/A,#N/A,FALSE,"P&amp;L - YTD"}</definedName>
    <definedName name="azeazr" hidden="1">{#N/A,#N/A,FALSE,"Sales Graph";#N/A,#N/A,FALSE,"BUC Graph";#N/A,#N/A,FALSE,"P&amp;L - YTD"}</definedName>
    <definedName name="azerety" localSheetId="3" hidden="1">{#N/A,#N/A,FALSE,"Pharm";#N/A,#N/A,FALSE,"WWCM"}</definedName>
    <definedName name="azerety" localSheetId="1" hidden="1">{#N/A,#N/A,FALSE,"Pharm";#N/A,#N/A,FALSE,"WWCM"}</definedName>
    <definedName name="azerety" localSheetId="0" hidden="1">{#N/A,#N/A,FALSE,"Pharm";#N/A,#N/A,FALSE,"WWCM"}</definedName>
    <definedName name="azerety" localSheetId="2" hidden="1">{#N/A,#N/A,FALSE,"Pharm";#N/A,#N/A,FALSE,"WWCM"}</definedName>
    <definedName name="azerety" hidden="1">{#N/A,#N/A,FALSE,"Pharm";#N/A,#N/A,FALSE,"WWCM"}</definedName>
    <definedName name="bb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b" localSheetId="3" hidden="1">{#N/A,#N/A,FALSE,"Pharm";#N/A,#N/A,FALSE,"WWCM"}</definedName>
    <definedName name="bbb" localSheetId="1" hidden="1">{#N/A,#N/A,FALSE,"Pharm";#N/A,#N/A,FALSE,"WWCM"}</definedName>
    <definedName name="bbb" localSheetId="0" hidden="1">{#N/A,#N/A,FALSE,"Pharm";#N/A,#N/A,FALSE,"WWCM"}</definedName>
    <definedName name="bbb" localSheetId="2" hidden="1">{#N/A,#N/A,FALSE,"Pharm";#N/A,#N/A,FALSE,"WWCM"}</definedName>
    <definedName name="bbb" hidden="1">{#N/A,#N/A,FALSE,"Pharm";#N/A,#N/A,FALSE,"WWCM"}</definedName>
    <definedName name="bbbb" localSheetId="3" hidden="1">{#N/A,#N/A,FALSE,"REPORT"}</definedName>
    <definedName name="bbbb" localSheetId="1" hidden="1">{#N/A,#N/A,FALSE,"REPORT"}</definedName>
    <definedName name="bbbb" localSheetId="0" hidden="1">{#N/A,#N/A,FALSE,"REPORT"}</definedName>
    <definedName name="bbbb" localSheetId="2" hidden="1">{#N/A,#N/A,FALSE,"REPORT"}</definedName>
    <definedName name="bbbb" hidden="1">{#N/A,#N/A,FALSE,"REPORT"}</definedName>
    <definedName name="bbbbb" localSheetId="3" hidden="1">{#N/A,#N/A,FALSE,"Pharm";#N/A,#N/A,FALSE,"WWCM"}</definedName>
    <definedName name="bbbbb" localSheetId="1" hidden="1">{#N/A,#N/A,FALSE,"Pharm";#N/A,#N/A,FALSE,"WWCM"}</definedName>
    <definedName name="bbbbb" localSheetId="0" hidden="1">{#N/A,#N/A,FALSE,"Pharm";#N/A,#N/A,FALSE,"WWCM"}</definedName>
    <definedName name="bbbbb" localSheetId="2" hidden="1">{#N/A,#N/A,FALSE,"Pharm";#N/A,#N/A,FALSE,"WWCM"}</definedName>
    <definedName name="bbbbb" hidden="1">{#N/A,#N/A,FALSE,"Pharm";#N/A,#N/A,FALSE,"WWCM"}</definedName>
    <definedName name="BBBBBB" localSheetId="3" hidden="1">{#N/A,#N/A,FALSE,"REPORT"}</definedName>
    <definedName name="BBBBBB" localSheetId="1" hidden="1">{#N/A,#N/A,FALSE,"REPORT"}</definedName>
    <definedName name="BBBBBB" localSheetId="0" hidden="1">{#N/A,#N/A,FALSE,"REPORT"}</definedName>
    <definedName name="BBBBBB" localSheetId="2" hidden="1">{#N/A,#N/A,FALSE,"REPORT"}</definedName>
    <definedName name="BBBBBB" hidden="1">{#N/A,#N/A,FALSE,"REPORT"}</definedName>
    <definedName name="BBBBBBBBB" localSheetId="3" hidden="1">{#N/A,#N/A,FALSE,"REPORT"}</definedName>
    <definedName name="BBBBBBBBB" localSheetId="1" hidden="1">{#N/A,#N/A,FALSE,"REPORT"}</definedName>
    <definedName name="BBBBBBBBB" localSheetId="0" hidden="1">{#N/A,#N/A,FALSE,"REPORT"}</definedName>
    <definedName name="BBBBBBBBB" localSheetId="2" hidden="1">{#N/A,#N/A,FALSE,"REPORT"}</definedName>
    <definedName name="BBBBBBBBB" hidden="1">{#N/A,#N/A,FALSE,"REPORT"}</definedName>
    <definedName name="bbbbbbbbbbbbb" localSheetId="3" hidden="1">{#N/A,#N/A,FALSE,"Pharm";#N/A,#N/A,FALSE,"WWCM"}</definedName>
    <definedName name="bbbbbbbbbbbbb" localSheetId="1" hidden="1">{#N/A,#N/A,FALSE,"Pharm";#N/A,#N/A,FALSE,"WWCM"}</definedName>
    <definedName name="bbbbbbbbbbbbb" localSheetId="0" hidden="1">{#N/A,#N/A,FALSE,"Pharm";#N/A,#N/A,FALSE,"WWCM"}</definedName>
    <definedName name="bbbbbbbbbbbbb" localSheetId="2" hidden="1">{#N/A,#N/A,FALSE,"Pharm";#N/A,#N/A,FALSE,"WWCM"}</definedName>
    <definedName name="bbbbbbbbbbbbb" hidden="1">{#N/A,#N/A,FALSE,"Pharm";#N/A,#N/A,FALSE,"WWCM"}</definedName>
    <definedName name="BG_Del" hidden="1">15</definedName>
    <definedName name="BG_Ins" hidden="1">4</definedName>
    <definedName name="BG_Mod" hidden="1">6</definedName>
    <definedName name="bnm" localSheetId="3" hidden="1">{#N/A,#N/A,FALSE,"REPORT"}</definedName>
    <definedName name="bnm" localSheetId="1" hidden="1">{#N/A,#N/A,FALSE,"REPORT"}</definedName>
    <definedName name="bnm" localSheetId="0" hidden="1">{#N/A,#N/A,FALSE,"REPORT"}</definedName>
    <definedName name="bnm" localSheetId="2" hidden="1">{#N/A,#N/A,FALSE,"REPORT"}</definedName>
    <definedName name="bnm" hidden="1">{#N/A,#N/A,FALSE,"REPORT"}</definedName>
    <definedName name="Calendar1Month" localSheetId="3" hidden="1">#REF!</definedName>
    <definedName name="Calendar1Month" localSheetId="1" hidden="1">#REF!</definedName>
    <definedName name="Calendar1Month" localSheetId="0" hidden="1">#REF!</definedName>
    <definedName name="Calendar1Month" localSheetId="2" hidden="1">#REF!</definedName>
    <definedName name="Calendar1Month" hidden="1">#REF!</definedName>
    <definedName name="Calendar2Month" localSheetId="3" hidden="1">#REF!</definedName>
    <definedName name="Calendar2Month" localSheetId="1" hidden="1">#REF!</definedName>
    <definedName name="Calendar2Month" localSheetId="0" hidden="1">#REF!</definedName>
    <definedName name="Calendar2Month" localSheetId="2" hidden="1">#REF!</definedName>
    <definedName name="Calendar2Month" hidden="1">#REF!</definedName>
    <definedName name="CBWorkbookPriority" hidden="1">-284672641</definedName>
    <definedName name="Chart" localSheetId="3" hidden="1">{#N/A,#N/A,FALSE,"Pharm";#N/A,#N/A,FALSE,"WWCM"}</definedName>
    <definedName name="Chart" localSheetId="1" hidden="1">{#N/A,#N/A,FALSE,"Pharm";#N/A,#N/A,FALSE,"WWCM"}</definedName>
    <definedName name="Chart" localSheetId="0" hidden="1">{#N/A,#N/A,FALSE,"Pharm";#N/A,#N/A,FALSE,"WWCM"}</definedName>
    <definedName name="Chart" localSheetId="2" hidden="1">{#N/A,#N/A,FALSE,"Pharm";#N/A,#N/A,FALSE,"WWCM"}</definedName>
    <definedName name="Chart" hidden="1">{#N/A,#N/A,FALSE,"Pharm";#N/A,#N/A,FALSE,"WWCM"}</definedName>
    <definedName name="chosie" localSheetId="3" hidden="1">{#N/A,#N/A,FALSE,"Pharm";#N/A,#N/A,FALSE,"WWCM"}</definedName>
    <definedName name="chosie" localSheetId="1" hidden="1">{#N/A,#N/A,FALSE,"Pharm";#N/A,#N/A,FALSE,"WWCM"}</definedName>
    <definedName name="chosie" localSheetId="0" hidden="1">{#N/A,#N/A,FALSE,"Pharm";#N/A,#N/A,FALSE,"WWCM"}</definedName>
    <definedName name="chosie" localSheetId="2" hidden="1">{#N/A,#N/A,FALSE,"Pharm";#N/A,#N/A,FALSE,"WWCM"}</definedName>
    <definedName name="chosie" hidden="1">{#N/A,#N/A,FALSE,"Pharm";#N/A,#N/A,FALSE,"WWCM"}</definedName>
    <definedName name="CIQANR_8075bd6a9aaa4fae8675afea85959f60" localSheetId="2" hidden="1">#REF!</definedName>
    <definedName name="CIQANR_8075bd6a9aaa4fae8675afea85959f60" hidden="1">#REF!</definedName>
    <definedName name="CIQANR_a798f7138b0c4dfc8975bdb89d11c558" localSheetId="2" hidden="1">#REF!</definedName>
    <definedName name="CIQANR_a798f7138b0c4dfc8975bdb89d11c558" hidden="1">#REF!</definedName>
    <definedName name="CIQANR_b4e54fb7dd464eceb37fbd9ea3a27e78" localSheetId="2" hidden="1">#REF!</definedName>
    <definedName name="CIQANR_b4e54fb7dd464eceb37fbd9ea3a27e78" hidden="1">#REF!</definedName>
    <definedName name="CIQANR_b7dfc908ebb84c9eb8a34dcfcd8cb4d0" localSheetId="2" hidden="1">#REF!</definedName>
    <definedName name="CIQANR_b7dfc908ebb84c9eb8a34dcfcd8cb4d0" hidden="1">#REF!</definedName>
    <definedName name="CIQWBGuid" localSheetId="2" hidden="1">"e21bf20b-a27c-49b4-a6d1-adf985fc5fae"</definedName>
    <definedName name="CIQWBGuid" hidden="1">"e21bf20b-a27c-49b4-a6d1-adf985fc5fae"</definedName>
    <definedName name="COGstandard" localSheetId="3" hidden="1">{#N/A,#N/A,FALSE,"Pharm";#N/A,#N/A,FALSE,"WWCM"}</definedName>
    <definedName name="COGstandard" localSheetId="1" hidden="1">{#N/A,#N/A,FALSE,"Pharm";#N/A,#N/A,FALSE,"WWCM"}</definedName>
    <definedName name="COGstandard" localSheetId="0" hidden="1">{#N/A,#N/A,FALSE,"Pharm";#N/A,#N/A,FALSE,"WWCM"}</definedName>
    <definedName name="COGstandard" localSheetId="2" hidden="1">{#N/A,#N/A,FALSE,"Pharm";#N/A,#N/A,FALSE,"WWCM"}</definedName>
    <definedName name="COGstandard" hidden="1">{#N/A,#N/A,FALSE,"Pharm";#N/A,#N/A,FALSE,"WWCM"}</definedName>
    <definedName name="COPY" localSheetId="3" hidden="1">{#N/A,#N/A,FALSE,"Pharm";#N/A,#N/A,FALSE,"WWCM"}</definedName>
    <definedName name="COPY" localSheetId="1" hidden="1">{#N/A,#N/A,FALSE,"Pharm";#N/A,#N/A,FALSE,"WWCM"}</definedName>
    <definedName name="COPY" localSheetId="0" hidden="1">{#N/A,#N/A,FALSE,"Pharm";#N/A,#N/A,FALSE,"WWCM"}</definedName>
    <definedName name="COPY" localSheetId="2" hidden="1">{#N/A,#N/A,FALSE,"Pharm";#N/A,#N/A,FALSE,"WWCM"}</definedName>
    <definedName name="COPY" hidden="1">{#N/A,#N/A,FALSE,"Pharm";#N/A,#N/A,FALSE,"WWCM"}</definedName>
    <definedName name="copy1" localSheetId="3" hidden="1">{#N/A,#N/A,FALSE,"Pharm";#N/A,#N/A,FALSE,"WWCM"}</definedName>
    <definedName name="copy1" localSheetId="1" hidden="1">{#N/A,#N/A,FALSE,"Pharm";#N/A,#N/A,FALSE,"WWCM"}</definedName>
    <definedName name="copy1" localSheetId="0" hidden="1">{#N/A,#N/A,FALSE,"Pharm";#N/A,#N/A,FALSE,"WWCM"}</definedName>
    <definedName name="copy1" localSheetId="2" hidden="1">{#N/A,#N/A,FALSE,"Pharm";#N/A,#N/A,FALSE,"WWCM"}</definedName>
    <definedName name="copy1" hidden="1">{#N/A,#N/A,FALSE,"Pharm";#N/A,#N/A,FALSE,"WWCM"}</definedName>
    <definedName name="COPY2" localSheetId="3" hidden="1">{#N/A,#N/A,FALSE,"Pharm";#N/A,#N/A,FALSE,"WWCM"}</definedName>
    <definedName name="COPY2" localSheetId="1" hidden="1">{#N/A,#N/A,FALSE,"Pharm";#N/A,#N/A,FALSE,"WWCM"}</definedName>
    <definedName name="COPY2" localSheetId="0" hidden="1">{#N/A,#N/A,FALSE,"Pharm";#N/A,#N/A,FALSE,"WWCM"}</definedName>
    <definedName name="COPY2" localSheetId="2" hidden="1">{#N/A,#N/A,FALSE,"Pharm";#N/A,#N/A,FALSE,"WWCM"}</definedName>
    <definedName name="COPY2" hidden="1">{#N/A,#N/A,FALSE,"Pharm";#N/A,#N/A,FALSE,"WWCM"}</definedName>
    <definedName name="copy233" localSheetId="3" hidden="1">{#N/A,#N/A,FALSE,"Pharm";#N/A,#N/A,FALSE,"WWCM"}</definedName>
    <definedName name="copy233" localSheetId="1" hidden="1">{#N/A,#N/A,FALSE,"Pharm";#N/A,#N/A,FALSE,"WWCM"}</definedName>
    <definedName name="copy233" localSheetId="0" hidden="1">{#N/A,#N/A,FALSE,"Pharm";#N/A,#N/A,FALSE,"WWCM"}</definedName>
    <definedName name="copy233" localSheetId="2" hidden="1">{#N/A,#N/A,FALSE,"Pharm";#N/A,#N/A,FALSE,"WWCM"}</definedName>
    <definedName name="copy233" hidden="1">{#N/A,#N/A,FALSE,"Pharm";#N/A,#N/A,FALSE,"WWCM"}</definedName>
    <definedName name="copy33" localSheetId="3" hidden="1">{#N/A,#N/A,FALSE,"Pharm";#N/A,#N/A,FALSE,"WWCM"}</definedName>
    <definedName name="copy33" localSheetId="1" hidden="1">{#N/A,#N/A,FALSE,"Pharm";#N/A,#N/A,FALSE,"WWCM"}</definedName>
    <definedName name="copy33" localSheetId="0" hidden="1">{#N/A,#N/A,FALSE,"Pharm";#N/A,#N/A,FALSE,"WWCM"}</definedName>
    <definedName name="copy33" localSheetId="2" hidden="1">{#N/A,#N/A,FALSE,"Pharm";#N/A,#N/A,FALSE,"WWCM"}</definedName>
    <definedName name="copy33" hidden="1">{#N/A,#N/A,FALSE,"Pharm";#N/A,#N/A,FALSE,"WWCM"}</definedName>
    <definedName name="copy38" localSheetId="3" hidden="1">{#N/A,#N/A,FALSE,"Pharm";#N/A,#N/A,FALSE,"WWCM"}</definedName>
    <definedName name="copy38" localSheetId="1" hidden="1">{#N/A,#N/A,FALSE,"Pharm";#N/A,#N/A,FALSE,"WWCM"}</definedName>
    <definedName name="copy38" localSheetId="0" hidden="1">{#N/A,#N/A,FALSE,"Pharm";#N/A,#N/A,FALSE,"WWCM"}</definedName>
    <definedName name="copy38" localSheetId="2" hidden="1">{#N/A,#N/A,FALSE,"Pharm";#N/A,#N/A,FALSE,"WWCM"}</definedName>
    <definedName name="copy38" hidden="1">{#N/A,#N/A,FALSE,"Pharm";#N/A,#N/A,FALSE,"WWCM"}</definedName>
    <definedName name="DAD" localSheetId="3" hidden="1">{#N/A,#N/A,FALSE,"REPORT"}</definedName>
    <definedName name="DAD" localSheetId="1" hidden="1">{#N/A,#N/A,FALSE,"REPORT"}</definedName>
    <definedName name="DAD" localSheetId="0" hidden="1">{#N/A,#N/A,FALSE,"REPORT"}</definedName>
    <definedName name="DAD" localSheetId="2" hidden="1">{#N/A,#N/A,FALSE,"REPORT"}</definedName>
    <definedName name="DAD" hidden="1">{#N/A,#N/A,FALSE,"REPORT"}</definedName>
    <definedName name="DADF" localSheetId="3" hidden="1">{#N/A,#N/A,FALSE,"REPORT"}</definedName>
    <definedName name="DADF" localSheetId="1" hidden="1">{#N/A,#N/A,FALSE,"REPORT"}</definedName>
    <definedName name="DADF" localSheetId="0" hidden="1">{#N/A,#N/A,FALSE,"REPORT"}</definedName>
    <definedName name="DADF" localSheetId="2" hidden="1">{#N/A,#N/A,FALSE,"REPORT"}</definedName>
    <definedName name="DADF" hidden="1">{#N/A,#N/A,FALSE,"REPORT"}</definedName>
    <definedName name="daf" localSheetId="3" hidden="1">{#N/A,#N/A,FALSE,"1";#N/A,#N/A,FALSE,"2";#N/A,#N/A,FALSE,"16 - 17";#N/A,#N/A,FALSE,"18 - 19";#N/A,#N/A,FALSE,"26";#N/A,#N/A,FALSE,"27";#N/A,#N/A,FALSE,"28"}</definedName>
    <definedName name="daf" localSheetId="1" hidden="1">{#N/A,#N/A,FALSE,"1";#N/A,#N/A,FALSE,"2";#N/A,#N/A,FALSE,"16 - 17";#N/A,#N/A,FALSE,"18 - 19";#N/A,#N/A,FALSE,"26";#N/A,#N/A,FALSE,"27";#N/A,#N/A,FALSE,"28"}</definedName>
    <definedName name="daf" localSheetId="0" hidden="1">{#N/A,#N/A,FALSE,"1";#N/A,#N/A,FALSE,"2";#N/A,#N/A,FALSE,"16 - 17";#N/A,#N/A,FALSE,"18 - 19";#N/A,#N/A,FALSE,"26";#N/A,#N/A,FALSE,"27";#N/A,#N/A,FALSE,"28"}</definedName>
    <definedName name="daf" localSheetId="2" hidden="1">{#N/A,#N/A,FALSE,"1";#N/A,#N/A,FALSE,"2";#N/A,#N/A,FALSE,"16 - 17";#N/A,#N/A,FALSE,"18 - 19";#N/A,#N/A,FALSE,"26";#N/A,#N/A,FALSE,"27";#N/A,#N/A,FALSE,"28"}</definedName>
    <definedName name="daf" hidden="1">{#N/A,#N/A,FALSE,"1";#N/A,#N/A,FALSE,"2";#N/A,#N/A,FALSE,"16 - 17";#N/A,#N/A,FALSE,"18 - 19";#N/A,#N/A,FALSE,"26";#N/A,#N/A,FALSE,"27";#N/A,#N/A,FALSE,"28"}</definedName>
    <definedName name="dakfkjafgkeaj" localSheetId="3" hidden="1">{#N/A,#N/A,FALSE,"Pharm";#N/A,#N/A,FALSE,"WWCM"}</definedName>
    <definedName name="dakfkjafgkeaj" localSheetId="1" hidden="1">{#N/A,#N/A,FALSE,"Pharm";#N/A,#N/A,FALSE,"WWCM"}</definedName>
    <definedName name="dakfkjafgkeaj" localSheetId="0" hidden="1">{#N/A,#N/A,FALSE,"Pharm";#N/A,#N/A,FALSE,"WWCM"}</definedName>
    <definedName name="dakfkjafgkeaj" localSheetId="2" hidden="1">{#N/A,#N/A,FALSE,"Pharm";#N/A,#N/A,FALSE,"WWCM"}</definedName>
    <definedName name="dakfkjafgkeaj" hidden="1">{#N/A,#N/A,FALSE,"Pharm";#N/A,#N/A,FALSE,"WWCM"}</definedName>
    <definedName name="dd" localSheetId="3" hidden="1">{#N/A,#N/A,FALSE,"Pharm";#N/A,#N/A,FALSE,"WWCM"}</definedName>
    <definedName name="dd" localSheetId="1" hidden="1">{#N/A,#N/A,FALSE,"Pharm";#N/A,#N/A,FALSE,"WWCM"}</definedName>
    <definedName name="dd" localSheetId="0" hidden="1">{#N/A,#N/A,FALSE,"Pharm";#N/A,#N/A,FALSE,"WWCM"}</definedName>
    <definedName name="dd" localSheetId="2" hidden="1">{#N/A,#N/A,FALSE,"Pharm";#N/A,#N/A,FALSE,"WWCM"}</definedName>
    <definedName name="dd" hidden="1">{#N/A,#N/A,FALSE,"Pharm";#N/A,#N/A,FALSE,"WWCM"}</definedName>
    <definedName name="ddd" localSheetId="3" hidden="1">{#N/A,#N/A,FALSE,"Pharm";#N/A,#N/A,FALSE,"WWCM"}</definedName>
    <definedName name="ddd" localSheetId="1" hidden="1">{#N/A,#N/A,FALSE,"Pharm";#N/A,#N/A,FALSE,"WWCM"}</definedName>
    <definedName name="ddd" localSheetId="0" hidden="1">{#N/A,#N/A,FALSE,"Pharm";#N/A,#N/A,FALSE,"WWCM"}</definedName>
    <definedName name="ddd" localSheetId="2" hidden="1">{#N/A,#N/A,FALSE,"Pharm";#N/A,#N/A,FALSE,"WWCM"}</definedName>
    <definedName name="ddd" hidden="1">{#N/A,#N/A,FALSE,"Pharm";#N/A,#N/A,FALSE,"WWCM"}</definedName>
    <definedName name="dddaz" localSheetId="3" hidden="1">{#N/A,#N/A,FALSE,"Pharm";#N/A,#N/A,FALSE,"WWCM"}</definedName>
    <definedName name="dddaz" localSheetId="1" hidden="1">{#N/A,#N/A,FALSE,"Pharm";#N/A,#N/A,FALSE,"WWCM"}</definedName>
    <definedName name="dddaz" localSheetId="0" hidden="1">{#N/A,#N/A,FALSE,"Pharm";#N/A,#N/A,FALSE,"WWCM"}</definedName>
    <definedName name="dddaz" localSheetId="2" hidden="1">{#N/A,#N/A,FALSE,"Pharm";#N/A,#N/A,FALSE,"WWCM"}</definedName>
    <definedName name="dddaz" hidden="1">{#N/A,#N/A,FALSE,"Pharm";#N/A,#N/A,FALSE,"WWCM"}</definedName>
    <definedName name="dddddd" localSheetId="3" hidden="1">{#N/A,#N/A,FALSE,"Pharm";#N/A,#N/A,FALSE,"WWCM"}</definedName>
    <definedName name="dddddd" localSheetId="1" hidden="1">{#N/A,#N/A,FALSE,"Pharm";#N/A,#N/A,FALSE,"WWCM"}</definedName>
    <definedName name="dddddd" localSheetId="0" hidden="1">{#N/A,#N/A,FALSE,"Pharm";#N/A,#N/A,FALSE,"WWCM"}</definedName>
    <definedName name="dddddd" localSheetId="2" hidden="1">{#N/A,#N/A,FALSE,"Pharm";#N/A,#N/A,FALSE,"WWCM"}</definedName>
    <definedName name="dddddd" hidden="1">{#N/A,#N/A,FALSE,"Pharm";#N/A,#N/A,FALSE,"WWCM"}</definedName>
    <definedName name="DE" localSheetId="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" localSheetId="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" localSheetId="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de" localSheetId="3" hidden="1">{#N/A,#N/A,FALSE,"Pharm";#N/A,#N/A,FALSE,"WWCM"}</definedName>
    <definedName name="dede" localSheetId="1" hidden="1">{#N/A,#N/A,FALSE,"Pharm";#N/A,#N/A,FALSE,"WWCM"}</definedName>
    <definedName name="dede" localSheetId="0" hidden="1">{#N/A,#N/A,FALSE,"Pharm";#N/A,#N/A,FALSE,"WWCM"}</definedName>
    <definedName name="dede" localSheetId="2" hidden="1">{#N/A,#N/A,FALSE,"Pharm";#N/A,#N/A,FALSE,"WWCM"}</definedName>
    <definedName name="dede" hidden="1">{#N/A,#N/A,FALSE,"Pharm";#N/A,#N/A,FALSE,"WWCM"}</definedName>
    <definedName name="DEDED" localSheetId="3" hidden="1">{#N/A,#N/A,FALSE,"Card";#N/A,#N/A,FALSE,"Prav";#N/A,#N/A,FALSE,"Irbe";#N/A,#N/A,FALSE,"Plavix";#N/A,#N/A,FALSE,"Capt";#N/A,#N/A,FALSE,"Fosi"}</definedName>
    <definedName name="DEDED" localSheetId="1" hidden="1">{#N/A,#N/A,FALSE,"Card";#N/A,#N/A,FALSE,"Prav";#N/A,#N/A,FALSE,"Irbe";#N/A,#N/A,FALSE,"Plavix";#N/A,#N/A,FALSE,"Capt";#N/A,#N/A,FALSE,"Fosi"}</definedName>
    <definedName name="DEDED" localSheetId="0" hidden="1">{#N/A,#N/A,FALSE,"Card";#N/A,#N/A,FALSE,"Prav";#N/A,#N/A,FALSE,"Irbe";#N/A,#N/A,FALSE,"Plavix";#N/A,#N/A,FALSE,"Capt";#N/A,#N/A,FALSE,"Fosi"}</definedName>
    <definedName name="DEDED" localSheetId="2" hidden="1">{#N/A,#N/A,FALSE,"Card";#N/A,#N/A,FALSE,"Prav";#N/A,#N/A,FALSE,"Irbe";#N/A,#N/A,FALSE,"Plavix";#N/A,#N/A,FALSE,"Capt";#N/A,#N/A,FALSE,"Fosi"}</definedName>
    <definedName name="DEDED" hidden="1">{#N/A,#N/A,FALSE,"Card";#N/A,#N/A,FALSE,"Prav";#N/A,#N/A,FALSE,"Irbe";#N/A,#N/A,FALSE,"Plavix";#N/A,#N/A,FALSE,"Capt";#N/A,#N/A,FALSE,"Fosi"}</definedName>
    <definedName name="DEDEDZE" localSheetId="3" hidden="1">{#N/A,#N/A,FALSE,"Pharm";#N/A,#N/A,FALSE,"WWCM"}</definedName>
    <definedName name="DEDEDZE" localSheetId="1" hidden="1">{#N/A,#N/A,FALSE,"Pharm";#N/A,#N/A,FALSE,"WWCM"}</definedName>
    <definedName name="DEDEDZE" localSheetId="0" hidden="1">{#N/A,#N/A,FALSE,"Pharm";#N/A,#N/A,FALSE,"WWCM"}</definedName>
    <definedName name="DEDEDZE" localSheetId="2" hidden="1">{#N/A,#N/A,FALSE,"Pharm";#N/A,#N/A,FALSE,"WWCM"}</definedName>
    <definedName name="DEDEDZE" hidden="1">{#N/A,#N/A,FALSE,"Pharm";#N/A,#N/A,FALSE,"WWCM"}</definedName>
    <definedName name="DEDZD" localSheetId="3" hidden="1">{#N/A,#N/A,FALSE,"Pharm";#N/A,#N/A,FALSE,"WWCM"}</definedName>
    <definedName name="DEDZD" localSheetId="1" hidden="1">{#N/A,#N/A,FALSE,"Pharm";#N/A,#N/A,FALSE,"WWCM"}</definedName>
    <definedName name="DEDZD" localSheetId="0" hidden="1">{#N/A,#N/A,FALSE,"Pharm";#N/A,#N/A,FALSE,"WWCM"}</definedName>
    <definedName name="DEDZD" localSheetId="2" hidden="1">{#N/A,#N/A,FALSE,"Pharm";#N/A,#N/A,FALSE,"WWCM"}</definedName>
    <definedName name="DEDZD" hidden="1">{#N/A,#N/A,FALSE,"Pharm";#N/A,#N/A,FALSE,"WWCM"}</definedName>
    <definedName name="DEE" localSheetId="3" hidden="1">{#N/A,#N/A,FALSE,"Pharm";#N/A,#N/A,FALSE,"WWCM"}</definedName>
    <definedName name="DEE" localSheetId="1" hidden="1">{#N/A,#N/A,FALSE,"Pharm";#N/A,#N/A,FALSE,"WWCM"}</definedName>
    <definedName name="DEE" localSheetId="0" hidden="1">{#N/A,#N/A,FALSE,"Pharm";#N/A,#N/A,FALSE,"WWCM"}</definedName>
    <definedName name="DEE" localSheetId="2" hidden="1">{#N/A,#N/A,FALSE,"Pharm";#N/A,#N/A,FALSE,"WWCM"}</definedName>
    <definedName name="DEE" hidden="1">{#N/A,#N/A,FALSE,"Pharm";#N/A,#N/A,FALSE,"WWCM"}</definedName>
    <definedName name="DEZLFEZKLHF" localSheetId="3" hidden="1">{#N/A,#N/A,FALSE,"Pharm";#N/A,#N/A,FALSE,"WWCM"}</definedName>
    <definedName name="DEZLFEZKLHF" localSheetId="1" hidden="1">{#N/A,#N/A,FALSE,"Pharm";#N/A,#N/A,FALSE,"WWCM"}</definedName>
    <definedName name="DEZLFEZKLHF" localSheetId="0" hidden="1">{#N/A,#N/A,FALSE,"Pharm";#N/A,#N/A,FALSE,"WWCM"}</definedName>
    <definedName name="DEZLFEZKLHF" localSheetId="2" hidden="1">{#N/A,#N/A,FALSE,"Pharm";#N/A,#N/A,FALSE,"WWCM"}</definedName>
    <definedName name="DEZLFEZKLHF" hidden="1">{#N/A,#N/A,FALSE,"Pharm";#N/A,#N/A,FALSE,"WWCM"}</definedName>
    <definedName name="DFDD" localSheetId="3" hidden="1">{#N/A,#N/A,FALSE,"REPORT"}</definedName>
    <definedName name="DFDD" localSheetId="1" hidden="1">{#N/A,#N/A,FALSE,"REPORT"}</definedName>
    <definedName name="DFDD" localSheetId="0" hidden="1">{#N/A,#N/A,FALSE,"REPORT"}</definedName>
    <definedName name="DFDD" localSheetId="2" hidden="1">{#N/A,#N/A,FALSE,"REPORT"}</definedName>
    <definedName name="DFDD" hidden="1">{#N/A,#N/A,FALSE,"REPORT"}</definedName>
    <definedName name="dfr" localSheetId="3" hidden="1">{#N/A,#N/A,FALSE,"Pharm";#N/A,#N/A,FALSE,"WWCM"}</definedName>
    <definedName name="dfr" localSheetId="1" hidden="1">{#N/A,#N/A,FALSE,"Pharm";#N/A,#N/A,FALSE,"WWCM"}</definedName>
    <definedName name="dfr" localSheetId="0" hidden="1">{#N/A,#N/A,FALSE,"Pharm";#N/A,#N/A,FALSE,"WWCM"}</definedName>
    <definedName name="dfr" localSheetId="2" hidden="1">{#N/A,#N/A,FALSE,"Pharm";#N/A,#N/A,FALSE,"WWCM"}</definedName>
    <definedName name="dfr" hidden="1">{#N/A,#N/A,FALSE,"Pharm";#N/A,#N/A,FALSE,"WWCM"}</definedName>
    <definedName name="djksljd" localSheetId="3" hidden="1">{#N/A,#N/A,FALSE,"Other";#N/A,#N/A,FALSE,"Ace";#N/A,#N/A,FALSE,"Derm"}</definedName>
    <definedName name="djksljd" localSheetId="1" hidden="1">{#N/A,#N/A,FALSE,"Other";#N/A,#N/A,FALSE,"Ace";#N/A,#N/A,FALSE,"Derm"}</definedName>
    <definedName name="djksljd" localSheetId="0" hidden="1">{#N/A,#N/A,FALSE,"Other";#N/A,#N/A,FALSE,"Ace";#N/A,#N/A,FALSE,"Derm"}</definedName>
    <definedName name="djksljd" localSheetId="2" hidden="1">{#N/A,#N/A,FALSE,"Other";#N/A,#N/A,FALSE,"Ace";#N/A,#N/A,FALSE,"Derm"}</definedName>
    <definedName name="djksljd" hidden="1">{#N/A,#N/A,FALSE,"Other";#N/A,#N/A,FALSE,"Ace";#N/A,#N/A,FALSE,"Derm"}</definedName>
    <definedName name="dkgahirghigf" localSheetId="3" hidden="1">{#N/A,#N/A,FALSE,"Pharm";#N/A,#N/A,FALSE,"WWCM"}</definedName>
    <definedName name="dkgahirghigf" localSheetId="1" hidden="1">{#N/A,#N/A,FALSE,"Pharm";#N/A,#N/A,FALSE,"WWCM"}</definedName>
    <definedName name="dkgahirghigf" localSheetId="0" hidden="1">{#N/A,#N/A,FALSE,"Pharm";#N/A,#N/A,FALSE,"WWCM"}</definedName>
    <definedName name="dkgahirghigf" localSheetId="2" hidden="1">{#N/A,#N/A,FALSE,"Pharm";#N/A,#N/A,FALSE,"WWCM"}</definedName>
    <definedName name="dkgahirghigf" hidden="1">{#N/A,#N/A,FALSE,"Pharm";#N/A,#N/A,FALSE,"WWCM"}</definedName>
    <definedName name="dsfsffss" localSheetId="3" hidden="1">{#N/A,#N/A,FALSE,"Pharm";#N/A,#N/A,FALSE,"WWCM"}</definedName>
    <definedName name="dsfsffss" localSheetId="1" hidden="1">{#N/A,#N/A,FALSE,"Pharm";#N/A,#N/A,FALSE,"WWCM"}</definedName>
    <definedName name="dsfsffss" localSheetId="0" hidden="1">{#N/A,#N/A,FALSE,"Pharm";#N/A,#N/A,FALSE,"WWCM"}</definedName>
    <definedName name="dsfsffss" localSheetId="2" hidden="1">{#N/A,#N/A,FALSE,"Pharm";#N/A,#N/A,FALSE,"WWCM"}</definedName>
    <definedName name="dsfsffss" hidden="1">{#N/A,#N/A,FALSE,"Pharm";#N/A,#N/A,FALSE,"WWCM"}</definedName>
    <definedName name="EEE" localSheetId="3" hidden="1">{#N/A,#N/A,FALSE,"Pharm";#N/A,#N/A,FALSE,"WWCM"}</definedName>
    <definedName name="EEE" localSheetId="1" hidden="1">{#N/A,#N/A,FALSE,"Pharm";#N/A,#N/A,FALSE,"WWCM"}</definedName>
    <definedName name="EEE" localSheetId="0" hidden="1">{#N/A,#N/A,FALSE,"Pharm";#N/A,#N/A,FALSE,"WWCM"}</definedName>
    <definedName name="EEE" localSheetId="2" hidden="1">{#N/A,#N/A,FALSE,"Pharm";#N/A,#N/A,FALSE,"WWCM"}</definedName>
    <definedName name="EEE" hidden="1">{#N/A,#N/A,FALSE,"Pharm";#N/A,#N/A,FALSE,"WWCM"}</definedName>
    <definedName name="eeeee" localSheetId="3" hidden="1">{#N/A,#N/A,FALSE,"Pharm";#N/A,#N/A,FALSE,"WWCM"}</definedName>
    <definedName name="eeeee" localSheetId="1" hidden="1">{#N/A,#N/A,FALSE,"Pharm";#N/A,#N/A,FALSE,"WWCM"}</definedName>
    <definedName name="eeeee" localSheetId="0" hidden="1">{#N/A,#N/A,FALSE,"Pharm";#N/A,#N/A,FALSE,"WWCM"}</definedName>
    <definedName name="eeeee" localSheetId="2" hidden="1">{#N/A,#N/A,FALSE,"Pharm";#N/A,#N/A,FALSE,"WWCM"}</definedName>
    <definedName name="eeeee" hidden="1">{#N/A,#N/A,FALSE,"Pharm";#N/A,#N/A,FALSE,"WWCM"}</definedName>
    <definedName name="efwe" localSheetId="2" hidden="1">#REF!</definedName>
    <definedName name="efwe" hidden="1">#REF!</definedName>
    <definedName name="ejkfgkjze" localSheetId="3" hidden="1">{#N/A,#N/A,FALSE,"Pharm";#N/A,#N/A,FALSE,"WWCM"}</definedName>
    <definedName name="ejkfgkjze" localSheetId="1" hidden="1">{#N/A,#N/A,FALSE,"Pharm";#N/A,#N/A,FALSE,"WWCM"}</definedName>
    <definedName name="ejkfgkjze" localSheetId="0" hidden="1">{#N/A,#N/A,FALSE,"Pharm";#N/A,#N/A,FALSE,"WWCM"}</definedName>
    <definedName name="ejkfgkjze" localSheetId="2" hidden="1">{#N/A,#N/A,FALSE,"Pharm";#N/A,#N/A,FALSE,"WWCM"}</definedName>
    <definedName name="ejkfgkjze" hidden="1">{#N/A,#N/A,FALSE,"Pharm";#N/A,#N/A,FALSE,"WWCM"}</definedName>
    <definedName name="elec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rd" localSheetId="3" hidden="1">{#N/A,#N/A,FALSE,"Pharm";#N/A,#N/A,FALSE,"WWCM"}</definedName>
    <definedName name="erd" localSheetId="1" hidden="1">{#N/A,#N/A,FALSE,"Pharm";#N/A,#N/A,FALSE,"WWCM"}</definedName>
    <definedName name="erd" localSheetId="0" hidden="1">{#N/A,#N/A,FALSE,"Pharm";#N/A,#N/A,FALSE,"WWCM"}</definedName>
    <definedName name="erd" localSheetId="2" hidden="1">{#N/A,#N/A,FALSE,"Pharm";#N/A,#N/A,FALSE,"WWCM"}</definedName>
    <definedName name="erd" hidden="1">{#N/A,#N/A,FALSE,"Pharm";#N/A,#N/A,FALSE,"WWCM"}</definedName>
    <definedName name="ERDRE" localSheetId="2" hidden="1">#REF!</definedName>
    <definedName name="ERDRE" hidden="1">#REF!</definedName>
    <definedName name="erryeyetyuu" localSheetId="3" hidden="1">{#N/A,#N/A,FALSE,"Pharm";#N/A,#N/A,FALSE,"WWCM"}</definedName>
    <definedName name="erryeyetyuu" localSheetId="1" hidden="1">{#N/A,#N/A,FALSE,"Pharm";#N/A,#N/A,FALSE,"WWCM"}</definedName>
    <definedName name="erryeyetyuu" localSheetId="0" hidden="1">{#N/A,#N/A,FALSE,"Pharm";#N/A,#N/A,FALSE,"WWCM"}</definedName>
    <definedName name="erryeyetyuu" localSheetId="2" hidden="1">{#N/A,#N/A,FALSE,"Pharm";#N/A,#N/A,FALSE,"WWCM"}</definedName>
    <definedName name="erryeyetyuu" hidden="1">{#N/A,#N/A,FALSE,"Pharm";#N/A,#N/A,FALSE,"WWCM"}</definedName>
    <definedName name="ESSAI" localSheetId="3" hidden="1">{#N/A,#N/A,FALSE,"Pharm";#N/A,#N/A,FALSE,"WWCM"}</definedName>
    <definedName name="ESSAI" localSheetId="1" hidden="1">{#N/A,#N/A,FALSE,"Pharm";#N/A,#N/A,FALSE,"WWCM"}</definedName>
    <definedName name="ESSAI" localSheetId="0" hidden="1">{#N/A,#N/A,FALSE,"Pharm";#N/A,#N/A,FALSE,"WWCM"}</definedName>
    <definedName name="ESSAI" localSheetId="2" hidden="1">{#N/A,#N/A,FALSE,"Pharm";#N/A,#N/A,FALSE,"WWCM"}</definedName>
    <definedName name="ESSAI" hidden="1">{#N/A,#N/A,FALSE,"Pharm";#N/A,#N/A,FALSE,"WWCM"}</definedName>
    <definedName name="EV__LASTREFTIME__" hidden="1">38579.6373148148</definedName>
    <definedName name="ewwe" localSheetId="3" hidden="1">{#N/A,#N/A,FALSE,"REPORT"}</definedName>
    <definedName name="ewwe" localSheetId="1" hidden="1">{#N/A,#N/A,FALSE,"REPORT"}</definedName>
    <definedName name="ewwe" localSheetId="0" hidden="1">{#N/A,#N/A,FALSE,"REPORT"}</definedName>
    <definedName name="ewwe" localSheetId="2" hidden="1">{#N/A,#N/A,FALSE,"REPORT"}</definedName>
    <definedName name="ewwe" hidden="1">{#N/A,#N/A,FALSE,"REPORT"}</definedName>
    <definedName name="f" localSheetId="2" hidden="1">#REF!</definedName>
    <definedName name="f" hidden="1">#REF!</definedName>
    <definedName name="FDFD" localSheetId="3" hidden="1">{#N/A,#N/A,FALSE,"Pharm";#N/A,#N/A,FALSE,"WWCM"}</definedName>
    <definedName name="FDFD" localSheetId="1" hidden="1">{#N/A,#N/A,FALSE,"Pharm";#N/A,#N/A,FALSE,"WWCM"}</definedName>
    <definedName name="FDFD" localSheetId="0" hidden="1">{#N/A,#N/A,FALSE,"Pharm";#N/A,#N/A,FALSE,"WWCM"}</definedName>
    <definedName name="FDFD" localSheetId="2" hidden="1">{#N/A,#N/A,FALSE,"Pharm";#N/A,#N/A,FALSE,"WWCM"}</definedName>
    <definedName name="FDFD" hidden="1">{#N/A,#N/A,FALSE,"Pharm";#N/A,#N/A,FALSE,"WWCM"}</definedName>
    <definedName name="fds" localSheetId="3" hidden="1">{#N/A,#N/A,FALSE,"Pharm";#N/A,#N/A,FALSE,"WWCM"}</definedName>
    <definedName name="fds" localSheetId="1" hidden="1">{#N/A,#N/A,FALSE,"Pharm";#N/A,#N/A,FALSE,"WWCM"}</definedName>
    <definedName name="fds" localSheetId="0" hidden="1">{#N/A,#N/A,FALSE,"Pharm";#N/A,#N/A,FALSE,"WWCM"}</definedName>
    <definedName name="fds" localSheetId="2" hidden="1">{#N/A,#N/A,FALSE,"Pharm";#N/A,#N/A,FALSE,"WWCM"}</definedName>
    <definedName name="fds" hidden="1">{#N/A,#N/A,FALSE,"Pharm";#N/A,#N/A,FALSE,"WWCM"}</definedName>
    <definedName name="ff" localSheetId="3" hidden="1">{#N/A,#N/A,FALSE,"Pharm";#N/A,#N/A,FALSE,"WWCM"}</definedName>
    <definedName name="ff" localSheetId="1" hidden="1">{#N/A,#N/A,FALSE,"Pharm";#N/A,#N/A,FALSE,"WWCM"}</definedName>
    <definedName name="ff" localSheetId="0" hidden="1">{#N/A,#N/A,FALSE,"Pharm";#N/A,#N/A,FALSE,"WWCM"}</definedName>
    <definedName name="ff" localSheetId="2" hidden="1">{#N/A,#N/A,FALSE,"Pharm";#N/A,#N/A,FALSE,"WWCM"}</definedName>
    <definedName name="ff" hidden="1">{#N/A,#N/A,FALSE,"Pharm";#N/A,#N/A,FALSE,"WWCM"}</definedName>
    <definedName name="fff" localSheetId="3" hidden="1">{#N/A,#N/A,FALSE,"Pharm";#N/A,#N/A,FALSE,"WWCM"}</definedName>
    <definedName name="fff" localSheetId="1" hidden="1">{#N/A,#N/A,FALSE,"Pharm";#N/A,#N/A,FALSE,"WWCM"}</definedName>
    <definedName name="fff" localSheetId="0" hidden="1">{#N/A,#N/A,FALSE,"Pharm";#N/A,#N/A,FALSE,"WWCM"}</definedName>
    <definedName name="fff" localSheetId="2" hidden="1">{#N/A,#N/A,FALSE,"Pharm";#N/A,#N/A,FALSE,"WWCM"}</definedName>
    <definedName name="fff" hidden="1">{#N/A,#N/A,FALSE,"Pharm";#N/A,#N/A,FALSE,"WWCM"}</definedName>
    <definedName name="fffffff" localSheetId="3" hidden="1">{#N/A,#N/A,FALSE,"Pharm";#N/A,#N/A,FALSE,"WWCM"}</definedName>
    <definedName name="fffffff" localSheetId="1" hidden="1">{#N/A,#N/A,FALSE,"Pharm";#N/A,#N/A,FALSE,"WWCM"}</definedName>
    <definedName name="fffffff" localSheetId="0" hidden="1">{#N/A,#N/A,FALSE,"Pharm";#N/A,#N/A,FALSE,"WWCM"}</definedName>
    <definedName name="fffffff" localSheetId="2" hidden="1">{#N/A,#N/A,FALSE,"Pharm";#N/A,#N/A,FALSE,"WWCM"}</definedName>
    <definedName name="fffffff" hidden="1">{#N/A,#N/A,FALSE,"Pharm";#N/A,#N/A,FALSE,"WWCM"}</definedName>
    <definedName name="fg" localSheetId="3" hidden="1">{#N/A,#N/A,FALSE,"REPORT"}</definedName>
    <definedName name="fg" localSheetId="1" hidden="1">{#N/A,#N/A,FALSE,"REPORT"}</definedName>
    <definedName name="fg" localSheetId="0" hidden="1">{#N/A,#N/A,FALSE,"REPORT"}</definedName>
    <definedName name="fg" localSheetId="2" hidden="1">{#N/A,#N/A,FALSE,"REPORT"}</definedName>
    <definedName name="fg" hidden="1">{#N/A,#N/A,FALSE,"REPORT"}</definedName>
    <definedName name="fgkjkh" localSheetId="3" hidden="1">{#N/A,#N/A,FALSE,"REPORT"}</definedName>
    <definedName name="fgkjkh" localSheetId="1" hidden="1">{#N/A,#N/A,FALSE,"REPORT"}</definedName>
    <definedName name="fgkjkh" localSheetId="0" hidden="1">{#N/A,#N/A,FALSE,"REPORT"}</definedName>
    <definedName name="fgkjkh" localSheetId="2" hidden="1">{#N/A,#N/A,FALSE,"REPORT"}</definedName>
    <definedName name="fgkjkh" hidden="1">{#N/A,#N/A,FALSE,"REPORT"}</definedName>
    <definedName name="FJEZK" localSheetId="3" hidden="1">{#N/A,#N/A,FALSE,"Pharm";#N/A,#N/A,FALSE,"WWCM"}</definedName>
    <definedName name="FJEZK" localSheetId="1" hidden="1">{#N/A,#N/A,FALSE,"Pharm";#N/A,#N/A,FALSE,"WWCM"}</definedName>
    <definedName name="FJEZK" localSheetId="0" hidden="1">{#N/A,#N/A,FALSE,"Pharm";#N/A,#N/A,FALSE,"WWCM"}</definedName>
    <definedName name="FJEZK" localSheetId="2" hidden="1">{#N/A,#N/A,FALSE,"Pharm";#N/A,#N/A,FALSE,"WWCM"}</definedName>
    <definedName name="FJEZK" hidden="1">{#N/A,#N/A,FALSE,"Pharm";#N/A,#N/A,FALSE,"WWCM"}</definedName>
    <definedName name="FRF" localSheetId="3" hidden="1">{#N/A,#N/A,FALSE,"1";#N/A,#N/A,FALSE,"2";#N/A,#N/A,FALSE,"16 - 17";#N/A,#N/A,FALSE,"18 - 19";#N/A,#N/A,FALSE,"26";#N/A,#N/A,FALSE,"27";#N/A,#N/A,FALSE,"28"}</definedName>
    <definedName name="FRF" localSheetId="1" hidden="1">{#N/A,#N/A,FALSE,"1";#N/A,#N/A,FALSE,"2";#N/A,#N/A,FALSE,"16 - 17";#N/A,#N/A,FALSE,"18 - 19";#N/A,#N/A,FALSE,"26";#N/A,#N/A,FALSE,"27";#N/A,#N/A,FALSE,"28"}</definedName>
    <definedName name="FRF" localSheetId="0" hidden="1">{#N/A,#N/A,FALSE,"1";#N/A,#N/A,FALSE,"2";#N/A,#N/A,FALSE,"16 - 17";#N/A,#N/A,FALSE,"18 - 19";#N/A,#N/A,FALSE,"26";#N/A,#N/A,FALSE,"27";#N/A,#N/A,FALSE,"28"}</definedName>
    <definedName name="FRF" localSheetId="2" hidden="1">{#N/A,#N/A,FALSE,"1";#N/A,#N/A,FALSE,"2";#N/A,#N/A,FALSE,"16 - 17";#N/A,#N/A,FALSE,"18 - 19";#N/A,#N/A,FALSE,"26";#N/A,#N/A,FALSE,"27";#N/A,#N/A,FALSE,"28"}</definedName>
    <definedName name="FRF" hidden="1">{#N/A,#N/A,FALSE,"1";#N/A,#N/A,FALSE,"2";#N/A,#N/A,FALSE,"16 - 17";#N/A,#N/A,FALSE,"18 - 19";#N/A,#N/A,FALSE,"26";#N/A,#N/A,FALSE,"27";#N/A,#N/A,FALSE,"28"}</definedName>
    <definedName name="FRFERFE" localSheetId="3" hidden="1">{#N/A,#N/A,FALSE,"Pharm";#N/A,#N/A,FALSE,"WWCM"}</definedName>
    <definedName name="FRFERFE" localSheetId="1" hidden="1">{#N/A,#N/A,FALSE,"Pharm";#N/A,#N/A,FALSE,"WWCM"}</definedName>
    <definedName name="FRFERFE" localSheetId="0" hidden="1">{#N/A,#N/A,FALSE,"Pharm";#N/A,#N/A,FALSE,"WWCM"}</definedName>
    <definedName name="FRFERFE" localSheetId="2" hidden="1">{#N/A,#N/A,FALSE,"Pharm";#N/A,#N/A,FALSE,"WWCM"}</definedName>
    <definedName name="FRFERFE" hidden="1">{#N/A,#N/A,FALSE,"Pharm";#N/A,#N/A,FALSE,"WWCM"}</definedName>
    <definedName name="FVG" localSheetId="3" hidden="1">{#N/A,#N/A,FALSE,"Pharm";#N/A,#N/A,FALSE,"WWCM"}</definedName>
    <definedName name="FVG" localSheetId="1" hidden="1">{#N/A,#N/A,FALSE,"Pharm";#N/A,#N/A,FALSE,"WWCM"}</definedName>
    <definedName name="FVG" localSheetId="0" hidden="1">{#N/A,#N/A,FALSE,"Pharm";#N/A,#N/A,FALSE,"WWCM"}</definedName>
    <definedName name="FVG" localSheetId="2" hidden="1">{#N/A,#N/A,FALSE,"Pharm";#N/A,#N/A,FALSE,"WWCM"}</definedName>
    <definedName name="FVG" hidden="1">{#N/A,#N/A,FALSE,"Pharm";#N/A,#N/A,FALSE,"WWCM"}</definedName>
    <definedName name="g" localSheetId="3" hidden="1">{#N/A,#N/A,FALSE,"Pharm";#N/A,#N/A,FALSE,"WWCM"}</definedName>
    <definedName name="g" localSheetId="1" hidden="1">{#N/A,#N/A,FALSE,"Pharm";#N/A,#N/A,FALSE,"WWCM"}</definedName>
    <definedName name="g" localSheetId="0" hidden="1">{#N/A,#N/A,FALSE,"Pharm";#N/A,#N/A,FALSE,"WWCM"}</definedName>
    <definedName name="g" localSheetId="2" hidden="1">{#N/A,#N/A,FALSE,"Pharm";#N/A,#N/A,FALSE,"WWCM"}</definedName>
    <definedName name="g" hidden="1">{#N/A,#N/A,FALSE,"Pharm";#N/A,#N/A,FALSE,"WWCM"}</definedName>
    <definedName name="gdfgdf" localSheetId="3" hidden="1">{#N/A,#N/A,FALSE,"Pharm";#N/A,#N/A,FALSE,"WWCM"}</definedName>
    <definedName name="gdfgdf" localSheetId="1" hidden="1">{#N/A,#N/A,FALSE,"Pharm";#N/A,#N/A,FALSE,"WWCM"}</definedName>
    <definedName name="gdfgdf" localSheetId="0" hidden="1">{#N/A,#N/A,FALSE,"Pharm";#N/A,#N/A,FALSE,"WWCM"}</definedName>
    <definedName name="gdfgdf" localSheetId="2" hidden="1">{#N/A,#N/A,FALSE,"Pharm";#N/A,#N/A,FALSE,"WWCM"}</definedName>
    <definedName name="gdfgdf" hidden="1">{#N/A,#N/A,FALSE,"Pharm";#N/A,#N/A,FALSE,"WWCM"}</definedName>
    <definedName name="gfdjhjh" localSheetId="3" hidden="1">{#N/A,#N/A,FALSE,"Pharm";#N/A,#N/A,FALSE,"WWCM"}</definedName>
    <definedName name="gfdjhjh" localSheetId="1" hidden="1">{#N/A,#N/A,FALSE,"Pharm";#N/A,#N/A,FALSE,"WWCM"}</definedName>
    <definedName name="gfdjhjh" localSheetId="0" hidden="1">{#N/A,#N/A,FALSE,"Pharm";#N/A,#N/A,FALSE,"WWCM"}</definedName>
    <definedName name="gfdjhjh" localSheetId="2" hidden="1">{#N/A,#N/A,FALSE,"Pharm";#N/A,#N/A,FALSE,"WWCM"}</definedName>
    <definedName name="gfdjhjh" hidden="1">{#N/A,#N/A,FALSE,"Pharm";#N/A,#N/A,FALSE,"WWCM"}</definedName>
    <definedName name="ghjggjh" localSheetId="3" hidden="1">{#N/A,#N/A,FALSE,"Pharm";#N/A,#N/A,FALSE,"WWCM"}</definedName>
    <definedName name="ghjggjh" localSheetId="1" hidden="1">{#N/A,#N/A,FALSE,"Pharm";#N/A,#N/A,FALSE,"WWCM"}</definedName>
    <definedName name="ghjggjh" localSheetId="0" hidden="1">{#N/A,#N/A,FALSE,"Pharm";#N/A,#N/A,FALSE,"WWCM"}</definedName>
    <definedName name="ghjggjh" localSheetId="2" hidden="1">{#N/A,#N/A,FALSE,"Pharm";#N/A,#N/A,FALSE,"WWCM"}</definedName>
    <definedName name="ghjggjh" hidden="1">{#N/A,#N/A,FALSE,"Pharm";#N/A,#N/A,FALSE,"WWCM"}</definedName>
    <definedName name="GLDTL" hidden="1">#REF!</definedName>
    <definedName name="Global1" localSheetId="3" hidden="1">{#N/A,#N/A,FALSE,"Pharm";#N/A,#N/A,FALSE,"WWCM"}</definedName>
    <definedName name="Global1" localSheetId="1" hidden="1">{#N/A,#N/A,FALSE,"Pharm";#N/A,#N/A,FALSE,"WWCM"}</definedName>
    <definedName name="Global1" localSheetId="0" hidden="1">{#N/A,#N/A,FALSE,"Pharm";#N/A,#N/A,FALSE,"WWCM"}</definedName>
    <definedName name="Global1" localSheetId="2" hidden="1">{#N/A,#N/A,FALSE,"Pharm";#N/A,#N/A,FALSE,"WWCM"}</definedName>
    <definedName name="Global1" hidden="1">{#N/A,#N/A,FALSE,"Pharm";#N/A,#N/A,FALSE,"WWCM"}</definedName>
    <definedName name="graph" localSheetId="3" hidden="1">{#N/A,#N/A,FALSE,"REPORT"}</definedName>
    <definedName name="graph" localSheetId="1" hidden="1">{#N/A,#N/A,FALSE,"REPORT"}</definedName>
    <definedName name="graph" localSheetId="0" hidden="1">{#N/A,#N/A,FALSE,"REPORT"}</definedName>
    <definedName name="graph" localSheetId="2" hidden="1">{#N/A,#N/A,FALSE,"REPORT"}</definedName>
    <definedName name="graph" hidden="1">{#N/A,#N/A,FALSE,"REPORT"}</definedName>
    <definedName name="h" localSheetId="3" hidden="1">{#N/A,#N/A,FALSE,"REPORT"}</definedName>
    <definedName name="h" localSheetId="1" hidden="1">{#N/A,#N/A,FALSE,"REPORT"}</definedName>
    <definedName name="h" localSheetId="0" hidden="1">{#N/A,#N/A,FALSE,"REPORT"}</definedName>
    <definedName name="h" localSheetId="2" hidden="1">{#N/A,#N/A,FALSE,"REPORT"}</definedName>
    <definedName name="h" hidden="1">{#N/A,#N/A,FALSE,"REPORT"}</definedName>
    <definedName name="HFinGraph" localSheetId="3" hidden="1">{#N/A,#N/A,FALSE,"Pharm";#N/A,#N/A,FALSE,"WWCM"}</definedName>
    <definedName name="HFinGraph" localSheetId="1" hidden="1">{#N/A,#N/A,FALSE,"Pharm";#N/A,#N/A,FALSE,"WWCM"}</definedName>
    <definedName name="HFinGraph" localSheetId="0" hidden="1">{#N/A,#N/A,FALSE,"Pharm";#N/A,#N/A,FALSE,"WWCM"}</definedName>
    <definedName name="HFinGraph" localSheetId="2" hidden="1">{#N/A,#N/A,FALSE,"Pharm";#N/A,#N/A,FALSE,"WWCM"}</definedName>
    <definedName name="HFinGraph" hidden="1">{#N/A,#N/A,FALSE,"Pharm";#N/A,#N/A,FALSE,"WWCM"}</definedName>
    <definedName name="Hibh" localSheetId="3" hidden="1">{#N/A,#N/A,FALSE,"Pharm";#N/A,#N/A,FALSE,"WWCM"}</definedName>
    <definedName name="Hibh" localSheetId="1" hidden="1">{#N/A,#N/A,FALSE,"Pharm";#N/A,#N/A,FALSE,"WWCM"}</definedName>
    <definedName name="Hibh" localSheetId="0" hidden="1">{#N/A,#N/A,FALSE,"Pharm";#N/A,#N/A,FALSE,"WWCM"}</definedName>
    <definedName name="Hibh" localSheetId="2" hidden="1">{#N/A,#N/A,FALSE,"Pharm";#N/A,#N/A,FALSE,"WWCM"}</definedName>
    <definedName name="Hibh" hidden="1">{#N/A,#N/A,FALSE,"Pharm";#N/A,#N/A,FALSE,"WWCM"}</definedName>
    <definedName name="High" localSheetId="3" hidden="1">{#N/A,#N/A,FALSE,"Pharm";#N/A,#N/A,FALSE,"WWCM"}</definedName>
    <definedName name="High" localSheetId="1" hidden="1">{#N/A,#N/A,FALSE,"Pharm";#N/A,#N/A,FALSE,"WWCM"}</definedName>
    <definedName name="High" localSheetId="0" hidden="1">{#N/A,#N/A,FALSE,"Pharm";#N/A,#N/A,FALSE,"WWCM"}</definedName>
    <definedName name="High" localSheetId="2" hidden="1">{#N/A,#N/A,FALSE,"Pharm";#N/A,#N/A,FALSE,"WWCM"}</definedName>
    <definedName name="High" hidden="1">{#N/A,#N/A,FALSE,"Pharm";#N/A,#N/A,FALSE,"WWCM"}</definedName>
    <definedName name="hjhjffukfuk" localSheetId="3" hidden="1">{#N/A,#N/A,FALSE,"Pharm";#N/A,#N/A,FALSE,"WWCM"}</definedName>
    <definedName name="hjhjffukfuk" localSheetId="1" hidden="1">{#N/A,#N/A,FALSE,"Pharm";#N/A,#N/A,FALSE,"WWCM"}</definedName>
    <definedName name="hjhjffukfuk" localSheetId="0" hidden="1">{#N/A,#N/A,FALSE,"Pharm";#N/A,#N/A,FALSE,"WWCM"}</definedName>
    <definedName name="hjhjffukfuk" localSheetId="2" hidden="1">{#N/A,#N/A,FALSE,"Pharm";#N/A,#N/A,FALSE,"WWCM"}</definedName>
    <definedName name="hjhjffukfuk" hidden="1">{#N/A,#N/A,FALSE,"Pharm";#N/A,#N/A,FALSE,"WWCM"}</definedName>
    <definedName name="hjhjfkfukywrte" localSheetId="3" hidden="1">{#N/A,#N/A,FALSE,"Pharm";#N/A,#N/A,FALSE,"WWCM"}</definedName>
    <definedName name="hjhjfkfukywrte" localSheetId="1" hidden="1">{#N/A,#N/A,FALSE,"Pharm";#N/A,#N/A,FALSE,"WWCM"}</definedName>
    <definedName name="hjhjfkfukywrte" localSheetId="0" hidden="1">{#N/A,#N/A,FALSE,"Pharm";#N/A,#N/A,FALSE,"WWCM"}</definedName>
    <definedName name="hjhjfkfukywrte" localSheetId="2" hidden="1">{#N/A,#N/A,FALSE,"Pharm";#N/A,#N/A,FALSE,"WWCM"}</definedName>
    <definedName name="hjhjfkfukywrte" hidden="1">{#N/A,#N/A,FALSE,"Pharm";#N/A,#N/A,FALSE,"WWCM"}</definedName>
    <definedName name="hjhkjkl" localSheetId="3" hidden="1">{#N/A,#N/A,FALSE,"Pharm";#N/A,#N/A,FALSE,"WWCM"}</definedName>
    <definedName name="hjhkjkl" localSheetId="1" hidden="1">{#N/A,#N/A,FALSE,"Pharm";#N/A,#N/A,FALSE,"WWCM"}</definedName>
    <definedName name="hjhkjkl" localSheetId="0" hidden="1">{#N/A,#N/A,FALSE,"Pharm";#N/A,#N/A,FALSE,"WWCM"}</definedName>
    <definedName name="hjhkjkl" localSheetId="2" hidden="1">{#N/A,#N/A,FALSE,"Pharm";#N/A,#N/A,FALSE,"WWCM"}</definedName>
    <definedName name="hjhkjkl" hidden="1">{#N/A,#N/A,FALSE,"Pharm";#N/A,#N/A,FALSE,"WWCM"}</definedName>
    <definedName name="hjjjkk" localSheetId="3" hidden="1">{#N/A,#N/A,FALSE,"REPORT"}</definedName>
    <definedName name="hjjjkk" localSheetId="1" hidden="1">{#N/A,#N/A,FALSE,"REPORT"}</definedName>
    <definedName name="hjjjkk" localSheetId="0" hidden="1">{#N/A,#N/A,FALSE,"REPORT"}</definedName>
    <definedName name="hjjjkk" localSheetId="2" hidden="1">{#N/A,#N/A,FALSE,"REPORT"}</definedName>
    <definedName name="hjjjkk" hidden="1">{#N/A,#N/A,FALSE,"REPORT"}</definedName>
    <definedName name="hjjkk" localSheetId="3" hidden="1">{#N/A,#N/A,FALSE,"Pharm";#N/A,#N/A,FALSE,"WWCM"}</definedName>
    <definedName name="hjjkk" localSheetId="1" hidden="1">{#N/A,#N/A,FALSE,"Pharm";#N/A,#N/A,FALSE,"WWCM"}</definedName>
    <definedName name="hjjkk" localSheetId="0" hidden="1">{#N/A,#N/A,FALSE,"Pharm";#N/A,#N/A,FALSE,"WWCM"}</definedName>
    <definedName name="hjjkk" localSheetId="2" hidden="1">{#N/A,#N/A,FALSE,"Pharm";#N/A,#N/A,FALSE,"WWCM"}</definedName>
    <definedName name="hjjkk" hidden="1">{#N/A,#N/A,FALSE,"Pharm";#N/A,#N/A,FALSE,"WWCM"}</definedName>
    <definedName name="hjkk" localSheetId="3" hidden="1">{#N/A,#N/A,FALSE,"Pharm";#N/A,#N/A,FALSE,"WWCM"}</definedName>
    <definedName name="hjkk" localSheetId="1" hidden="1">{#N/A,#N/A,FALSE,"Pharm";#N/A,#N/A,FALSE,"WWCM"}</definedName>
    <definedName name="hjkk" localSheetId="0" hidden="1">{#N/A,#N/A,FALSE,"Pharm";#N/A,#N/A,FALSE,"WWCM"}</definedName>
    <definedName name="hjkk" localSheetId="2" hidden="1">{#N/A,#N/A,FALSE,"Pharm";#N/A,#N/A,FALSE,"WWCM"}</definedName>
    <definedName name="hjkk" hidden="1">{#N/A,#N/A,FALSE,"Pharm";#N/A,#N/A,FALSE,"WWCM"}</definedName>
    <definedName name="HKSH" localSheetId="3" hidden="1">{#N/A,#N/A,FALSE,"REPORT"}</definedName>
    <definedName name="HKSH" localSheetId="1" hidden="1">{#N/A,#N/A,FALSE,"REPORT"}</definedName>
    <definedName name="HKSH" localSheetId="0" hidden="1">{#N/A,#N/A,FALSE,"REPORT"}</definedName>
    <definedName name="HKSH" localSheetId="2" hidden="1">{#N/A,#N/A,FALSE,"REPORT"}</definedName>
    <definedName name="HKSH" hidden="1">{#N/A,#N/A,FALSE,"REPORT"}</definedName>
    <definedName name="HMG" localSheetId="3" hidden="1">{#N/A,#N/A,FALSE,"REPORT"}</definedName>
    <definedName name="HMG" localSheetId="1" hidden="1">{#N/A,#N/A,FALSE,"REPORT"}</definedName>
    <definedName name="HMG" localSheetId="0" hidden="1">{#N/A,#N/A,FALSE,"REPORT"}</definedName>
    <definedName name="HMG" localSheetId="2" hidden="1">{#N/A,#N/A,FALSE,"REPORT"}</definedName>
    <definedName name="HMG" hidden="1">{#N/A,#N/A,FALSE,"REPORT"}</definedName>
    <definedName name="HTML_CodePage" hidden="1">1252</definedName>
    <definedName name="HTML_Control" localSheetId="3" hidden="1">{"'A'!$CL$1:$DB$170"}</definedName>
    <definedName name="HTML_Control" localSheetId="1" hidden="1">{"'A'!$CL$1:$DB$170"}</definedName>
    <definedName name="HTML_Control" localSheetId="0" hidden="1">{"'A'!$CL$1:$DB$170"}</definedName>
    <definedName name="HTML_Control" localSheetId="2" hidden="1">{"'A'!$CL$1:$DB$170"}</definedName>
    <definedName name="HTML_Control" hidden="1">{"'A'!$CL$1:$DB$170"}</definedName>
    <definedName name="HTML_Control_1_1" localSheetId="3" hidden="1">{"'Output'!$B$1:$E$30"}</definedName>
    <definedName name="HTML_Control_1_1" localSheetId="1" hidden="1">{"'Output'!$B$1:$E$30"}</definedName>
    <definedName name="HTML_Control_1_1" localSheetId="0" hidden="1">{"'Output'!$B$1:$E$30"}</definedName>
    <definedName name="HTML_Control_1_1" localSheetId="2" hidden="1">{"'Output'!$B$1:$E$30"}</definedName>
    <definedName name="HTML_Control_1_1" hidden="1">{"'Output'!$B$1:$E$30"}</definedName>
    <definedName name="HTML_Control_2" localSheetId="3" hidden="1">{"'Output'!$B$1:$E$30"}</definedName>
    <definedName name="HTML_Control_2" localSheetId="1" hidden="1">{"'Output'!$B$1:$E$30"}</definedName>
    <definedName name="HTML_Control_2" localSheetId="0" hidden="1">{"'Output'!$B$1:$E$30"}</definedName>
    <definedName name="HTML_Control_2" localSheetId="2" hidden="1">{"'Output'!$B$1:$E$30"}</definedName>
    <definedName name="HTML_Control_2" hidden="1">{"'Output'!$B$1:$E$30"}</definedName>
    <definedName name="HTML_Control_2_1" localSheetId="3" hidden="1">{"'Output'!$B$1:$E$30"}</definedName>
    <definedName name="HTML_Control_2_1" localSheetId="1" hidden="1">{"'Output'!$B$1:$E$30"}</definedName>
    <definedName name="HTML_Control_2_1" localSheetId="0" hidden="1">{"'Output'!$B$1:$E$30"}</definedName>
    <definedName name="HTML_Control_2_1" localSheetId="2" hidden="1">{"'Output'!$B$1:$E$30"}</definedName>
    <definedName name="HTML_Control_2_1" hidden="1">{"'Output'!$B$1:$E$30"}</definedName>
    <definedName name="HTML_Control_3" localSheetId="3" hidden="1">{"'Output'!$B$1:$E$30"}</definedName>
    <definedName name="HTML_Control_3" localSheetId="1" hidden="1">{"'Output'!$B$1:$E$30"}</definedName>
    <definedName name="HTML_Control_3" localSheetId="0" hidden="1">{"'Output'!$B$1:$E$30"}</definedName>
    <definedName name="HTML_Control_3" localSheetId="2" hidden="1">{"'Output'!$B$1:$E$30"}</definedName>
    <definedName name="HTML_Control_3" hidden="1">{"'Output'!$B$1:$E$30"}</definedName>
    <definedName name="HTML_Control_4" localSheetId="3" hidden="1">{"'Output'!$B$1:$E$30"}</definedName>
    <definedName name="HTML_Control_4" localSheetId="1" hidden="1">{"'Output'!$B$1:$E$30"}</definedName>
    <definedName name="HTML_Control_4" localSheetId="0" hidden="1">{"'Output'!$B$1:$E$30"}</definedName>
    <definedName name="HTML_Control_4" localSheetId="2" hidden="1">{"'Output'!$B$1:$E$30"}</definedName>
    <definedName name="HTML_Control_4" hidden="1">{"'Output'!$B$1:$E$30"}</definedName>
    <definedName name="HTML_Control_5" localSheetId="3" hidden="1">{"'Output'!$B$1:$E$30"}</definedName>
    <definedName name="HTML_Control_5" localSheetId="1" hidden="1">{"'Output'!$B$1:$E$30"}</definedName>
    <definedName name="HTML_Control_5" localSheetId="0" hidden="1">{"'Output'!$B$1:$E$30"}</definedName>
    <definedName name="HTML_Control_5" localSheetId="2" hidden="1">{"'Output'!$B$1:$E$30"}</definedName>
    <definedName name="HTML_Control_5" hidden="1">{"'Output'!$B$1:$E$30"}</definedName>
    <definedName name="HTML_Description" hidden="1">""</definedName>
    <definedName name="HTML_Email" hidden="1">""</definedName>
    <definedName name="HTML_Header" hidden="1">"Local Currency to US Dollar"</definedName>
    <definedName name="HTML_LastUpdate" hidden="1">"2/23/98"</definedName>
    <definedName name="HTML_LineAfter" hidden="1">FALSE</definedName>
    <definedName name="HTML_LineBefore" hidden="1">FALSE</definedName>
    <definedName name="HTML_Name" hidden="1">"†††††††††††"</definedName>
    <definedName name="HTML_OBDlg2" hidden="1">TRUE</definedName>
    <definedName name="HTML_OBDlg4" hidden="1">TRUE</definedName>
    <definedName name="HTML_OS" hidden="1">0</definedName>
    <definedName name="HTML_PathFile" hidden="1">"S:\shared\finrpt\fx\rates\mar98l.htm"</definedName>
    <definedName name="HTML_Title" hidden="1">"Local Currency to US Dollar"</definedName>
    <definedName name="htyuityuiotio" localSheetId="3" hidden="1">{#N/A,#N/A,FALSE,"REPORT"}</definedName>
    <definedName name="htyuityuiotio" localSheetId="1" hidden="1">{#N/A,#N/A,FALSE,"REPORT"}</definedName>
    <definedName name="htyuityuiotio" localSheetId="0" hidden="1">{#N/A,#N/A,FALSE,"REPORT"}</definedName>
    <definedName name="htyuityuiotio" localSheetId="2" hidden="1">{#N/A,#N/A,FALSE,"REPORT"}</definedName>
    <definedName name="htyuityuiotio" hidden="1">{#N/A,#N/A,FALSE,"REPORT"}</definedName>
    <definedName name="Hypertention" localSheetId="3" hidden="1">{#N/A,#N/A,FALSE,"Pharm";#N/A,#N/A,FALSE,"WWCM"}</definedName>
    <definedName name="Hypertention" localSheetId="1" hidden="1">{#N/A,#N/A,FALSE,"Pharm";#N/A,#N/A,FALSE,"WWCM"}</definedName>
    <definedName name="Hypertention" localSheetId="0" hidden="1">{#N/A,#N/A,FALSE,"Pharm";#N/A,#N/A,FALSE,"WWCM"}</definedName>
    <definedName name="Hypertention" localSheetId="2" hidden="1">{#N/A,#N/A,FALSE,"Pharm";#N/A,#N/A,FALSE,"WWCM"}</definedName>
    <definedName name="Hypertention" hidden="1">{#N/A,#N/A,FALSE,"Pharm";#N/A,#N/A,FALSE,"WWCM"}</definedName>
    <definedName name="hypo" localSheetId="3" hidden="1">{#N/A,#N/A,FALSE,"Pharm";#N/A,#N/A,FALSE,"WWCM"}</definedName>
    <definedName name="hypo" localSheetId="1" hidden="1">{#N/A,#N/A,FALSE,"Pharm";#N/A,#N/A,FALSE,"WWCM"}</definedName>
    <definedName name="hypo" localSheetId="0" hidden="1">{#N/A,#N/A,FALSE,"Pharm";#N/A,#N/A,FALSE,"WWCM"}</definedName>
    <definedName name="hypo" localSheetId="2" hidden="1">{#N/A,#N/A,FALSE,"Pharm";#N/A,#N/A,FALSE,"WWCM"}</definedName>
    <definedName name="hypo" hidden="1">{#N/A,#N/A,FALSE,"Pharm";#N/A,#N/A,FALSE,"WWCM"}</definedName>
    <definedName name="INFORME_AGO" localSheetId="3" hidden="1">{"DESV HR GROSS",#N/A,FALSE,"H_R_";"COSTO GEN 1",#N/A,FALSE,"H_R_";"COSTO COMB",#N/A,FALSE,"H_R_";"VAR H R",#N/A,FALSE,"H_R_";"VAPOR DISP",#N/A,FALSE,"DISP";"H R NETO",#N/A,FALSE,"H_R_";"CICLO DISP",#N/A,FALSE,"DISP";"CICLO HRS",#N/A,FALSE,"DISP";"DIESEL DISP",#N/A,FALSE,"DISP";"DIESEL HRS",#N/A,FALSE,"DISP";"HIDRO DISP",#N/A,FALSE,"DISP";"VAPOR HRS",#N/A,FALSE,"DISP";"HIDRO HRS",#N/A,FALSE,"DISP";"T GAS DISP",#N/A,FALSE,"DISP";"T GAS HRS",#N/A,FALSE,"DISP"}</definedName>
    <definedName name="INFORME_AGO" localSheetId="1" hidden="1">{"DESV HR GROSS",#N/A,FALSE,"H_R_";"COSTO GEN 1",#N/A,FALSE,"H_R_";"COSTO COMB",#N/A,FALSE,"H_R_";"VAR H R",#N/A,FALSE,"H_R_";"VAPOR DISP",#N/A,FALSE,"DISP";"H R NETO",#N/A,FALSE,"H_R_";"CICLO DISP",#N/A,FALSE,"DISP";"CICLO HRS",#N/A,FALSE,"DISP";"DIESEL DISP",#N/A,FALSE,"DISP";"DIESEL HRS",#N/A,FALSE,"DISP";"HIDRO DISP",#N/A,FALSE,"DISP";"VAPOR HRS",#N/A,FALSE,"DISP";"HIDRO HRS",#N/A,FALSE,"DISP";"T GAS DISP",#N/A,FALSE,"DISP";"T GAS HRS",#N/A,FALSE,"DISP"}</definedName>
    <definedName name="INFORME_AGO" localSheetId="0" hidden="1">{"DESV HR GROSS",#N/A,FALSE,"H_R_";"COSTO GEN 1",#N/A,FALSE,"H_R_";"COSTO COMB",#N/A,FALSE,"H_R_";"VAR H R",#N/A,FALSE,"H_R_";"VAPOR DISP",#N/A,FALSE,"DISP";"H R NETO",#N/A,FALSE,"H_R_";"CICLO DISP",#N/A,FALSE,"DISP";"CICLO HRS",#N/A,FALSE,"DISP";"DIESEL DISP",#N/A,FALSE,"DISP";"DIESEL HRS",#N/A,FALSE,"DISP";"HIDRO DISP",#N/A,FALSE,"DISP";"VAPOR HRS",#N/A,FALSE,"DISP";"HIDRO HRS",#N/A,FALSE,"DISP";"T GAS DISP",#N/A,FALSE,"DISP";"T GAS HRS",#N/A,FALSE,"DISP"}</definedName>
    <definedName name="INFORME_AGO" localSheetId="2" hidden="1">{"DESV HR GROSS",#N/A,FALSE,"H_R_";"COSTO GEN 1",#N/A,FALSE,"H_R_";"COSTO COMB",#N/A,FALSE,"H_R_";"VAR H R",#N/A,FALSE,"H_R_";"VAPOR DISP",#N/A,FALSE,"DISP";"H R NETO",#N/A,FALSE,"H_R_";"CICLO DISP",#N/A,FALSE,"DISP";"CICLO HRS",#N/A,FALSE,"DISP";"DIESEL DISP",#N/A,FALSE,"DISP";"DIESEL HRS",#N/A,FALSE,"DISP";"HIDRO DISP",#N/A,FALSE,"DISP";"VAPOR HRS",#N/A,FALSE,"DISP";"HIDRO HRS",#N/A,FALSE,"DISP";"T GAS DISP",#N/A,FALSE,"DISP";"T GAS HRS",#N/A,FALSE,"DISP"}</definedName>
    <definedName name="INFORME_AGO" hidden="1">{"DESV HR GROSS",#N/A,FALSE,"H_R_";"COSTO GEN 1",#N/A,FALSE,"H_R_";"COSTO COMB",#N/A,FALSE,"H_R_";"VAR H R",#N/A,FALSE,"H_R_";"VAPOR DISP",#N/A,FALSE,"DISP";"H R NETO",#N/A,FALSE,"H_R_";"CICLO DISP",#N/A,FALSE,"DISP";"CICLO HRS",#N/A,FALSE,"DISP";"DIESEL DISP",#N/A,FALSE,"DISP";"DIESEL HRS",#N/A,FALSE,"DISP";"HIDRO DISP",#N/A,FALSE,"DISP";"VAPOR HRS",#N/A,FALSE,"DISP";"HIDRO HRS",#N/A,FALSE,"DISP";"T GAS DISP",#N/A,FALSE,"DISP";"T GAS HRS",#N/A,FALSE,"DISP"}</definedName>
    <definedName name="IP" localSheetId="3" hidden="1">{#N/A,#N/A,FALSE,"Pharm";#N/A,#N/A,FALSE,"WWCM"}</definedName>
    <definedName name="IP" localSheetId="1" hidden="1">{#N/A,#N/A,FALSE,"Pharm";#N/A,#N/A,FALSE,"WWCM"}</definedName>
    <definedName name="IP" localSheetId="0" hidden="1">{#N/A,#N/A,FALSE,"Pharm";#N/A,#N/A,FALSE,"WWCM"}</definedName>
    <definedName name="IP" localSheetId="2" hidden="1">{#N/A,#N/A,FALSE,"Pharm";#N/A,#N/A,FALSE,"WWCM"}</definedName>
    <definedName name="IP" hidden="1">{#N/A,#N/A,FALSE,"Pharm";#N/A,#N/A,FALSE,"WWCM"}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OVER_SHARES" hidden="1">"c100"</definedName>
    <definedName name="IQ_BV_SHARE" hidden="1">"c100"</definedName>
    <definedName name="IQ_BV_STDDEV_EST_REUT" hidden="1">"c5408"</definedName>
    <definedName name="IQ_BV_STDDEV_EST_THOM" hidden="1">"c5152"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PITALIZED_INTEREST" hidden="1">"c2076"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RATE" hidden="1">"c2192"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" hidden="1">"c2801"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"c373"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REUT" hidden="1">"c5409"</definedName>
    <definedName name="IQ_EST_ACT_BV_THOM" hidden="1">"c5153"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BV_DIFF_REUT" hidden="1">"c5433"</definedName>
    <definedName name="IQ_EST_BV_DIFF_THOM" hidden="1">"c5204"</definedName>
    <definedName name="IQ_EST_BV_SURPRISE_PERCENT_REUT" hidden="1">"c5434"</definedName>
    <definedName name="IQ_EST_BV_SURPRISE_PERCENT_THOM" hidden="1">"c5205"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"001"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"07/10/2017 14:17:57"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ING_DATE" hidden="1">"c1613"</definedName>
    <definedName name="IQ_PRIMARY_EPS_TYPE_THOM" hidden="1">"c5297"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_ISSUE_LC_ACTION" hidden="1">"c2644"</definedName>
    <definedName name="IQ_SP_ISSUE_LC_DATE" hidden="1">"c2643"</definedName>
    <definedName name="IQ_SP_ISSUE_LC_LT" hidden="1">"c2645"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S" hidden="1">"c2119"</definedName>
    <definedName name="IQ_TOTAL_UNUSUAL" hidden="1">"c1508"</definedName>
    <definedName name="IQ_TR_BUY_ADVISORS" hidden="1">"c2387"</definedName>
    <definedName name="IQ_TR_SELL_ADVISORS" hidden="1">"c2388"</definedName>
    <definedName name="IQ_TR_SUBDEBT" hidden="1">"c2370"</definedName>
    <definedName name="IQ_TR_TARGET_ADVISORS" hidden="1">"c2386"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S_GAAP_CA" hidden="1">"c2930"</definedName>
    <definedName name="IQ_US_GAAP_CL" hidden="1">"c2932"</definedName>
    <definedName name="IQ_US_GAAP_COST_REV" hidden="1">"c2965"</definedName>
    <definedName name="IQ_US_GAAP_DO" hidden="1">"c2973"</definedName>
    <definedName name="IQ_US_GAAP_EXTRA_ACC_ITEMS" hidden="1">"c2972"</definedName>
    <definedName name="IQ_US_GAAP_INC_TAX" hidden="1">"c2975"</definedName>
    <definedName name="IQ_US_GAAP_INTEREST_EXP" hidden="1">"c2971"</definedName>
    <definedName name="IQ_US_GAAP_LIAB_LT" hidden="1">"c2933"</definedName>
    <definedName name="IQ_US_GAAP_MINORITY_INTEREST_IS" hidden="1">"c2974"</definedName>
    <definedName name="IQ_US_GAAP_NCA" hidden="1">"c2931"</definedName>
    <definedName name="IQ_US_GAAP_NI_AVAIL_EXCL" hidden="1">"c2977"</definedName>
    <definedName name="IQ_US_GAAP_OTHER_NON_OPER" hidden="1">"c2969"</definedName>
    <definedName name="IQ_US_GAAP_OTHER_OPER" hidden="1">"c2968"</definedName>
    <definedName name="IQ_US_GAAP_RD" hidden="1">"c2967"</definedName>
    <definedName name="IQ_US_GAAP_SGA" hidden="1">"c2966"</definedName>
    <definedName name="IQ_US_GAAP_TOTAL_REV" hidden="1">"c2964"</definedName>
    <definedName name="IQ_US_GAAP_TOTAL_UNUSUAL" hidden="1">"c2970"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IQB_BOOKMARK_COUNT" hidden="1">1</definedName>
    <definedName name="IQB_BOOKMARK_LOCATION_0" localSheetId="2" hidden="1">#REF!</definedName>
    <definedName name="IQB_BOOKMARK_LOCATION_0" hidden="1">#REF!</definedName>
    <definedName name="IQRA10" hidden="1">"$A$11:$A$262"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C15" hidden="1">"$C$16:$C$20"</definedName>
    <definedName name="IQRC24" hidden="1">"$C$25:$C$29"</definedName>
    <definedName name="IQRD15" hidden="1">"$D$16:$D$17"</definedName>
    <definedName name="Irbe" localSheetId="3" hidden="1">{#N/A,#N/A,FALSE,"Pharm";#N/A,#N/A,FALSE,"WWCM"}</definedName>
    <definedName name="Irbe" localSheetId="1" hidden="1">{#N/A,#N/A,FALSE,"Pharm";#N/A,#N/A,FALSE,"WWCM"}</definedName>
    <definedName name="Irbe" localSheetId="0" hidden="1">{#N/A,#N/A,FALSE,"Pharm";#N/A,#N/A,FALSE,"WWCM"}</definedName>
    <definedName name="Irbe" localSheetId="2" hidden="1">{#N/A,#N/A,FALSE,"Pharm";#N/A,#N/A,FALSE,"WWCM"}</definedName>
    <definedName name="Irbe" hidden="1">{#N/A,#N/A,FALSE,"Pharm";#N/A,#N/A,FALSE,"WWCM"}</definedName>
    <definedName name="j" localSheetId="3" hidden="1">{#N/A,#N/A,FALSE,"REPORT"}</definedName>
    <definedName name="j" localSheetId="1" hidden="1">{#N/A,#N/A,FALSE,"REPORT"}</definedName>
    <definedName name="j" localSheetId="0" hidden="1">{#N/A,#N/A,FALSE,"REPORT"}</definedName>
    <definedName name="j" localSheetId="2" hidden="1">{#N/A,#N/A,FALSE,"REPORT"}</definedName>
    <definedName name="j" hidden="1">{#N/A,#N/A,FALSE,"REPORT"}</definedName>
    <definedName name="jjj" localSheetId="3" hidden="1">{#N/A,#N/A,FALSE,"REPORT"}</definedName>
    <definedName name="jjj" localSheetId="1" hidden="1">{#N/A,#N/A,FALSE,"REPORT"}</definedName>
    <definedName name="jjj" localSheetId="0" hidden="1">{#N/A,#N/A,FALSE,"REPORT"}</definedName>
    <definedName name="jjj" localSheetId="2" hidden="1">{#N/A,#N/A,FALSE,"REPORT"}</definedName>
    <definedName name="jjj" hidden="1">{#N/A,#N/A,FALSE,"REPORT"}</definedName>
    <definedName name="jkl" localSheetId="3" hidden="1">{#N/A,#N/A,FALSE,"REPORT"}</definedName>
    <definedName name="jkl" localSheetId="1" hidden="1">{#N/A,#N/A,FALSE,"REPORT"}</definedName>
    <definedName name="jkl" localSheetId="0" hidden="1">{#N/A,#N/A,FALSE,"REPORT"}</definedName>
    <definedName name="jkl" localSheetId="2" hidden="1">{#N/A,#N/A,FALSE,"REPORT"}</definedName>
    <definedName name="jkl" hidden="1">{#N/A,#N/A,FALSE,"REPORT"}</definedName>
    <definedName name="judy" localSheetId="3" hidden="1">{#N/A,#N/A,FALSE,"Pharm";#N/A,#N/A,FALSE,"WWCM"}</definedName>
    <definedName name="judy" localSheetId="1" hidden="1">{#N/A,#N/A,FALSE,"Pharm";#N/A,#N/A,FALSE,"WWCM"}</definedName>
    <definedName name="judy" localSheetId="0" hidden="1">{#N/A,#N/A,FALSE,"Pharm";#N/A,#N/A,FALSE,"WWCM"}</definedName>
    <definedName name="judy" localSheetId="2" hidden="1">{#N/A,#N/A,FALSE,"Pharm";#N/A,#N/A,FALSE,"WWCM"}</definedName>
    <definedName name="judy" hidden="1">{#N/A,#N/A,FALSE,"Pharm";#N/A,#N/A,FALSE,"WWCM"}</definedName>
    <definedName name="judy1" localSheetId="3" hidden="1">{#N/A,#N/A,FALSE,"Pharm";#N/A,#N/A,FALSE,"WWCM"}</definedName>
    <definedName name="judy1" localSheetId="1" hidden="1">{#N/A,#N/A,FALSE,"Pharm";#N/A,#N/A,FALSE,"WWCM"}</definedName>
    <definedName name="judy1" localSheetId="0" hidden="1">{#N/A,#N/A,FALSE,"Pharm";#N/A,#N/A,FALSE,"WWCM"}</definedName>
    <definedName name="judy1" localSheetId="2" hidden="1">{#N/A,#N/A,FALSE,"Pharm";#N/A,#N/A,FALSE,"WWCM"}</definedName>
    <definedName name="judy1" hidden="1">{#N/A,#N/A,FALSE,"Pharm";#N/A,#N/A,FALSE,"WWCM"}</definedName>
    <definedName name="k" localSheetId="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" localSheetId="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" localSheetId="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WBEVMODE" hidden="1">-1</definedName>
    <definedName name="kjdfj" localSheetId="3" hidden="1">{#N/A,#N/A,FALSE,"FY97P1";#N/A,#N/A,FALSE,"FY97Z312";#N/A,#N/A,FALSE,"FY97LRBC";#N/A,#N/A,FALSE,"FY97O";#N/A,#N/A,FALSE,"FY97DAM"}</definedName>
    <definedName name="kjdfj" localSheetId="1" hidden="1">{#N/A,#N/A,FALSE,"FY97P1";#N/A,#N/A,FALSE,"FY97Z312";#N/A,#N/A,FALSE,"FY97LRBC";#N/A,#N/A,FALSE,"FY97O";#N/A,#N/A,FALSE,"FY97DAM"}</definedName>
    <definedName name="kjdfj" localSheetId="0" hidden="1">{#N/A,#N/A,FALSE,"FY97P1";#N/A,#N/A,FALSE,"FY97Z312";#N/A,#N/A,FALSE,"FY97LRBC";#N/A,#N/A,FALSE,"FY97O";#N/A,#N/A,FALSE,"FY97DAM"}</definedName>
    <definedName name="kjdfj" localSheetId="2" hidden="1">{#N/A,#N/A,FALSE,"FY97P1";#N/A,#N/A,FALSE,"FY97Z312";#N/A,#N/A,FALSE,"FY97LRBC";#N/A,#N/A,FALSE,"FY97O";#N/A,#N/A,FALSE,"FY97DAM"}</definedName>
    <definedName name="kjdfj" hidden="1">{#N/A,#N/A,FALSE,"FY97P1";#N/A,#N/A,FALSE,"FY97Z312";#N/A,#N/A,FALSE,"FY97LRBC";#N/A,#N/A,FALSE,"FY97O";#N/A,#N/A,FALSE,"FY97DAM"}</definedName>
    <definedName name="kkk" localSheetId="3" hidden="1">{#N/A,#N/A,FALSE,"Pharm";#N/A,#N/A,FALSE,"WWCM"}</definedName>
    <definedName name="kkk" localSheetId="1" hidden="1">{#N/A,#N/A,FALSE,"Pharm";#N/A,#N/A,FALSE,"WWCM"}</definedName>
    <definedName name="kkk" localSheetId="0" hidden="1">{#N/A,#N/A,FALSE,"Pharm";#N/A,#N/A,FALSE,"WWCM"}</definedName>
    <definedName name="kkk" localSheetId="2" hidden="1">{#N/A,#N/A,FALSE,"Pharm";#N/A,#N/A,FALSE,"WWCM"}</definedName>
    <definedName name="kkk" hidden="1">{#N/A,#N/A,FALSE,"Pharm";#N/A,#N/A,FALSE,"WWCM"}</definedName>
    <definedName name="kkkkkkkk" localSheetId="3" hidden="1">{#N/A,#N/A,FALSE,"FY97P1";#N/A,#N/A,FALSE,"FY97Z312";#N/A,#N/A,FALSE,"FY97LRBC";#N/A,#N/A,FALSE,"FY97O";#N/A,#N/A,FALSE,"FY97DAM"}</definedName>
    <definedName name="kkkkkkkk" localSheetId="1" hidden="1">{#N/A,#N/A,FALSE,"FY97P1";#N/A,#N/A,FALSE,"FY97Z312";#N/A,#N/A,FALSE,"FY97LRBC";#N/A,#N/A,FALSE,"FY97O";#N/A,#N/A,FALSE,"FY97DAM"}</definedName>
    <definedName name="kkkkkkkk" localSheetId="0" hidden="1">{#N/A,#N/A,FALSE,"FY97P1";#N/A,#N/A,FALSE,"FY97Z312";#N/A,#N/A,FALSE,"FY97LRBC";#N/A,#N/A,FALSE,"FY97O";#N/A,#N/A,FALSE,"FY97DAM"}</definedName>
    <definedName name="kkkkkkkk" localSheetId="2" hidden="1">{#N/A,#N/A,FALSE,"FY97P1";#N/A,#N/A,FALSE,"FY97Z312";#N/A,#N/A,FALSE,"FY97LRBC";#N/A,#N/A,FALSE,"FY97O";#N/A,#N/A,FALSE,"FY97DAM"}</definedName>
    <definedName name="kkkkkkkk" hidden="1">{#N/A,#N/A,FALSE,"FY97P1";#N/A,#N/A,FALSE,"FY97Z312";#N/A,#N/A,FALSE,"FY97LRBC";#N/A,#N/A,FALSE,"FY97O";#N/A,#N/A,FALSE,"FY97DAM"}</definedName>
    <definedName name="kslkjkjlkjd" localSheetId="3" hidden="1">{#N/A,#N/A,FALSE,"REPORT"}</definedName>
    <definedName name="kslkjkjlkjd" localSheetId="1" hidden="1">{#N/A,#N/A,FALSE,"REPORT"}</definedName>
    <definedName name="kslkjkjlkjd" localSheetId="0" hidden="1">{#N/A,#N/A,FALSE,"REPORT"}</definedName>
    <definedName name="kslkjkjlkjd" localSheetId="2" hidden="1">{#N/A,#N/A,FALSE,"REPORT"}</definedName>
    <definedName name="kslkjkjlkjd" hidden="1">{#N/A,#N/A,FALSE,"REPORT"}</definedName>
    <definedName name="lee" localSheetId="3" hidden="1">{#N/A,#N/A,FALSE,"Pharm";#N/A,#N/A,FALSE,"WWCM"}</definedName>
    <definedName name="lee" localSheetId="1" hidden="1">{#N/A,#N/A,FALSE,"Pharm";#N/A,#N/A,FALSE,"WWCM"}</definedName>
    <definedName name="lee" localSheetId="0" hidden="1">{#N/A,#N/A,FALSE,"Pharm";#N/A,#N/A,FALSE,"WWCM"}</definedName>
    <definedName name="lee" localSheetId="2" hidden="1">{#N/A,#N/A,FALSE,"Pharm";#N/A,#N/A,FALSE,"WWCM"}</definedName>
    <definedName name="lee" hidden="1">{#N/A,#N/A,FALSE,"Pharm";#N/A,#N/A,FALSE,"WWCM"}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hidden="1">#REF!</definedName>
    <definedName name="m" localSheetId="3" hidden="1">{#N/A,#N/A,FALSE,"CNS";#N/A,#N/A,FALSE,"Serz";#N/A,#N/A,FALSE,"Ace"}</definedName>
    <definedName name="m" localSheetId="1" hidden="1">{#N/A,#N/A,FALSE,"CNS";#N/A,#N/A,FALSE,"Serz";#N/A,#N/A,FALSE,"Ace"}</definedName>
    <definedName name="m" localSheetId="0" hidden="1">{#N/A,#N/A,FALSE,"CNS";#N/A,#N/A,FALSE,"Serz";#N/A,#N/A,FALSE,"Ace"}</definedName>
    <definedName name="m" localSheetId="2" hidden="1">{#N/A,#N/A,FALSE,"CNS";#N/A,#N/A,FALSE,"Serz";#N/A,#N/A,FALSE,"Ace"}</definedName>
    <definedName name="m" hidden="1">{#N/A,#N/A,FALSE,"CNS";#N/A,#N/A,FALSE,"Serz";#N/A,#N/A,FALSE,"Ace"}</definedName>
    <definedName name="min" localSheetId="3" hidden="1">{#N/A,#N/A,FALSE,"REPORT"}</definedName>
    <definedName name="min" localSheetId="1" hidden="1">{#N/A,#N/A,FALSE,"REPORT"}</definedName>
    <definedName name="min" localSheetId="0" hidden="1">{#N/A,#N/A,FALSE,"REPORT"}</definedName>
    <definedName name="min" localSheetId="2" hidden="1">{#N/A,#N/A,FALSE,"REPORT"}</definedName>
    <definedName name="min" hidden="1">{#N/A,#N/A,FALSE,"REPORT"}</definedName>
    <definedName name="mina" localSheetId="3" hidden="1">{#N/A,#N/A,FALSE,"REPORT"}</definedName>
    <definedName name="mina" localSheetId="1" hidden="1">{#N/A,#N/A,FALSE,"REPORT"}</definedName>
    <definedName name="mina" localSheetId="0" hidden="1">{#N/A,#N/A,FALSE,"REPORT"}</definedName>
    <definedName name="mina" localSheetId="2" hidden="1">{#N/A,#N/A,FALSE,"REPORT"}</definedName>
    <definedName name="mina" hidden="1">{#N/A,#N/A,FALSE,"REPORT"}</definedName>
    <definedName name="mlw" localSheetId="3" hidden="1">{#N/A,#N/A,FALSE,"Pharm";#N/A,#N/A,FALSE,"WWCM"}</definedName>
    <definedName name="mlw" localSheetId="1" hidden="1">{#N/A,#N/A,FALSE,"Pharm";#N/A,#N/A,FALSE,"WWCM"}</definedName>
    <definedName name="mlw" localSheetId="0" hidden="1">{#N/A,#N/A,FALSE,"Pharm";#N/A,#N/A,FALSE,"WWCM"}</definedName>
    <definedName name="mlw" localSheetId="2" hidden="1">{#N/A,#N/A,FALSE,"Pharm";#N/A,#N/A,FALSE,"WWCM"}</definedName>
    <definedName name="mlw" hidden="1">{#N/A,#N/A,FALSE,"Pharm";#N/A,#N/A,FALSE,"WWCM"}</definedName>
    <definedName name="mw" localSheetId="3" hidden="1">{#N/A,#N/A,FALSE,"Pharm";#N/A,#N/A,FALSE,"WWCM"}</definedName>
    <definedName name="mw" localSheetId="1" hidden="1">{#N/A,#N/A,FALSE,"Pharm";#N/A,#N/A,FALSE,"WWCM"}</definedName>
    <definedName name="mw" localSheetId="0" hidden="1">{#N/A,#N/A,FALSE,"Pharm";#N/A,#N/A,FALSE,"WWCM"}</definedName>
    <definedName name="mw" localSheetId="2" hidden="1">{#N/A,#N/A,FALSE,"Pharm";#N/A,#N/A,FALSE,"WWCM"}</definedName>
    <definedName name="mw" hidden="1">{#N/A,#N/A,FALSE,"Pharm";#N/A,#N/A,FALSE,"WWCM"}</definedName>
    <definedName name="new" localSheetId="3" hidden="1">{#N/A,#N/A,FALSE,"Pharm";#N/A,#N/A,FALSE,"WWCM"}</definedName>
    <definedName name="new" localSheetId="1" hidden="1">{#N/A,#N/A,FALSE,"Pharm";#N/A,#N/A,FALSE,"WWCM"}</definedName>
    <definedName name="new" localSheetId="0" hidden="1">{#N/A,#N/A,FALSE,"Pharm";#N/A,#N/A,FALSE,"WWCM"}</definedName>
    <definedName name="new" localSheetId="2" hidden="1">{#N/A,#N/A,FALSE,"Pharm";#N/A,#N/A,FALSE,"WWCM"}</definedName>
    <definedName name="new" hidden="1">{#N/A,#N/A,FALSE,"Pharm";#N/A,#N/A,FALSE,"WWCM"}</definedName>
    <definedName name="newnewnew" localSheetId="3" hidden="1">{#N/A,#N/A,FALSE,"Pharm";#N/A,#N/A,FALSE,"WWCM"}</definedName>
    <definedName name="newnewnew" localSheetId="1" hidden="1">{#N/A,#N/A,FALSE,"Pharm";#N/A,#N/A,FALSE,"WWCM"}</definedName>
    <definedName name="newnewnew" localSheetId="0" hidden="1">{#N/A,#N/A,FALSE,"Pharm";#N/A,#N/A,FALSE,"WWCM"}</definedName>
    <definedName name="newnewnew" localSheetId="2" hidden="1">{#N/A,#N/A,FALSE,"Pharm";#N/A,#N/A,FALSE,"WWCM"}</definedName>
    <definedName name="newnewnew" hidden="1">{#N/A,#N/A,FALSE,"Pharm";#N/A,#N/A,FALSE,"WWCM"}</definedName>
    <definedName name="NMicrosite" hidden="1">#REF!</definedName>
    <definedName name="NO" localSheetId="3" hidden="1">{"'Sheet1'!$A$1:$J$121"}</definedName>
    <definedName name="NO" localSheetId="1" hidden="1">{"'Sheet1'!$A$1:$J$121"}</definedName>
    <definedName name="NO" localSheetId="0" hidden="1">{"'Sheet1'!$A$1:$J$121"}</definedName>
    <definedName name="NO" localSheetId="2" hidden="1">{"'Sheet1'!$A$1:$J$121"}</definedName>
    <definedName name="NO" hidden="1">{"'Sheet1'!$A$1:$J$121"}</definedName>
    <definedName name="nouv" localSheetId="3" hidden="1">{#N/A,#N/A,FALSE,"Pharm";#N/A,#N/A,FALSE,"WWCM"}</definedName>
    <definedName name="nouv" localSheetId="1" hidden="1">{#N/A,#N/A,FALSE,"Pharm";#N/A,#N/A,FALSE,"WWCM"}</definedName>
    <definedName name="nouv" localSheetId="0" hidden="1">{#N/A,#N/A,FALSE,"Pharm";#N/A,#N/A,FALSE,"WWCM"}</definedName>
    <definedName name="nouv" localSheetId="2" hidden="1">{#N/A,#N/A,FALSE,"Pharm";#N/A,#N/A,FALSE,"WWCM"}</definedName>
    <definedName name="nouv" hidden="1">{#N/A,#N/A,FALSE,"Pharm";#N/A,#N/A,FALSE,"WWCM"}</definedName>
    <definedName name="OK" localSheetId="3" hidden="1">{#N/A,#N/A,FALSE,"REPORT"}</definedName>
    <definedName name="OK" localSheetId="1" hidden="1">{#N/A,#N/A,FALSE,"REPORT"}</definedName>
    <definedName name="OK" localSheetId="0" hidden="1">{#N/A,#N/A,FALSE,"REPORT"}</definedName>
    <definedName name="OK" localSheetId="2" hidden="1">{#N/A,#N/A,FALSE,"REPORT"}</definedName>
    <definedName name="OK" hidden="1">{#N/A,#N/A,FALSE,"REPORT"}</definedName>
    <definedName name="old_1" hidden="1">#REF!</definedName>
    <definedName name="ooo" localSheetId="3" hidden="1">{#N/A,#N/A,FALSE,"REPORT"}</definedName>
    <definedName name="ooo" localSheetId="1" hidden="1">{#N/A,#N/A,FALSE,"REPORT"}</definedName>
    <definedName name="ooo" localSheetId="0" hidden="1">{#N/A,#N/A,FALSE,"REPORT"}</definedName>
    <definedName name="ooo" localSheetId="2" hidden="1">{#N/A,#N/A,FALSE,"REPORT"}</definedName>
    <definedName name="ooo" hidden="1">{#N/A,#N/A,FALSE,"REPORT"}</definedName>
    <definedName name="other33" localSheetId="3" hidden="1">{#N/A,#N/A,FALSE,"Pharm";#N/A,#N/A,FALSE,"WWCM"}</definedName>
    <definedName name="other33" localSheetId="1" hidden="1">{#N/A,#N/A,FALSE,"Pharm";#N/A,#N/A,FALSE,"WWCM"}</definedName>
    <definedName name="other33" localSheetId="0" hidden="1">{#N/A,#N/A,FALSE,"Pharm";#N/A,#N/A,FALSE,"WWCM"}</definedName>
    <definedName name="other33" localSheetId="2" hidden="1">{#N/A,#N/A,FALSE,"Pharm";#N/A,#N/A,FALSE,"WWCM"}</definedName>
    <definedName name="other33" hidden="1">{#N/A,#N/A,FALSE,"Pharm";#N/A,#N/A,FALSE,"WWCM"}</definedName>
    <definedName name="othermar" localSheetId="3" hidden="1">{#N/A,#N/A,FALSE,"Pharm";#N/A,#N/A,FALSE,"WWCM"}</definedName>
    <definedName name="othermar" localSheetId="1" hidden="1">{#N/A,#N/A,FALSE,"Pharm";#N/A,#N/A,FALSE,"WWCM"}</definedName>
    <definedName name="othermar" localSheetId="0" hidden="1">{#N/A,#N/A,FALSE,"Pharm";#N/A,#N/A,FALSE,"WWCM"}</definedName>
    <definedName name="othermar" localSheetId="2" hidden="1">{#N/A,#N/A,FALSE,"Pharm";#N/A,#N/A,FALSE,"WWCM"}</definedName>
    <definedName name="othermar" hidden="1">{#N/A,#N/A,FALSE,"Pharm";#N/A,#N/A,FALSE,"WWCM"}</definedName>
    <definedName name="Pal_Workbook_GUID" hidden="1">"ZNKQLAX5J3K18YY4TKR1FKU4"</definedName>
    <definedName name="pepe" localSheetId="3" hidden="1">{#N/A,#N/A,FALSE,"Pharm";#N/A,#N/A,FALSE,"WWCM"}</definedName>
    <definedName name="pepe" localSheetId="1" hidden="1">{#N/A,#N/A,FALSE,"Pharm";#N/A,#N/A,FALSE,"WWCM"}</definedName>
    <definedName name="pepe" localSheetId="0" hidden="1">{#N/A,#N/A,FALSE,"Pharm";#N/A,#N/A,FALSE,"WWCM"}</definedName>
    <definedName name="pepe" localSheetId="2" hidden="1">{#N/A,#N/A,FALSE,"Pharm";#N/A,#N/A,FALSE,"WWCM"}</definedName>
    <definedName name="pepe" hidden="1">{#N/A,#N/A,FALSE,"Pharm";#N/A,#N/A,FALSE,"WWCM"}</definedName>
    <definedName name="PEPE4" localSheetId="3" hidden="1">{#N/A,#N/A,FALSE,"Pharm";#N/A,#N/A,FALSE,"WWCM"}</definedName>
    <definedName name="PEPE4" localSheetId="1" hidden="1">{#N/A,#N/A,FALSE,"Pharm";#N/A,#N/A,FALSE,"WWCM"}</definedName>
    <definedName name="PEPE4" localSheetId="0" hidden="1">{#N/A,#N/A,FALSE,"Pharm";#N/A,#N/A,FALSE,"WWCM"}</definedName>
    <definedName name="PEPE4" localSheetId="2" hidden="1">{#N/A,#N/A,FALSE,"Pharm";#N/A,#N/A,FALSE,"WWCM"}</definedName>
    <definedName name="PEPE4" hidden="1">{#N/A,#N/A,FALSE,"Pharm";#N/A,#N/A,FALSE,"WWCM"}</definedName>
    <definedName name="PEPE5" localSheetId="3" hidden="1">{#N/A,#N/A,FALSE,"Pharm";#N/A,#N/A,FALSE,"WWCM"}</definedName>
    <definedName name="PEPE5" localSheetId="1" hidden="1">{#N/A,#N/A,FALSE,"Pharm";#N/A,#N/A,FALSE,"WWCM"}</definedName>
    <definedName name="PEPE5" localSheetId="0" hidden="1">{#N/A,#N/A,FALSE,"Pharm";#N/A,#N/A,FALSE,"WWCM"}</definedName>
    <definedName name="PEPE5" localSheetId="2" hidden="1">{#N/A,#N/A,FALSE,"Pharm";#N/A,#N/A,FALSE,"WWCM"}</definedName>
    <definedName name="PEPE5" hidden="1">{#N/A,#N/A,FALSE,"Pharm";#N/A,#N/A,FALSE,"WWCM"}</definedName>
    <definedName name="pharma" localSheetId="3" hidden="1">{#N/A,#N/A,FALSE,"Sales Graph";#N/A,#N/A,FALSE,"PSBM";#N/A,#N/A,FALSE,"BUC Graph";#N/A,#N/A,FALSE,"P&amp;L - YTD"}</definedName>
    <definedName name="pharma" localSheetId="1" hidden="1">{#N/A,#N/A,FALSE,"Sales Graph";#N/A,#N/A,FALSE,"PSBM";#N/A,#N/A,FALSE,"BUC Graph";#N/A,#N/A,FALSE,"P&amp;L - YTD"}</definedName>
    <definedName name="pharma" localSheetId="0" hidden="1">{#N/A,#N/A,FALSE,"Sales Graph";#N/A,#N/A,FALSE,"PSBM";#N/A,#N/A,FALSE,"BUC Graph";#N/A,#N/A,FALSE,"P&amp;L - YTD"}</definedName>
    <definedName name="pharma" localSheetId="2" hidden="1">{#N/A,#N/A,FALSE,"Sales Graph";#N/A,#N/A,FALSE,"PSBM";#N/A,#N/A,FALSE,"BUC Graph";#N/A,#N/A,FALSE,"P&amp;L - YTD"}</definedName>
    <definedName name="pharma" hidden="1">{#N/A,#N/A,FALSE,"Sales Graph";#N/A,#N/A,FALSE,"PSBM";#N/A,#N/A,FALSE,"BUC Graph";#N/A,#N/A,FALSE,"P&amp;L - YTD"}</definedName>
    <definedName name="pl" localSheetId="3" hidden="1">{#N/A,#N/A,FALSE,"REPORT"}</definedName>
    <definedName name="pl" localSheetId="1" hidden="1">{#N/A,#N/A,FALSE,"REPORT"}</definedName>
    <definedName name="pl" localSheetId="0" hidden="1">{#N/A,#N/A,FALSE,"REPORT"}</definedName>
    <definedName name="pl" localSheetId="2" hidden="1">{#N/A,#N/A,FALSE,"REPORT"}</definedName>
    <definedName name="pl" hidden="1">{#N/A,#N/A,FALSE,"REPORT"}</definedName>
    <definedName name="PLCepi" localSheetId="3" hidden="1">{#N/A,#N/A,FALSE,"REPORT"}</definedName>
    <definedName name="PLCepi" localSheetId="1" hidden="1">{#N/A,#N/A,FALSE,"REPORT"}</definedName>
    <definedName name="PLCepi" localSheetId="0" hidden="1">{#N/A,#N/A,FALSE,"REPORT"}</definedName>
    <definedName name="PLCepi" localSheetId="2" hidden="1">{#N/A,#N/A,FALSE,"REPORT"}</definedName>
    <definedName name="PLCepi" hidden="1">{#N/A,#N/A,FALSE,"REPORT"}</definedName>
    <definedName name="PLProcef" localSheetId="3" hidden="1">{#N/A,#N/A,FALSE,"REPORT"}</definedName>
    <definedName name="PLProcef" localSheetId="1" hidden="1">{#N/A,#N/A,FALSE,"REPORT"}</definedName>
    <definedName name="PLProcef" localSheetId="0" hidden="1">{#N/A,#N/A,FALSE,"REPORT"}</definedName>
    <definedName name="PLProcef" localSheetId="2" hidden="1">{#N/A,#N/A,FALSE,"REPORT"}</definedName>
    <definedName name="PLProcef" hidden="1">{#N/A,#N/A,FALSE,"REPORT"}</definedName>
    <definedName name="PLTaxol" localSheetId="3" hidden="1">{#N/A,#N/A,FALSE,"REPORT"}</definedName>
    <definedName name="PLTaxol" localSheetId="1" hidden="1">{#N/A,#N/A,FALSE,"REPORT"}</definedName>
    <definedName name="PLTaxol" localSheetId="0" hidden="1">{#N/A,#N/A,FALSE,"REPORT"}</definedName>
    <definedName name="PLTaxol" localSheetId="2" hidden="1">{#N/A,#N/A,FALSE,"REPORT"}</definedName>
    <definedName name="PLTaxol" hidden="1">{#N/A,#N/A,FALSE,"REPORT"}</definedName>
    <definedName name="Pnl" localSheetId="3" hidden="1">{#N/A,#N/A,FALSE,"Pharm";#N/A,#N/A,FALSE,"WWCM"}</definedName>
    <definedName name="Pnl" localSheetId="1" hidden="1">{#N/A,#N/A,FALSE,"Pharm";#N/A,#N/A,FALSE,"WWCM"}</definedName>
    <definedName name="Pnl" localSheetId="0" hidden="1">{#N/A,#N/A,FALSE,"Pharm";#N/A,#N/A,FALSE,"WWCM"}</definedName>
    <definedName name="Pnl" localSheetId="2" hidden="1">{#N/A,#N/A,FALSE,"Pharm";#N/A,#N/A,FALSE,"WWCM"}</definedName>
    <definedName name="Pnl" hidden="1">{#N/A,#N/A,FALSE,"Pharm";#N/A,#N/A,FALSE,"WWCM"}</definedName>
    <definedName name="PopCache_GL_INTERFACE_REFERENCE7" hidden="1">#REF!</definedName>
    <definedName name="port29" localSheetId="3" hidden="1">{#N/A,#N/A,FALSE,"Pharm";#N/A,#N/A,FALSE,"WWCM"}</definedName>
    <definedName name="port29" localSheetId="1" hidden="1">{#N/A,#N/A,FALSE,"Pharm";#N/A,#N/A,FALSE,"WWCM"}</definedName>
    <definedName name="port29" localSheetId="0" hidden="1">{#N/A,#N/A,FALSE,"Pharm";#N/A,#N/A,FALSE,"WWCM"}</definedName>
    <definedName name="port29" localSheetId="2" hidden="1">{#N/A,#N/A,FALSE,"Pharm";#N/A,#N/A,FALSE,"WWCM"}</definedName>
    <definedName name="port29" hidden="1">{#N/A,#N/A,FALSE,"Pharm";#N/A,#N/A,FALSE,"WWCM"}</definedName>
    <definedName name="PRELIMINAR_AGO" localSheetId="3" hidden="1">{"ANAL COSTO GEN",#N/A,FALSE,"H_R_";"COSTO COMB",#N/A,FALSE,"H_R_";"COSTO GEN 2",#N/A,FALSE,"H_R_";"DESV HR GROSS",#N/A,FALSE,"H_R_";"H R NETO",#N/A,FALSE,"H_R_";"VAR HR AG",#N/A,FALSE,"H_R_";"VAR H R",#N/A,FALSE,"H_R_";"VAR HR CS",#N/A,FALSE,"H_R_";"VAR HR PS",#N/A,FALSE,"H_R_";"VAR HR SJ",#N/A,FALSE,"H_R_";"CICLO DISP",#N/A,FALSE,"DISP";"CICLO HRS",#N/A,FALSE,"DISP";"DIESEL DISP",#N/A,FALSE,"DISP";"DIESEL HRS",#N/A,FALSE,"DISP";"HIDRO DISP",#N/A,FALSE,"DISP";"HIDRO HRS",#N/A,FALSE,"DISP";"T GAS DISP",#N/A,FALSE,"DISP";"T GAS HRS",#N/A,FALSE,"DISP";"VAPOR DISP",#N/A,FALSE,"DISP";"VAPOR HRS",#N/A,FALSE,"DISP";"DISP SE MENS _ RESERVA",#N/A,FALSE,"DISP";"GENERAL",#N/A,FALSE,"DISP"}</definedName>
    <definedName name="PRELIMINAR_AGO" localSheetId="1" hidden="1">{"ANAL COSTO GEN",#N/A,FALSE,"H_R_";"COSTO COMB",#N/A,FALSE,"H_R_";"COSTO GEN 2",#N/A,FALSE,"H_R_";"DESV HR GROSS",#N/A,FALSE,"H_R_";"H R NETO",#N/A,FALSE,"H_R_";"VAR HR AG",#N/A,FALSE,"H_R_";"VAR H R",#N/A,FALSE,"H_R_";"VAR HR CS",#N/A,FALSE,"H_R_";"VAR HR PS",#N/A,FALSE,"H_R_";"VAR HR SJ",#N/A,FALSE,"H_R_";"CICLO DISP",#N/A,FALSE,"DISP";"CICLO HRS",#N/A,FALSE,"DISP";"DIESEL DISP",#N/A,FALSE,"DISP";"DIESEL HRS",#N/A,FALSE,"DISP";"HIDRO DISP",#N/A,FALSE,"DISP";"HIDRO HRS",#N/A,FALSE,"DISP";"T GAS DISP",#N/A,FALSE,"DISP";"T GAS HRS",#N/A,FALSE,"DISP";"VAPOR DISP",#N/A,FALSE,"DISP";"VAPOR HRS",#N/A,FALSE,"DISP";"DISP SE MENS _ RESERVA",#N/A,FALSE,"DISP";"GENERAL",#N/A,FALSE,"DISP"}</definedName>
    <definedName name="PRELIMINAR_AGO" localSheetId="0" hidden="1">{"ANAL COSTO GEN",#N/A,FALSE,"H_R_";"COSTO COMB",#N/A,FALSE,"H_R_";"COSTO GEN 2",#N/A,FALSE,"H_R_";"DESV HR GROSS",#N/A,FALSE,"H_R_";"H R NETO",#N/A,FALSE,"H_R_";"VAR HR AG",#N/A,FALSE,"H_R_";"VAR H R",#N/A,FALSE,"H_R_";"VAR HR CS",#N/A,FALSE,"H_R_";"VAR HR PS",#N/A,FALSE,"H_R_";"VAR HR SJ",#N/A,FALSE,"H_R_";"CICLO DISP",#N/A,FALSE,"DISP";"CICLO HRS",#N/A,FALSE,"DISP";"DIESEL DISP",#N/A,FALSE,"DISP";"DIESEL HRS",#N/A,FALSE,"DISP";"HIDRO DISP",#N/A,FALSE,"DISP";"HIDRO HRS",#N/A,FALSE,"DISP";"T GAS DISP",#N/A,FALSE,"DISP";"T GAS HRS",#N/A,FALSE,"DISP";"VAPOR DISP",#N/A,FALSE,"DISP";"VAPOR HRS",#N/A,FALSE,"DISP";"DISP SE MENS _ RESERVA",#N/A,FALSE,"DISP";"GENERAL",#N/A,FALSE,"DISP"}</definedName>
    <definedName name="PRELIMINAR_AGO" localSheetId="2" hidden="1">{"ANAL COSTO GEN",#N/A,FALSE,"H_R_";"COSTO COMB",#N/A,FALSE,"H_R_";"COSTO GEN 2",#N/A,FALSE,"H_R_";"DESV HR GROSS",#N/A,FALSE,"H_R_";"H R NETO",#N/A,FALSE,"H_R_";"VAR HR AG",#N/A,FALSE,"H_R_";"VAR H R",#N/A,FALSE,"H_R_";"VAR HR CS",#N/A,FALSE,"H_R_";"VAR HR PS",#N/A,FALSE,"H_R_";"VAR HR SJ",#N/A,FALSE,"H_R_";"CICLO DISP",#N/A,FALSE,"DISP";"CICLO HRS",#N/A,FALSE,"DISP";"DIESEL DISP",#N/A,FALSE,"DISP";"DIESEL HRS",#N/A,FALSE,"DISP";"HIDRO DISP",#N/A,FALSE,"DISP";"HIDRO HRS",#N/A,FALSE,"DISP";"T GAS DISP",#N/A,FALSE,"DISP";"T GAS HRS",#N/A,FALSE,"DISP";"VAPOR DISP",#N/A,FALSE,"DISP";"VAPOR HRS",#N/A,FALSE,"DISP";"DISP SE MENS _ RESERVA",#N/A,FALSE,"DISP";"GENERAL",#N/A,FALSE,"DISP"}</definedName>
    <definedName name="PRELIMINAR_AGO" hidden="1">{"ANAL COSTO GEN",#N/A,FALSE,"H_R_";"COSTO COMB",#N/A,FALSE,"H_R_";"COSTO GEN 2",#N/A,FALSE,"H_R_";"DESV HR GROSS",#N/A,FALSE,"H_R_";"H R NETO",#N/A,FALSE,"H_R_";"VAR HR AG",#N/A,FALSE,"H_R_";"VAR H R",#N/A,FALSE,"H_R_";"VAR HR CS",#N/A,FALSE,"H_R_";"VAR HR PS",#N/A,FALSE,"H_R_";"VAR HR SJ",#N/A,FALSE,"H_R_";"CICLO DISP",#N/A,FALSE,"DISP";"CICLO HRS",#N/A,FALSE,"DISP";"DIESEL DISP",#N/A,FALSE,"DISP";"DIESEL HRS",#N/A,FALSE,"DISP";"HIDRO DISP",#N/A,FALSE,"DISP";"HIDRO HRS",#N/A,FALSE,"DISP";"T GAS DISP",#N/A,FALSE,"DISP";"T GAS HRS",#N/A,FALSE,"DISP";"VAPOR DISP",#N/A,FALSE,"DISP";"VAPOR HRS",#N/A,FALSE,"DISP";"DISP SE MENS _ RESERVA",#N/A,FALSE,"DISP";"GENERAL",#N/A,FALSE,"DISP"}</definedName>
    <definedName name="Procef" localSheetId="3" hidden="1">{#N/A,#N/A,FALSE,"Pharm";#N/A,#N/A,FALSE,"WWCM"}</definedName>
    <definedName name="Procef" localSheetId="1" hidden="1">{#N/A,#N/A,FALSE,"Pharm";#N/A,#N/A,FALSE,"WWCM"}</definedName>
    <definedName name="Procef" localSheetId="0" hidden="1">{#N/A,#N/A,FALSE,"Pharm";#N/A,#N/A,FALSE,"WWCM"}</definedName>
    <definedName name="Procef" localSheetId="2" hidden="1">{#N/A,#N/A,FALSE,"Pharm";#N/A,#N/A,FALSE,"WWCM"}</definedName>
    <definedName name="Procef" hidden="1">{#N/A,#N/A,FALSE,"Pharm";#N/A,#N/A,FALSE,"WWCM"}</definedName>
    <definedName name="prod" localSheetId="3" hidden="1">{#N/A,#N/A,FALSE,"Pharm";#N/A,#N/A,FALSE,"WWCM"}</definedName>
    <definedName name="prod" localSheetId="1" hidden="1">{#N/A,#N/A,FALSE,"Pharm";#N/A,#N/A,FALSE,"WWCM"}</definedName>
    <definedName name="prod" localSheetId="0" hidden="1">{#N/A,#N/A,FALSE,"Pharm";#N/A,#N/A,FALSE,"WWCM"}</definedName>
    <definedName name="prod" localSheetId="2" hidden="1">{#N/A,#N/A,FALSE,"Pharm";#N/A,#N/A,FALSE,"WWCM"}</definedName>
    <definedName name="prod" hidden="1">{#N/A,#N/A,FALSE,"Pharm";#N/A,#N/A,FALSE,"WWCM"}</definedName>
    <definedName name="qaz" localSheetId="3" hidden="1">{#N/A,#N/A,FALSE,"Pharm";#N/A,#N/A,FALSE,"WWCM"}</definedName>
    <definedName name="qaz" localSheetId="1" hidden="1">{#N/A,#N/A,FALSE,"Pharm";#N/A,#N/A,FALSE,"WWCM"}</definedName>
    <definedName name="qaz" localSheetId="0" hidden="1">{#N/A,#N/A,FALSE,"Pharm";#N/A,#N/A,FALSE,"WWCM"}</definedName>
    <definedName name="qaz" localSheetId="2" hidden="1">{#N/A,#N/A,FALSE,"Pharm";#N/A,#N/A,FALSE,"WWCM"}</definedName>
    <definedName name="qaz" hidden="1">{#N/A,#N/A,FALSE,"Pharm";#N/A,#N/A,FALSE,"WWCM"}</definedName>
    <definedName name="qertweyu" localSheetId="3" hidden="1">{#N/A,#N/A,FALSE,"REPORT"}</definedName>
    <definedName name="qertweyu" localSheetId="1" hidden="1">{#N/A,#N/A,FALSE,"REPORT"}</definedName>
    <definedName name="qertweyu" localSheetId="0" hidden="1">{#N/A,#N/A,FALSE,"REPORT"}</definedName>
    <definedName name="qertweyu" localSheetId="2" hidden="1">{#N/A,#N/A,FALSE,"REPORT"}</definedName>
    <definedName name="qertweyu" hidden="1">{#N/A,#N/A,FALSE,"REPORT"}</definedName>
    <definedName name="qetryywt" localSheetId="3" hidden="1">{#N/A,#N/A,FALSE,"REPORT"}</definedName>
    <definedName name="qetryywt" localSheetId="1" hidden="1">{#N/A,#N/A,FALSE,"REPORT"}</definedName>
    <definedName name="qetryywt" localSheetId="0" hidden="1">{#N/A,#N/A,FALSE,"REPORT"}</definedName>
    <definedName name="qetryywt" localSheetId="2" hidden="1">{#N/A,#N/A,FALSE,"REPORT"}</definedName>
    <definedName name="qetryywt" hidden="1">{#N/A,#N/A,FALSE,"REPORT"}</definedName>
    <definedName name="qqq" localSheetId="3" hidden="1">{#N/A,#N/A,FALSE,"Pharm";#N/A,#N/A,FALSE,"WWCM"}</definedName>
    <definedName name="qqq" localSheetId="1" hidden="1">{#N/A,#N/A,FALSE,"Pharm";#N/A,#N/A,FALSE,"WWCM"}</definedName>
    <definedName name="qqq" localSheetId="0" hidden="1">{#N/A,#N/A,FALSE,"Pharm";#N/A,#N/A,FALSE,"WWCM"}</definedName>
    <definedName name="qqq" localSheetId="2" hidden="1">{#N/A,#N/A,FALSE,"Pharm";#N/A,#N/A,FALSE,"WWCM"}</definedName>
    <definedName name="qqq" hidden="1">{#N/A,#N/A,FALSE,"Pharm";#N/A,#N/A,FALSE,"WWCM"}</definedName>
    <definedName name="qqwtweryey" localSheetId="3" hidden="1">{#N/A,#N/A,FALSE,"REPORT"}</definedName>
    <definedName name="qqwtweryey" localSheetId="1" hidden="1">{#N/A,#N/A,FALSE,"REPORT"}</definedName>
    <definedName name="qqwtweryey" localSheetId="0" hidden="1">{#N/A,#N/A,FALSE,"REPORT"}</definedName>
    <definedName name="qqwtweryey" localSheetId="2" hidden="1">{#N/A,#N/A,FALSE,"REPORT"}</definedName>
    <definedName name="qqwtweryey" hidden="1">{#N/A,#N/A,FALSE,"REPORT"}</definedName>
    <definedName name="qw" localSheetId="3" hidden="1">{#N/A,#N/A,FALSE,"REPORT"}</definedName>
    <definedName name="qw" localSheetId="1" hidden="1">{#N/A,#N/A,FALSE,"REPORT"}</definedName>
    <definedName name="qw" localSheetId="0" hidden="1">{#N/A,#N/A,FALSE,"REPORT"}</definedName>
    <definedName name="qw" localSheetId="2" hidden="1">{#N/A,#N/A,FALSE,"REPORT"}</definedName>
    <definedName name="qw" hidden="1">{#N/A,#N/A,FALSE,"REPORT"}</definedName>
    <definedName name="qwertqry" localSheetId="3" hidden="1">{#N/A,#N/A,FALSE,"REPORT"}</definedName>
    <definedName name="qwertqry" localSheetId="1" hidden="1">{#N/A,#N/A,FALSE,"REPORT"}</definedName>
    <definedName name="qwertqry" localSheetId="0" hidden="1">{#N/A,#N/A,FALSE,"REPORT"}</definedName>
    <definedName name="qwertqry" localSheetId="2" hidden="1">{#N/A,#N/A,FALSE,"REPORT"}</definedName>
    <definedName name="qwertqry" hidden="1">{#N/A,#N/A,FALSE,"REPORT"}</definedName>
    <definedName name="qwetqryetytu" localSheetId="3" hidden="1">{#N/A,#N/A,FALSE,"Pharm";#N/A,#N/A,FALSE,"WWCM"}</definedName>
    <definedName name="qwetqryetytu" localSheetId="1" hidden="1">{#N/A,#N/A,FALSE,"Pharm";#N/A,#N/A,FALSE,"WWCM"}</definedName>
    <definedName name="qwetqryetytu" localSheetId="0" hidden="1">{#N/A,#N/A,FALSE,"Pharm";#N/A,#N/A,FALSE,"WWCM"}</definedName>
    <definedName name="qwetqryetytu" localSheetId="2" hidden="1">{#N/A,#N/A,FALSE,"Pharm";#N/A,#N/A,FALSE,"WWCM"}</definedName>
    <definedName name="qwetqryetytu" hidden="1">{#N/A,#N/A,FALSE,"Pharm";#N/A,#N/A,FALSE,"WWCM"}</definedName>
    <definedName name="reggie" localSheetId="3" hidden="1">{#N/A,#N/A,FALSE,"Pharm";#N/A,#N/A,FALSE,"WWCM"}</definedName>
    <definedName name="reggie" localSheetId="1" hidden="1">{#N/A,#N/A,FALSE,"Pharm";#N/A,#N/A,FALSE,"WWCM"}</definedName>
    <definedName name="reggie" localSheetId="0" hidden="1">{#N/A,#N/A,FALSE,"Pharm";#N/A,#N/A,FALSE,"WWCM"}</definedName>
    <definedName name="reggie" localSheetId="2" hidden="1">{#N/A,#N/A,FALSE,"Pharm";#N/A,#N/A,FALSE,"WWCM"}</definedName>
    <definedName name="reggie" hidden="1">{#N/A,#N/A,FALSE,"Pharm";#N/A,#N/A,FALSE,"WWCM"}</definedName>
    <definedName name="resp." localSheetId="3" hidden="1">{#N/A,#N/A,FALSE,"Pharm";#N/A,#N/A,FALSE,"WWCM"}</definedName>
    <definedName name="resp." localSheetId="1" hidden="1">{#N/A,#N/A,FALSE,"Pharm";#N/A,#N/A,FALSE,"WWCM"}</definedName>
    <definedName name="resp." localSheetId="0" hidden="1">{#N/A,#N/A,FALSE,"Pharm";#N/A,#N/A,FALSE,"WWCM"}</definedName>
    <definedName name="resp." localSheetId="2" hidden="1">{#N/A,#N/A,FALSE,"Pharm";#N/A,#N/A,FALSE,"WWCM"}</definedName>
    <definedName name="resp." hidden="1">{#N/A,#N/A,FALSE,"Pharm";#N/A,#N/A,FALSE,"WWCM"}</definedName>
    <definedName name="rf2e" localSheetId="3" hidden="1">{#N/A,#N/A,FALSE,"Pharm";#N/A,#N/A,FALSE,"WWCM"}</definedName>
    <definedName name="rf2e" localSheetId="1" hidden="1">{#N/A,#N/A,FALSE,"Pharm";#N/A,#N/A,FALSE,"WWCM"}</definedName>
    <definedName name="rf2e" localSheetId="0" hidden="1">{#N/A,#N/A,FALSE,"Pharm";#N/A,#N/A,FALSE,"WWCM"}</definedName>
    <definedName name="rf2e" localSheetId="2" hidden="1">{#N/A,#N/A,FALSE,"Pharm";#N/A,#N/A,FALSE,"WWCM"}</definedName>
    <definedName name="rf2e" hidden="1">{#N/A,#N/A,FALSE,"Pharm";#N/A,#N/A,FALSE,"WWCM"}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rrrr" localSheetId="3" hidden="1">{#N/A,#N/A,FALSE,"Pharm";#N/A,#N/A,FALSE,"WWCM"}</definedName>
    <definedName name="rrrrr" localSheetId="1" hidden="1">{#N/A,#N/A,FALSE,"Pharm";#N/A,#N/A,FALSE,"WWCM"}</definedName>
    <definedName name="rrrrr" localSheetId="0" hidden="1">{#N/A,#N/A,FALSE,"Pharm";#N/A,#N/A,FALSE,"WWCM"}</definedName>
    <definedName name="rrrrr" localSheetId="2" hidden="1">{#N/A,#N/A,FALSE,"Pharm";#N/A,#N/A,FALSE,"WWCM"}</definedName>
    <definedName name="rrrrr" hidden="1">{#N/A,#N/A,FALSE,"Pharm";#N/A,#N/A,FALSE,"WWCM"}</definedName>
    <definedName name="rwert" localSheetId="3" hidden="1">{#N/A,#N/A,FALSE,"Pharm";#N/A,#N/A,FALSE,"WWCM"}</definedName>
    <definedName name="rwert" localSheetId="1" hidden="1">{#N/A,#N/A,FALSE,"Pharm";#N/A,#N/A,FALSE,"WWCM"}</definedName>
    <definedName name="rwert" localSheetId="0" hidden="1">{#N/A,#N/A,FALSE,"Pharm";#N/A,#N/A,FALSE,"WWCM"}</definedName>
    <definedName name="rwert" localSheetId="2" hidden="1">{#N/A,#N/A,FALSE,"Pharm";#N/A,#N/A,FALSE,"WWCM"}</definedName>
    <definedName name="rwert" hidden="1">{#N/A,#N/A,FALSE,"Pharm";#N/A,#N/A,FALSE,"WWCM"}</definedName>
    <definedName name="sally" localSheetId="3" hidden="1">{#N/A,#N/A,FALSE,"Pharm";#N/A,#N/A,FALSE,"WWCM"}</definedName>
    <definedName name="sally" localSheetId="1" hidden="1">{#N/A,#N/A,FALSE,"Pharm";#N/A,#N/A,FALSE,"WWCM"}</definedName>
    <definedName name="sally" localSheetId="0" hidden="1">{#N/A,#N/A,FALSE,"Pharm";#N/A,#N/A,FALSE,"WWCM"}</definedName>
    <definedName name="sally" localSheetId="2" hidden="1">{#N/A,#N/A,FALSE,"Pharm";#N/A,#N/A,FALSE,"WWCM"}</definedName>
    <definedName name="sally" hidden="1">{#N/A,#N/A,FALSE,"Pharm";#N/A,#N/A,FALSE,"WWCM"}</definedName>
    <definedName name="SD" localSheetId="3" hidden="1">{#N/A,#N/A,FALSE,"Pharm";#N/A,#N/A,FALSE,"WWCM"}</definedName>
    <definedName name="SD" localSheetId="1" hidden="1">{#N/A,#N/A,FALSE,"Pharm";#N/A,#N/A,FALSE,"WWCM"}</definedName>
    <definedName name="SD" localSheetId="0" hidden="1">{#N/A,#N/A,FALSE,"Pharm";#N/A,#N/A,FALSE,"WWCM"}</definedName>
    <definedName name="SD" localSheetId="2" hidden="1">{#N/A,#N/A,FALSE,"Pharm";#N/A,#N/A,FALSE,"WWCM"}</definedName>
    <definedName name="SD" hidden="1">{#N/A,#N/A,FALSE,"Pharm";#N/A,#N/A,FALSE,"WWCM"}</definedName>
    <definedName name="sdafgs" localSheetId="3" hidden="1">{#N/A,#N/A,FALSE,"Pharm";#N/A,#N/A,FALSE,"WWCM"}</definedName>
    <definedName name="sdafgs" localSheetId="1" hidden="1">{#N/A,#N/A,FALSE,"Pharm";#N/A,#N/A,FALSE,"WWCM"}</definedName>
    <definedName name="sdafgs" localSheetId="0" hidden="1">{#N/A,#N/A,FALSE,"Pharm";#N/A,#N/A,FALSE,"WWCM"}</definedName>
    <definedName name="sdafgs" localSheetId="2" hidden="1">{#N/A,#N/A,FALSE,"Pharm";#N/A,#N/A,FALSE,"WWCM"}</definedName>
    <definedName name="sdafgs" hidden="1">{#N/A,#N/A,FALSE,"Pharm";#N/A,#N/A,FALSE,"WWCM"}</definedName>
    <definedName name="sdfh" localSheetId="3" hidden="1">{#N/A,#N/A,FALSE,"Pharm";#N/A,#N/A,FALSE,"WWCM"}</definedName>
    <definedName name="sdfh" localSheetId="1" hidden="1">{#N/A,#N/A,FALSE,"Pharm";#N/A,#N/A,FALSE,"WWCM"}</definedName>
    <definedName name="sdfh" localSheetId="0" hidden="1">{#N/A,#N/A,FALSE,"Pharm";#N/A,#N/A,FALSE,"WWCM"}</definedName>
    <definedName name="sdfh" localSheetId="2" hidden="1">{#N/A,#N/A,FALSE,"Pharm";#N/A,#N/A,FALSE,"WWCM"}</definedName>
    <definedName name="sdfh" hidden="1">{#N/A,#N/A,FALSE,"Pharm";#N/A,#N/A,FALSE,"WWCM"}</definedName>
    <definedName name="sdgagf" localSheetId="3" hidden="1">{#N/A,#N/A,FALSE,"Pharm";#N/A,#N/A,FALSE,"WWCM"}</definedName>
    <definedName name="sdgagf" localSheetId="1" hidden="1">{#N/A,#N/A,FALSE,"Pharm";#N/A,#N/A,FALSE,"WWCM"}</definedName>
    <definedName name="sdgagf" localSheetId="0" hidden="1">{#N/A,#N/A,FALSE,"Pharm";#N/A,#N/A,FALSE,"WWCM"}</definedName>
    <definedName name="sdgagf" localSheetId="2" hidden="1">{#N/A,#N/A,FALSE,"Pharm";#N/A,#N/A,FALSE,"WWCM"}</definedName>
    <definedName name="sdgagf" hidden="1">{#N/A,#N/A,FALSE,"Pharm";#N/A,#N/A,FALSE,"WWCM"}</definedName>
    <definedName name="sdsadasd" localSheetId="3" hidden="1">{#N/A,#N/A,FALSE,"Pharm";#N/A,#N/A,FALSE,"WWCM"}</definedName>
    <definedName name="sdsadasd" localSheetId="1" hidden="1">{#N/A,#N/A,FALSE,"Pharm";#N/A,#N/A,FALSE,"WWCM"}</definedName>
    <definedName name="sdsadasd" localSheetId="0" hidden="1">{#N/A,#N/A,FALSE,"Pharm";#N/A,#N/A,FALSE,"WWCM"}</definedName>
    <definedName name="sdsadasd" localSheetId="2" hidden="1">{#N/A,#N/A,FALSE,"Pharm";#N/A,#N/A,FALSE,"WWCM"}</definedName>
    <definedName name="sdsadasd" hidden="1">{#N/A,#N/A,FALSE,"Pharm";#N/A,#N/A,FALSE,"WWCM"}</definedName>
    <definedName name="sdsd" localSheetId="3" hidden="1">{#N/A,#N/A,FALSE,"REPORT"}</definedName>
    <definedName name="sdsd" localSheetId="1" hidden="1">{#N/A,#N/A,FALSE,"REPORT"}</definedName>
    <definedName name="sdsd" localSheetId="0" hidden="1">{#N/A,#N/A,FALSE,"REPORT"}</definedName>
    <definedName name="sdsd" localSheetId="2" hidden="1">{#N/A,#N/A,FALSE,"REPORT"}</definedName>
    <definedName name="sdsd" hidden="1">{#N/A,#N/A,FALSE,"REPORT"}</definedName>
    <definedName name="sencount" hidden="1">1</definedName>
    <definedName name="sf" localSheetId="3" hidden="1">{#N/A,#N/A,FALSE,"Sales Graph";#N/A,#N/A,FALSE,"BUC Graph";#N/A,#N/A,FALSE,"P&amp;L - YTD"}</definedName>
    <definedName name="sf" localSheetId="1" hidden="1">{#N/A,#N/A,FALSE,"Sales Graph";#N/A,#N/A,FALSE,"BUC Graph";#N/A,#N/A,FALSE,"P&amp;L - YTD"}</definedName>
    <definedName name="sf" localSheetId="0" hidden="1">{#N/A,#N/A,FALSE,"Sales Graph";#N/A,#N/A,FALSE,"BUC Graph";#N/A,#N/A,FALSE,"P&amp;L - YTD"}</definedName>
    <definedName name="sf" localSheetId="2" hidden="1">{#N/A,#N/A,FALSE,"Sales Graph";#N/A,#N/A,FALSE,"BUC Graph";#N/A,#N/A,FALSE,"P&amp;L - YTD"}</definedName>
    <definedName name="sf" hidden="1">{#N/A,#N/A,FALSE,"Sales Graph";#N/A,#N/A,FALSE,"BUC Graph";#N/A,#N/A,FALSE,"P&amp;L - YTD"}</definedName>
    <definedName name="sfdirect" localSheetId="3" hidden="1">{#N/A,#N/A,FALSE,"REPORT"}</definedName>
    <definedName name="sfdirect" localSheetId="1" hidden="1">{#N/A,#N/A,FALSE,"REPORT"}</definedName>
    <definedName name="sfdirect" localSheetId="0" hidden="1">{#N/A,#N/A,FALSE,"REPORT"}</definedName>
    <definedName name="sfdirect" localSheetId="2" hidden="1">{#N/A,#N/A,FALSE,"REPORT"}</definedName>
    <definedName name="sfdirect" hidden="1">{#N/A,#N/A,FALSE,"REPORT"}</definedName>
    <definedName name="solver_adj" hidden="1">#REF!</definedName>
    <definedName name="solver_lin" hidden="1">0</definedName>
    <definedName name="solver_ntri" hidden="1">1000</definedName>
    <definedName name="solver_num" hidden="1">0</definedName>
    <definedName name="solver_opt" hidden="1">#REF!</definedName>
    <definedName name="solver_rsmp" hidden="1">1</definedName>
    <definedName name="solver_seed" hidden="1">0</definedName>
    <definedName name="solver_typ" hidden="1">2</definedName>
    <definedName name="solver_val" hidden="1">0</definedName>
    <definedName name="SSD" localSheetId="3" hidden="1">{#N/A,#N/A,FALSE,"REPORT"}</definedName>
    <definedName name="SSD" localSheetId="1" hidden="1">{#N/A,#N/A,FALSE,"REPORT"}</definedName>
    <definedName name="SSD" localSheetId="0" hidden="1">{#N/A,#N/A,FALSE,"REPORT"}</definedName>
    <definedName name="SSD" localSheetId="2" hidden="1">{#N/A,#N/A,FALSE,"REPORT"}</definedName>
    <definedName name="SSD" hidden="1">{#N/A,#N/A,FALSE,"REPORT"}</definedName>
    <definedName name="sss" localSheetId="3" hidden="1">{#N/A,#N/A,FALSE,"Pharm";#N/A,#N/A,FALSE,"WWCM"}</definedName>
    <definedName name="sss" localSheetId="1" hidden="1">{#N/A,#N/A,FALSE,"Pharm";#N/A,#N/A,FALSE,"WWCM"}</definedName>
    <definedName name="sss" localSheetId="0" hidden="1">{#N/A,#N/A,FALSE,"Pharm";#N/A,#N/A,FALSE,"WWCM"}</definedName>
    <definedName name="sss" localSheetId="2" hidden="1">{#N/A,#N/A,FALSE,"Pharm";#N/A,#N/A,FALSE,"WWCM"}</definedName>
    <definedName name="sss" hidden="1">{#N/A,#N/A,FALSE,"Pharm";#N/A,#N/A,FALSE,"WWCM"}</definedName>
    <definedName name="Staril" localSheetId="3" hidden="1">{#N/A,#N/A,FALSE,"REPORT"}</definedName>
    <definedName name="Staril" localSheetId="1" hidden="1">{#N/A,#N/A,FALSE,"REPORT"}</definedName>
    <definedName name="Staril" localSheetId="0" hidden="1">{#N/A,#N/A,FALSE,"REPORT"}</definedName>
    <definedName name="Staril" localSheetId="2" hidden="1">{#N/A,#N/A,FALSE,"REPORT"}</definedName>
    <definedName name="Staril" hidden="1">{#N/A,#N/A,FALSE,"REPORT"}</definedName>
    <definedName name="StratPlanAP" localSheetId="3" hidden="1">{#N/A,#N/A,FALSE,"Pharm";#N/A,#N/A,FALSE,"WWCM"}</definedName>
    <definedName name="StratPlanAP" localSheetId="1" hidden="1">{#N/A,#N/A,FALSE,"Pharm";#N/A,#N/A,FALSE,"WWCM"}</definedName>
    <definedName name="StratPlanAP" localSheetId="0" hidden="1">{#N/A,#N/A,FALSE,"Pharm";#N/A,#N/A,FALSE,"WWCM"}</definedName>
    <definedName name="StratPlanAP" localSheetId="2" hidden="1">{#N/A,#N/A,FALSE,"Pharm";#N/A,#N/A,FALSE,"WWCM"}</definedName>
    <definedName name="StratPlanAP" hidden="1">{#N/A,#N/A,FALSE,"Pharm";#N/A,#N/A,FALSE,"WWCM"}</definedName>
    <definedName name="Stuff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tuff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tuff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tuff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tuff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X" localSheetId="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" localSheetId="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" localSheetId="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table6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xol" localSheetId="3" hidden="1">{#N/A,#N/A,FALSE,"Pharm";#N/A,#N/A,FALSE,"WWCM"}</definedName>
    <definedName name="taxol" localSheetId="1" hidden="1">{#N/A,#N/A,FALSE,"Pharm";#N/A,#N/A,FALSE,"WWCM"}</definedName>
    <definedName name="taxol" localSheetId="0" hidden="1">{#N/A,#N/A,FALSE,"Pharm";#N/A,#N/A,FALSE,"WWCM"}</definedName>
    <definedName name="taxol" localSheetId="2" hidden="1">{#N/A,#N/A,FALSE,"Pharm";#N/A,#N/A,FALSE,"WWCM"}</definedName>
    <definedName name="taxol" hidden="1">{#N/A,#N/A,FALSE,"Pharm";#N/A,#N/A,FALSE,"WWCM"}</definedName>
    <definedName name="Tem" localSheetId="3" hidden="1">{#N/A,#N/A,FALSE,"Pharm";#N/A,#N/A,FALSE,"WWCM"}</definedName>
    <definedName name="Tem" localSheetId="1" hidden="1">{#N/A,#N/A,FALSE,"Pharm";#N/A,#N/A,FALSE,"WWCM"}</definedName>
    <definedName name="Tem" localSheetId="0" hidden="1">{#N/A,#N/A,FALSE,"Pharm";#N/A,#N/A,FALSE,"WWCM"}</definedName>
    <definedName name="Tem" localSheetId="2" hidden="1">{#N/A,#N/A,FALSE,"Pharm";#N/A,#N/A,FALSE,"WWCM"}</definedName>
    <definedName name="Tem" hidden="1">{#N/A,#N/A,FALSE,"Pharm";#N/A,#N/A,FALSE,"WWCM"}</definedName>
    <definedName name="teq" localSheetId="3" hidden="1">{#N/A,#N/A,FALSE,"Pharm";#N/A,#N/A,FALSE,"WWCM"}</definedName>
    <definedName name="teq" localSheetId="1" hidden="1">{#N/A,#N/A,FALSE,"Pharm";#N/A,#N/A,FALSE,"WWCM"}</definedName>
    <definedName name="teq" localSheetId="0" hidden="1">{#N/A,#N/A,FALSE,"Pharm";#N/A,#N/A,FALSE,"WWCM"}</definedName>
    <definedName name="teq" localSheetId="2" hidden="1">{#N/A,#N/A,FALSE,"Pharm";#N/A,#N/A,FALSE,"WWCM"}</definedName>
    <definedName name="teq" hidden="1">{#N/A,#N/A,FALSE,"Pharm";#N/A,#N/A,FALSE,"WWCM"}</definedName>
    <definedName name="Tequin" localSheetId="3" hidden="1">{#N/A,#N/A,FALSE,"Pharm";#N/A,#N/A,FALSE,"WWCM"}</definedName>
    <definedName name="Tequin" localSheetId="1" hidden="1">{#N/A,#N/A,FALSE,"Pharm";#N/A,#N/A,FALSE,"WWCM"}</definedName>
    <definedName name="Tequin" localSheetId="0" hidden="1">{#N/A,#N/A,FALSE,"Pharm";#N/A,#N/A,FALSE,"WWCM"}</definedName>
    <definedName name="Tequin" localSheetId="2" hidden="1">{#N/A,#N/A,FALSE,"Pharm";#N/A,#N/A,FALSE,"WWCM"}</definedName>
    <definedName name="Tequin" hidden="1">{#N/A,#N/A,FALSE,"Pharm";#N/A,#N/A,FALSE,"WWCM"}</definedName>
    <definedName name="tequinol" localSheetId="3" hidden="1">{#N/A,#N/A,FALSE,"REPORT"}</definedName>
    <definedName name="tequinol" localSheetId="1" hidden="1">{#N/A,#N/A,FALSE,"REPORT"}</definedName>
    <definedName name="tequinol" localSheetId="0" hidden="1">{#N/A,#N/A,FALSE,"REPORT"}</definedName>
    <definedName name="tequinol" localSheetId="2" hidden="1">{#N/A,#N/A,FALSE,"REPORT"}</definedName>
    <definedName name="tequinol" hidden="1">{#N/A,#N/A,FALSE,"REPORT"}</definedName>
    <definedName name="test" localSheetId="3" hidden="1">{#N/A,#N/A,FALSE,"Pharm";#N/A,#N/A,FALSE,"WWCM"}</definedName>
    <definedName name="test" localSheetId="1" hidden="1">{#N/A,#N/A,FALSE,"Pharm";#N/A,#N/A,FALSE,"WWCM"}</definedName>
    <definedName name="test" localSheetId="0" hidden="1">{#N/A,#N/A,FALSE,"Pharm";#N/A,#N/A,FALSE,"WWCM"}</definedName>
    <definedName name="test" localSheetId="2" hidden="1">{#N/A,#N/A,FALSE,"Pharm";#N/A,#N/A,FALSE,"WWCM"}</definedName>
    <definedName name="test" hidden="1">{#N/A,#N/A,FALSE,"Pharm";#N/A,#N/A,FALSE,"WWCM"}</definedName>
    <definedName name="TEST_AGO" localSheetId="3" hidden="1">{"VAR HR AG",#N/A,FALSE,"H_R_"}</definedName>
    <definedName name="TEST_AGO" localSheetId="1" hidden="1">{"VAR HR AG",#N/A,FALSE,"H_R_"}</definedName>
    <definedName name="TEST_AGO" localSheetId="0" hidden="1">{"VAR HR AG",#N/A,FALSE,"H_R_"}</definedName>
    <definedName name="TEST_AGO" localSheetId="2" hidden="1">{"VAR HR AG",#N/A,FALSE,"H_R_"}</definedName>
    <definedName name="TEST_AGO" hidden="1">{"VAR HR AG",#N/A,FALSE,"H_R_"}</definedName>
    <definedName name="teste" localSheetId="3" hidden="1">{#N/A,#N/A,FALSE,"Pharm";#N/A,#N/A,FALSE,"WWCM"}</definedName>
    <definedName name="teste" localSheetId="1" hidden="1">{#N/A,#N/A,FALSE,"Pharm";#N/A,#N/A,FALSE,"WWCM"}</definedName>
    <definedName name="teste" localSheetId="0" hidden="1">{#N/A,#N/A,FALSE,"Pharm";#N/A,#N/A,FALSE,"WWCM"}</definedName>
    <definedName name="teste" localSheetId="2" hidden="1">{#N/A,#N/A,FALSE,"Pharm";#N/A,#N/A,FALSE,"WWCM"}</definedName>
    <definedName name="teste" hidden="1">{#N/A,#N/A,FALSE,"Pharm";#N/A,#N/A,FALSE,"WWCM"}</definedName>
    <definedName name="three" localSheetId="3" hidden="1">{"midlpg1",#N/A,FALSE,"MIDEAST LPG";"midlpg2",#N/A,FALSE,"MIDEAST LPG"}</definedName>
    <definedName name="three" localSheetId="1" hidden="1">{"midlpg1",#N/A,FALSE,"MIDEAST LPG";"midlpg2",#N/A,FALSE,"MIDEAST LPG"}</definedName>
    <definedName name="three" localSheetId="0" hidden="1">{"midlpg1",#N/A,FALSE,"MIDEAST LPG";"midlpg2",#N/A,FALSE,"MIDEAST LPG"}</definedName>
    <definedName name="three" localSheetId="2" hidden="1">{"midlpg1",#N/A,FALSE,"MIDEAST LPG";"midlpg2",#N/A,FALSE,"MIDEAST LPG"}</definedName>
    <definedName name="three" hidden="1">{"midlpg1",#N/A,FALSE,"MIDEAST LPG";"midlpg2",#N/A,FALSE,"MIDEAST LPG"}</definedName>
    <definedName name="time" localSheetId="3" hidden="1">{"japcurrent1",#N/A,FALSE,"JAPAN PRODUCTS";"japcurrent2",#N/A,FALSE,"JAPAN PRODUCTS"}</definedName>
    <definedName name="time" localSheetId="1" hidden="1">{"japcurrent1",#N/A,FALSE,"JAPAN PRODUCTS";"japcurrent2",#N/A,FALSE,"JAPAN PRODUCTS"}</definedName>
    <definedName name="time" localSheetId="0" hidden="1">{"japcurrent1",#N/A,FALSE,"JAPAN PRODUCTS";"japcurrent2",#N/A,FALSE,"JAPAN PRODUCTS"}</definedName>
    <definedName name="time" localSheetId="2" hidden="1">{"japcurrent1",#N/A,FALSE,"JAPAN PRODUCTS";"japcurrent2",#N/A,FALSE,"JAPAN PRODUCTS"}</definedName>
    <definedName name="time" hidden="1">{"japcurrent1",#N/A,FALSE,"JAPAN PRODUCTS";"japcurrent2",#N/A,FALSE,"JAPAN PRODUCTS"}</definedName>
    <definedName name="trans" hidden="1">#REF!</definedName>
    <definedName name="tryeuyit" localSheetId="3" hidden="1">{#N/A,#N/A,FALSE,"Pharm";#N/A,#N/A,FALSE,"WWCM"}</definedName>
    <definedName name="tryeuyit" localSheetId="1" hidden="1">{#N/A,#N/A,FALSE,"Pharm";#N/A,#N/A,FALSE,"WWCM"}</definedName>
    <definedName name="tryeuyit" localSheetId="0" hidden="1">{#N/A,#N/A,FALSE,"Pharm";#N/A,#N/A,FALSE,"WWCM"}</definedName>
    <definedName name="tryeuyit" localSheetId="2" hidden="1">{#N/A,#N/A,FALSE,"Pharm";#N/A,#N/A,FALSE,"WWCM"}</definedName>
    <definedName name="tryeuyit" hidden="1">{#N/A,#N/A,FALSE,"Pharm";#N/A,#N/A,FALSE,"WWCM"}</definedName>
    <definedName name="two" localSheetId="3" hidden="1">{"japlpg1",#N/A,FALSE,"JAPAN LPG ";"japllpg2",#N/A,FALSE,"JAPAN LPG "}</definedName>
    <definedName name="two" localSheetId="1" hidden="1">{"japlpg1",#N/A,FALSE,"JAPAN LPG ";"japllpg2",#N/A,FALSE,"JAPAN LPG "}</definedName>
    <definedName name="two" localSheetId="0" hidden="1">{"japlpg1",#N/A,FALSE,"JAPAN LPG ";"japllpg2",#N/A,FALSE,"JAPAN LPG "}</definedName>
    <definedName name="two" localSheetId="2" hidden="1">{"japlpg1",#N/A,FALSE,"JAPAN LPG ";"japllpg2",#N/A,FALSE,"JAPAN LPG "}</definedName>
    <definedName name="two" hidden="1">{"japlpg1",#N/A,FALSE,"JAPAN LPG ";"japllpg2",#N/A,FALSE,"JAPAN LPG "}</definedName>
    <definedName name="tyutytyi" localSheetId="3" hidden="1">{#N/A,#N/A,FALSE,"Pharm";#N/A,#N/A,FALSE,"WWCM"}</definedName>
    <definedName name="tyutytyi" localSheetId="1" hidden="1">{#N/A,#N/A,FALSE,"Pharm";#N/A,#N/A,FALSE,"WWCM"}</definedName>
    <definedName name="tyutytyi" localSheetId="0" hidden="1">{#N/A,#N/A,FALSE,"Pharm";#N/A,#N/A,FALSE,"WWCM"}</definedName>
    <definedName name="tyutytyi" localSheetId="2" hidden="1">{#N/A,#N/A,FALSE,"Pharm";#N/A,#N/A,FALSE,"WWCM"}</definedName>
    <definedName name="tyutytyi" hidden="1">{#N/A,#N/A,FALSE,"Pharm";#N/A,#N/A,FALSE,"WWCM"}</definedName>
    <definedName name="tyyufkjkhjd" localSheetId="3" hidden="1">{#N/A,#N/A,FALSE,"Pharm";#N/A,#N/A,FALSE,"WWCM"}</definedName>
    <definedName name="tyyufkjkhjd" localSheetId="1" hidden="1">{#N/A,#N/A,FALSE,"Pharm";#N/A,#N/A,FALSE,"WWCM"}</definedName>
    <definedName name="tyyufkjkhjd" localSheetId="0" hidden="1">{#N/A,#N/A,FALSE,"Pharm";#N/A,#N/A,FALSE,"WWCM"}</definedName>
    <definedName name="tyyufkjkhjd" localSheetId="2" hidden="1">{#N/A,#N/A,FALSE,"Pharm";#N/A,#N/A,FALSE,"WWCM"}</definedName>
    <definedName name="tyyufkjkhjd" hidden="1">{#N/A,#N/A,FALSE,"Pharm";#N/A,#N/A,FALSE,"WWCM"}</definedName>
    <definedName name="Unit" localSheetId="3" hidden="1">{#N/A,#N/A,FALSE,"Pharm";#N/A,#N/A,FALSE,"WWCM"}</definedName>
    <definedName name="Unit" localSheetId="1" hidden="1">{#N/A,#N/A,FALSE,"Pharm";#N/A,#N/A,FALSE,"WWCM"}</definedName>
    <definedName name="Unit" localSheetId="0" hidden="1">{#N/A,#N/A,FALSE,"Pharm";#N/A,#N/A,FALSE,"WWCM"}</definedName>
    <definedName name="Unit" localSheetId="2" hidden="1">{#N/A,#N/A,FALSE,"Pharm";#N/A,#N/A,FALSE,"WWCM"}</definedName>
    <definedName name="Unit" hidden="1">{#N/A,#N/A,FALSE,"Pharm";#N/A,#N/A,FALSE,"WWCM"}</definedName>
    <definedName name="v" localSheetId="2" hidden="1">#REF!</definedName>
    <definedName name="v" hidden="1">#REF!</definedName>
    <definedName name="w" localSheetId="2" hidden="1">#REF!</definedName>
    <definedName name="w" hidden="1">#REF!</definedName>
    <definedName name="was" localSheetId="3" hidden="1">{#N/A,#N/A,FALSE,"Sales Graph";#N/A,#N/A,FALSE,"BUC Graph";#N/A,#N/A,FALSE,"P&amp;L - YTD"}</definedName>
    <definedName name="was" localSheetId="1" hidden="1">{#N/A,#N/A,FALSE,"Sales Graph";#N/A,#N/A,FALSE,"BUC Graph";#N/A,#N/A,FALSE,"P&amp;L - YTD"}</definedName>
    <definedName name="was" localSheetId="0" hidden="1">{#N/A,#N/A,FALSE,"Sales Graph";#N/A,#N/A,FALSE,"BUC Graph";#N/A,#N/A,FALSE,"P&amp;L - YTD"}</definedName>
    <definedName name="was" localSheetId="2" hidden="1">{#N/A,#N/A,FALSE,"Sales Graph";#N/A,#N/A,FALSE,"BUC Graph";#N/A,#N/A,FALSE,"P&amp;L - YTD"}</definedName>
    <definedName name="was" hidden="1">{#N/A,#N/A,FALSE,"Sales Graph";#N/A,#N/A,FALSE,"BUC Graph";#N/A,#N/A,FALSE,"P&amp;L - YTD"}</definedName>
    <definedName name="wb" localSheetId="3" hidden="1">{#N/A,#N/A,FALSE,"Pharm";#N/A,#N/A,FALSE,"WWCM"}</definedName>
    <definedName name="wb" localSheetId="1" hidden="1">{#N/A,#N/A,FALSE,"Pharm";#N/A,#N/A,FALSE,"WWCM"}</definedName>
    <definedName name="wb" localSheetId="0" hidden="1">{#N/A,#N/A,FALSE,"Pharm";#N/A,#N/A,FALSE,"WWCM"}</definedName>
    <definedName name="wb" localSheetId="2" hidden="1">{#N/A,#N/A,FALSE,"Pharm";#N/A,#N/A,FALSE,"WWCM"}</definedName>
    <definedName name="wb" hidden="1">{#N/A,#N/A,FALSE,"Pharm";#N/A,#N/A,FALSE,"WWCM"}</definedName>
    <definedName name="wc" localSheetId="3" hidden="1">{#N/A,#N/A,FALSE,"Pharm";#N/A,#N/A,FALSE,"WWCM"}</definedName>
    <definedName name="wc" localSheetId="1" hidden="1">{#N/A,#N/A,FALSE,"Pharm";#N/A,#N/A,FALSE,"WWCM"}</definedName>
    <definedName name="wc" localSheetId="0" hidden="1">{#N/A,#N/A,FALSE,"Pharm";#N/A,#N/A,FALSE,"WWCM"}</definedName>
    <definedName name="wc" localSheetId="2" hidden="1">{#N/A,#N/A,FALSE,"Pharm";#N/A,#N/A,FALSE,"WWCM"}</definedName>
    <definedName name="wc" hidden="1">{#N/A,#N/A,FALSE,"Pharm";#N/A,#N/A,FALSE,"WWCM"}</definedName>
    <definedName name="we" localSheetId="3" hidden="1">{#N/A,#N/A,FALSE,"Pharm";#N/A,#N/A,FALSE,"WWCM"}</definedName>
    <definedName name="we" localSheetId="1" hidden="1">{#N/A,#N/A,FALSE,"Pharm";#N/A,#N/A,FALSE,"WWCM"}</definedName>
    <definedName name="we" localSheetId="0" hidden="1">{#N/A,#N/A,FALSE,"Pharm";#N/A,#N/A,FALSE,"WWCM"}</definedName>
    <definedName name="we" localSheetId="2" hidden="1">{#N/A,#N/A,FALSE,"Pharm";#N/A,#N/A,FALSE,"WWCM"}</definedName>
    <definedName name="we" hidden="1">{#N/A,#N/A,FALSE,"Pharm";#N/A,#N/A,FALSE,"WWCM"}</definedName>
    <definedName name="wed" localSheetId="2" hidden="1">#REF!</definedName>
    <definedName name="wed" hidden="1">#REF!</definedName>
    <definedName name="werrr" localSheetId="3" hidden="1">{#N/A,#N/A,FALSE,"Pharm";#N/A,#N/A,FALSE,"WWCM"}</definedName>
    <definedName name="werrr" localSheetId="1" hidden="1">{#N/A,#N/A,FALSE,"Pharm";#N/A,#N/A,FALSE,"WWCM"}</definedName>
    <definedName name="werrr" localSheetId="0" hidden="1">{#N/A,#N/A,FALSE,"Pharm";#N/A,#N/A,FALSE,"WWCM"}</definedName>
    <definedName name="werrr" localSheetId="2" hidden="1">{#N/A,#N/A,FALSE,"Pharm";#N/A,#N/A,FALSE,"WWCM"}</definedName>
    <definedName name="werrr" hidden="1">{#N/A,#N/A,FALSE,"Pharm";#N/A,#N/A,FALSE,"WWCM"}</definedName>
    <definedName name="working" localSheetId="3" hidden="1">{#N/A,#N/A,FALSE,"REPORT"}</definedName>
    <definedName name="working" localSheetId="1" hidden="1">{#N/A,#N/A,FALSE,"REPORT"}</definedName>
    <definedName name="working" localSheetId="0" hidden="1">{#N/A,#N/A,FALSE,"REPORT"}</definedName>
    <definedName name="working" localSheetId="2" hidden="1">{#N/A,#N/A,FALSE,"REPORT"}</definedName>
    <definedName name="working" hidden="1">{#N/A,#N/A,FALSE,"REPORT"}</definedName>
    <definedName name="wrn.111111" localSheetId="3" hidden="1">{#N/A,#N/A,FALSE,"Pharm";#N/A,#N/A,FALSE,"WWCM"}</definedName>
    <definedName name="wrn.111111" localSheetId="1" hidden="1">{#N/A,#N/A,FALSE,"Pharm";#N/A,#N/A,FALSE,"WWCM"}</definedName>
    <definedName name="wrn.111111" localSheetId="0" hidden="1">{#N/A,#N/A,FALSE,"Pharm";#N/A,#N/A,FALSE,"WWCM"}</definedName>
    <definedName name="wrn.111111" localSheetId="2" hidden="1">{#N/A,#N/A,FALSE,"Pharm";#N/A,#N/A,FALSE,"WWCM"}</definedName>
    <definedName name="wrn.111111" hidden="1">{#N/A,#N/A,FALSE,"Pharm";#N/A,#N/A,FALSE,"WWCM"}</definedName>
    <definedName name="wrn.730." localSheetId="3" hidden="1">{#N/A,#N/A,FALSE,"REPORT"}</definedName>
    <definedName name="wrn.730." localSheetId="1" hidden="1">{#N/A,#N/A,FALSE,"REPORT"}</definedName>
    <definedName name="wrn.730." localSheetId="0" hidden="1">{#N/A,#N/A,FALSE,"REPORT"}</definedName>
    <definedName name="wrn.730." localSheetId="2" hidden="1">{#N/A,#N/A,FALSE,"REPORT"}</definedName>
    <definedName name="wrn.730." hidden="1">{#N/A,#N/A,FALSE,"REPORT"}</definedName>
    <definedName name="wrn.731" localSheetId="3" hidden="1">{#N/A,#N/A,FALSE,"REPORT"}</definedName>
    <definedName name="wrn.731" localSheetId="1" hidden="1">{#N/A,#N/A,FALSE,"REPORT"}</definedName>
    <definedName name="wrn.731" localSheetId="0" hidden="1">{#N/A,#N/A,FALSE,"REPORT"}</definedName>
    <definedName name="wrn.731" localSheetId="2" hidden="1">{#N/A,#N/A,FALSE,"REPORT"}</definedName>
    <definedName name="wrn.731" hidden="1">{#N/A,#N/A,FALSE,"REPORT"}</definedName>
    <definedName name="wrn.750." localSheetId="3" hidden="1">{#N/A,#N/A,FALSE,"REPORT"}</definedName>
    <definedName name="wrn.750." localSheetId="1" hidden="1">{#N/A,#N/A,FALSE,"REPORT"}</definedName>
    <definedName name="wrn.750." localSheetId="0" hidden="1">{#N/A,#N/A,FALSE,"REPORT"}</definedName>
    <definedName name="wrn.750." localSheetId="2" hidden="1">{#N/A,#N/A,FALSE,"REPORT"}</definedName>
    <definedName name="wrn.750." hidden="1">{#N/A,#N/A,FALSE,"REPORT"}</definedName>
    <definedName name="wrn.7501" localSheetId="3" hidden="1">{#N/A,#N/A,FALSE,"REPORT"}</definedName>
    <definedName name="wrn.7501" localSheetId="1" hidden="1">{#N/A,#N/A,FALSE,"REPORT"}</definedName>
    <definedName name="wrn.7501" localSheetId="0" hidden="1">{#N/A,#N/A,FALSE,"REPORT"}</definedName>
    <definedName name="wrn.7501" localSheetId="2" hidden="1">{#N/A,#N/A,FALSE,"REPORT"}</definedName>
    <definedName name="wrn.7501" hidden="1">{#N/A,#N/A,FALSE,"REPORT"}</definedName>
    <definedName name="wrn.760.16." localSheetId="3" hidden="1">{#N/A,#N/A,FALSE,"REPORT"}</definedName>
    <definedName name="wrn.760.16." localSheetId="1" hidden="1">{#N/A,#N/A,FALSE,"REPORT"}</definedName>
    <definedName name="wrn.760.16." localSheetId="0" hidden="1">{#N/A,#N/A,FALSE,"REPORT"}</definedName>
    <definedName name="wrn.760.16." localSheetId="2" hidden="1">{#N/A,#N/A,FALSE,"REPORT"}</definedName>
    <definedName name="wrn.760.16." hidden="1">{#N/A,#N/A,FALSE,"REPORT"}</definedName>
    <definedName name="wrn.7900" localSheetId="3" hidden="1">{#N/A,#N/A,FALSE,"REPORT"}</definedName>
    <definedName name="wrn.7900" localSheetId="1" hidden="1">{#N/A,#N/A,FALSE,"REPORT"}</definedName>
    <definedName name="wrn.7900" localSheetId="0" hidden="1">{#N/A,#N/A,FALSE,"REPORT"}</definedName>
    <definedName name="wrn.7900" localSheetId="2" hidden="1">{#N/A,#N/A,FALSE,"REPORT"}</definedName>
    <definedName name="wrn.7900" hidden="1">{#N/A,#N/A,FALSE,"REPORT"}</definedName>
    <definedName name="wrn.905" localSheetId="3" hidden="1">{#N/A,#N/A,FALSE,"REPORT"}</definedName>
    <definedName name="wrn.905" localSheetId="1" hidden="1">{#N/A,#N/A,FALSE,"REPORT"}</definedName>
    <definedName name="wrn.905" localSheetId="0" hidden="1">{#N/A,#N/A,FALSE,"REPORT"}</definedName>
    <definedName name="wrn.905" localSheetId="2" hidden="1">{#N/A,#N/A,FALSE,"REPORT"}</definedName>
    <definedName name="wrn.905" hidden="1">{#N/A,#N/A,FALSE,"REPORT"}</definedName>
    <definedName name="wrn.99999" localSheetId="3" hidden="1">{#N/A,#N/A,FALSE,"REPORT"}</definedName>
    <definedName name="wrn.99999" localSheetId="1" hidden="1">{#N/A,#N/A,FALSE,"REPORT"}</definedName>
    <definedName name="wrn.99999" localSheetId="0" hidden="1">{#N/A,#N/A,FALSE,"REPORT"}</definedName>
    <definedName name="wrn.99999" localSheetId="2" hidden="1">{#N/A,#N/A,FALSE,"REPORT"}</definedName>
    <definedName name="wrn.99999" hidden="1">{#N/A,#N/A,FALSE,"REPORT"}</definedName>
    <definedName name="wrn.aaa" localSheetId="3" hidden="1">{#N/A,#N/A,FALSE,"Pharm";#N/A,#N/A,FALSE,"WWCM"}</definedName>
    <definedName name="wrn.aaa" localSheetId="1" hidden="1">{#N/A,#N/A,FALSE,"Pharm";#N/A,#N/A,FALSE,"WWCM"}</definedName>
    <definedName name="wrn.aaa" localSheetId="0" hidden="1">{#N/A,#N/A,FALSE,"Pharm";#N/A,#N/A,FALSE,"WWCM"}</definedName>
    <definedName name="wrn.aaa" localSheetId="2" hidden="1">{#N/A,#N/A,FALSE,"Pharm";#N/A,#N/A,FALSE,"WWCM"}</definedName>
    <definedName name="wrn.aaa" hidden="1">{#N/A,#N/A,FALSE,"Pharm";#N/A,#N/A,FALSE,"WWCM"}</definedName>
    <definedName name="wrn.aaaaaaa" localSheetId="3" hidden="1">{#N/A,#N/A,FALSE,"Pharm";#N/A,#N/A,FALSE,"WWCM"}</definedName>
    <definedName name="wrn.aaaaaaa" localSheetId="1" hidden="1">{#N/A,#N/A,FALSE,"Pharm";#N/A,#N/A,FALSE,"WWCM"}</definedName>
    <definedName name="wrn.aaaaaaa" localSheetId="0" hidden="1">{#N/A,#N/A,FALSE,"Pharm";#N/A,#N/A,FALSE,"WWCM"}</definedName>
    <definedName name="wrn.aaaaaaa" localSheetId="2" hidden="1">{#N/A,#N/A,FALSE,"Pharm";#N/A,#N/A,FALSE,"WWCM"}</definedName>
    <definedName name="wrn.aaaaaaa" hidden="1">{#N/A,#N/A,FALSE,"Pharm";#N/A,#N/A,FALSE,"WWCM"}</definedName>
    <definedName name="wrn.bm" localSheetId="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localSheetId="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localSheetId="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Cardiovasculars." localSheetId="3" hidden="1">{#N/A,#N/A,FALSE,"Card";#N/A,#N/A,FALSE,"Prav";#N/A,#N/A,FALSE,"Irbe";#N/A,#N/A,FALSE,"Plavix";#N/A,#N/A,FALSE,"Capt";#N/A,#N/A,FALSE,"Fosi"}</definedName>
    <definedName name="wrn.Cardiovasculars." localSheetId="1" hidden="1">{#N/A,#N/A,FALSE,"Card";#N/A,#N/A,FALSE,"Prav";#N/A,#N/A,FALSE,"Irbe";#N/A,#N/A,FALSE,"Plavix";#N/A,#N/A,FALSE,"Capt";#N/A,#N/A,FALSE,"Fosi"}</definedName>
    <definedName name="wrn.Cardiovasculars." localSheetId="0" hidden="1">{#N/A,#N/A,FALSE,"Card";#N/A,#N/A,FALSE,"Prav";#N/A,#N/A,FALSE,"Irbe";#N/A,#N/A,FALSE,"Plavix";#N/A,#N/A,FALSE,"Capt";#N/A,#N/A,FALSE,"Fosi"}</definedName>
    <definedName name="wrn.Cardiovasculars." localSheetId="2" hidden="1">{#N/A,#N/A,FALSE,"Card";#N/A,#N/A,FALSE,"Prav";#N/A,#N/A,FALSE,"Irbe";#N/A,#N/A,FALSE,"Plavix";#N/A,#N/A,FALSE,"Capt";#N/A,#N/A,FALSE,"Fosi"}</definedName>
    <definedName name="wrn.Cardiovasculars." hidden="1">{#N/A,#N/A,FALSE,"Card";#N/A,#N/A,FALSE,"Prav";#N/A,#N/A,FALSE,"Irbe";#N/A,#N/A,FALSE,"Plavix";#N/A,#N/A,FALSE,"Capt";#N/A,#N/A,FALSE,"Fosi"}</definedName>
    <definedName name="wrn.Central._.Nervous._.System." localSheetId="3" hidden="1">{#N/A,#N/A,FALSE,"CNS";#N/A,#N/A,FALSE,"Serz";#N/A,#N/A,FALSE,"Ace"}</definedName>
    <definedName name="wrn.Central._.Nervous._.System." localSheetId="1" hidden="1">{#N/A,#N/A,FALSE,"CNS";#N/A,#N/A,FALSE,"Serz";#N/A,#N/A,FALSE,"Ace"}</definedName>
    <definedName name="wrn.Central._.Nervous._.System." localSheetId="0" hidden="1">{#N/A,#N/A,FALSE,"CNS";#N/A,#N/A,FALSE,"Serz";#N/A,#N/A,FALSE,"Ace"}</definedName>
    <definedName name="wrn.Central._.Nervous._.System." localSheetId="2" hidden="1">{#N/A,#N/A,FALSE,"CNS";#N/A,#N/A,FALSE,"Serz";#N/A,#N/A,FALSE,"Ace"}</definedName>
    <definedName name="wrn.Central._.Nervous._.System." hidden="1">{#N/A,#N/A,FALSE,"CNS";#N/A,#N/A,FALSE,"Serz";#N/A,#N/A,FALSE,"Ace"}</definedName>
    <definedName name="wrn.Coal._.Questionnaire." localSheetId="3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1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0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2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nsumer._.Medicines." localSheetId="3" hidden="1">{#N/A,#N/A,FALSE,"OTC";#N/A,#N/A,FALSE,"Ther";#N/A,#N/A,FALSE,"Temp";#N/A,#N/A,FALSE,"Exce";#N/A,#N/A,FALSE,"Buff";#N/A,#N/A,FALSE,"Picot";#N/A,#N/A,FALSE,"Luftal";#N/A,#N/A,FALSE,"Comt"}</definedName>
    <definedName name="wrn.Consumer._.Medicines." localSheetId="1" hidden="1">{#N/A,#N/A,FALSE,"OTC";#N/A,#N/A,FALSE,"Ther";#N/A,#N/A,FALSE,"Temp";#N/A,#N/A,FALSE,"Exce";#N/A,#N/A,FALSE,"Buff";#N/A,#N/A,FALSE,"Picot";#N/A,#N/A,FALSE,"Luftal";#N/A,#N/A,FALSE,"Comt"}</definedName>
    <definedName name="wrn.Consumer._.Medicines." localSheetId="0" hidden="1">{#N/A,#N/A,FALSE,"OTC";#N/A,#N/A,FALSE,"Ther";#N/A,#N/A,FALSE,"Temp";#N/A,#N/A,FALSE,"Exce";#N/A,#N/A,FALSE,"Buff";#N/A,#N/A,FALSE,"Picot";#N/A,#N/A,FALSE,"Luftal";#N/A,#N/A,FALSE,"Comt"}</definedName>
    <definedName name="wrn.Consumer._.Medicines." localSheetId="2" hidden="1">{#N/A,#N/A,FALSE,"OTC";#N/A,#N/A,FALSE,"Ther";#N/A,#N/A,FALSE,"Temp";#N/A,#N/A,FALSE,"Exce";#N/A,#N/A,FALSE,"Buff";#N/A,#N/A,FALSE,"Picot";#N/A,#N/A,FALSE,"Luftal";#N/A,#N/A,FALSE,"Comt"}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rude." localSheetId="3" hidden="1">{"current1",#N/A,FALSE,"CRUDE";"current2",#N/A,FALSE,"CRUDE";"CONSTANT",#N/A,FALSE,"CRUDE"}</definedName>
    <definedName name="wrn.crude." localSheetId="1" hidden="1">{"current1",#N/A,FALSE,"CRUDE";"current2",#N/A,FALSE,"CRUDE";"CONSTANT",#N/A,FALSE,"CRUDE"}</definedName>
    <definedName name="wrn.crude." localSheetId="0" hidden="1">{"current1",#N/A,FALSE,"CRUDE";"current2",#N/A,FALSE,"CRUDE";"CONSTANT",#N/A,FALSE,"CRUDE"}</definedName>
    <definedName name="wrn.crude." localSheetId="2" hidden="1">{"current1",#N/A,FALSE,"CRUDE";"current2",#N/A,FALSE,"CRUDE";"CONSTANT",#N/A,FALSE,"CRUDE"}</definedName>
    <definedName name="wrn.crude." hidden="1">{"current1",#N/A,FALSE,"CRUDE";"current2",#N/A,FALSE,"CRUDE";"CONSTANT",#N/A,FALSE,"CRUDE"}</definedName>
    <definedName name="wrn.CRUDE1." localSheetId="3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1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0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2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Detail._.Balance._.Sheet." localSheetId="3" hidden="1">{#N/A,#N/A,FALSE,"Detail"}</definedName>
    <definedName name="wrn.Detail._.Balance._.Sheet." localSheetId="1" hidden="1">{#N/A,#N/A,FALSE,"Detail"}</definedName>
    <definedName name="wrn.Detail._.Balance._.Sheet." localSheetId="0" hidden="1">{#N/A,#N/A,FALSE,"Detail"}</definedName>
    <definedName name="wrn.Detail._.Balance._.Sheet." localSheetId="2" hidden="1">{#N/A,#N/A,FALSE,"Detail"}</definedName>
    <definedName name="wrn.Detail._.Balance._.Sheet." hidden="1">{#N/A,#N/A,FALSE,"Detail"}</definedName>
    <definedName name="wrn.Detail_Projection." localSheetId="3" hidden="1">{#N/A,#N/A,FALSE,"Detail YTD"}</definedName>
    <definedName name="wrn.Detail_Projection." localSheetId="1" hidden="1">{#N/A,#N/A,FALSE,"Detail YTD"}</definedName>
    <definedName name="wrn.Detail_Projection." localSheetId="0" hidden="1">{#N/A,#N/A,FALSE,"Detail YTD"}</definedName>
    <definedName name="wrn.Detail_Projection." localSheetId="2" hidden="1">{#N/A,#N/A,FALSE,"Detail YTD"}</definedName>
    <definedName name="wrn.Detail_Projection." hidden="1">{#N/A,#N/A,FALSE,"Detail YTD"}</definedName>
    <definedName name="wrn.DISP_ANUAL." localSheetId="3" hidden="1">{"DISP SE ANUAL",#N/A,FALSE,"DISP";"GENERAL",#N/A,FALSE,"DISP"}</definedName>
    <definedName name="wrn.DISP_ANUAL." localSheetId="1" hidden="1">{"DISP SE ANUAL",#N/A,FALSE,"DISP";"GENERAL",#N/A,FALSE,"DISP"}</definedName>
    <definedName name="wrn.DISP_ANUAL." localSheetId="0" hidden="1">{"DISP SE ANUAL",#N/A,FALSE,"DISP";"GENERAL",#N/A,FALSE,"DISP"}</definedName>
    <definedName name="wrn.DISP_ANUAL." localSheetId="2" hidden="1">{"DISP SE ANUAL",#N/A,FALSE,"DISP";"GENERAL",#N/A,FALSE,"DISP"}</definedName>
    <definedName name="wrn.DISP_ANUAL." hidden="1">{"DISP SE ANUAL",#N/A,FALSE,"DISP";"GENERAL",#N/A,FALSE,"DISP"}</definedName>
    <definedName name="wrn.Electricity._.Questionnaire.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General._.OTC." localSheetId="3" hidden="1">{#N/A,#N/A,FALSE,"Title Page (3)";#N/A,#N/A,FALSE,"YTD - OTC";#N/A,#N/A,FALSE,"MTH - OTC"}</definedName>
    <definedName name="wrn.General._.OTC." localSheetId="1" hidden="1">{#N/A,#N/A,FALSE,"Title Page (3)";#N/A,#N/A,FALSE,"YTD - OTC";#N/A,#N/A,FALSE,"MTH - OTC"}</definedName>
    <definedName name="wrn.General._.OTC." localSheetId="0" hidden="1">{#N/A,#N/A,FALSE,"Title Page (3)";#N/A,#N/A,FALSE,"YTD - OTC";#N/A,#N/A,FALSE,"MTH - OTC"}</definedName>
    <definedName name="wrn.General._.OTC." localSheetId="2" hidden="1">{#N/A,#N/A,FALSE,"Title Page (3)";#N/A,#N/A,FALSE,"YTD - OTC";#N/A,#N/A,FALSE,"MTH - OTC"}</definedName>
    <definedName name="wrn.General._.OTC." hidden="1">{#N/A,#N/A,FALSE,"Title Page (3)";#N/A,#N/A,FALSE,"YTD - OTC";#N/A,#N/A,FALSE,"MTH - OTC"}</definedName>
    <definedName name="wrn.General._.Pharm." localSheetId="3" hidden="1">{#N/A,#N/A,FALSE,"Title Page (2)";#N/A,#N/A,FALSE,"YTD - Pharm";#N/A,#N/A,FALSE,"MTH - Pharm"}</definedName>
    <definedName name="wrn.General._.Pharm." localSheetId="1" hidden="1">{#N/A,#N/A,FALSE,"Title Page (2)";#N/A,#N/A,FALSE,"YTD - Pharm";#N/A,#N/A,FALSE,"MTH - Pharm"}</definedName>
    <definedName name="wrn.General._.Pharm." localSheetId="0" hidden="1">{#N/A,#N/A,FALSE,"Title Page (2)";#N/A,#N/A,FALSE,"YTD - Pharm";#N/A,#N/A,FALSE,"MTH - Pharm"}</definedName>
    <definedName name="wrn.General._.Pharm." localSheetId="2" hidden="1">{#N/A,#N/A,FALSE,"Title Page (2)";#N/A,#N/A,FALSE,"YTD - Pharm";#N/A,#N/A,FALSE,"MTH - Pharm"}</definedName>
    <definedName name="wrn.General._.Pharm." hidden="1">{#N/A,#N/A,FALSE,"Title Page (2)";#N/A,#N/A,FALSE,"YTD - Pharm";#N/A,#N/A,FALSE,"MTH - Pharm"}</definedName>
    <definedName name="wrn.General._.Total." localSheetId="3" hidden="1">{#N/A,#N/A,FALSE,"Title Page (4)";#N/A,#N/A,FALSE,"YTD - Total";#N/A,#N/A,FALSE,"MTH - Total"}</definedName>
    <definedName name="wrn.General._.Total." localSheetId="1" hidden="1">{#N/A,#N/A,FALSE,"Title Page (4)";#N/A,#N/A,FALSE,"YTD - Total";#N/A,#N/A,FALSE,"MTH - Total"}</definedName>
    <definedName name="wrn.General._.Total." localSheetId="0" hidden="1">{#N/A,#N/A,FALSE,"Title Page (4)";#N/A,#N/A,FALSE,"YTD - Total";#N/A,#N/A,FALSE,"MTH - Total"}</definedName>
    <definedName name="wrn.General._.Total." localSheetId="2" hidden="1">{#N/A,#N/A,FALSE,"Title Page (4)";#N/A,#N/A,FALSE,"YTD - Total";#N/A,#N/A,FALSE,"MTH - Total"}</definedName>
    <definedName name="wrn.General._.Total." hidden="1">{#N/A,#N/A,FALSE,"Title Page (4)";#N/A,#N/A,FALSE,"YTD - Total";#N/A,#N/A,FALSE,"MTH - Total"}</definedName>
    <definedName name="wrn.GOV_BOARD." localSheetId="3" hidden="1">{"MANT_FORZ",#N/A,FALSE,"GOVBRD";"rendimiento",#N/A,FALSE,"GOVBRD";"PAGE 1_A",#N/A,FALSE,"GOVBRD";"METAS SE",#N/A,FALSE,"GOVBRD"}</definedName>
    <definedName name="wrn.GOV_BOARD." localSheetId="1" hidden="1">{"MANT_FORZ",#N/A,FALSE,"GOVBRD";"rendimiento",#N/A,FALSE,"GOVBRD";"PAGE 1_A",#N/A,FALSE,"GOVBRD";"METAS SE",#N/A,FALSE,"GOVBRD"}</definedName>
    <definedName name="wrn.GOV_BOARD." localSheetId="0" hidden="1">{"MANT_FORZ",#N/A,FALSE,"GOVBRD";"rendimiento",#N/A,FALSE,"GOVBRD";"PAGE 1_A",#N/A,FALSE,"GOVBRD";"METAS SE",#N/A,FALSE,"GOVBRD"}</definedName>
    <definedName name="wrn.GOV_BOARD." localSheetId="2" hidden="1">{"MANT_FORZ",#N/A,FALSE,"GOVBRD";"rendimiento",#N/A,FALSE,"GOVBRD";"PAGE 1_A",#N/A,FALSE,"GOVBRD";"METAS SE",#N/A,FALSE,"GOVBRD"}</definedName>
    <definedName name="wrn.GOV_BOARD." hidden="1">{"MANT_FORZ",#N/A,FALSE,"GOVBRD";"rendimiento",#N/A,FALSE,"GOVBRD";"PAGE 1_A",#N/A,FALSE,"GOVBRD";"METAS SE",#N/A,FALSE,"GOVBRD"}</definedName>
    <definedName name="wrn.heat._.rate." localSheetId="3" hidden="1">{"DESV HR GROSS",#N/A,FALSE,"HR_FEB";"ANAL COSTO GEN",#N/A,FALSE,"HR_FEB";"COSTO GEN 1",#N/A,FALSE,"HR_FEB";"COSTO GEN 2",#N/A,FALSE,"HR_FEB";"H R NETO",#N/A,FALSE,"HR_FEB";"VAR H R",#N/A,FALSE,"HR_FEB";"VAR HR AG",#N/A,FALSE,"HR_FEB";"VAR HR CS",#N/A,FALSE,"HR_FEB";"VAR HR PS",#N/A,FALSE,"HR_FEB";"VAR HR SJ",#N/A,FALSE,"HR_FEB"}</definedName>
    <definedName name="wrn.heat._.rate." localSheetId="1" hidden="1">{"DESV HR GROSS",#N/A,FALSE,"HR_FEB";"ANAL COSTO GEN",#N/A,FALSE,"HR_FEB";"COSTO GEN 1",#N/A,FALSE,"HR_FEB";"COSTO GEN 2",#N/A,FALSE,"HR_FEB";"H R NETO",#N/A,FALSE,"HR_FEB";"VAR H R",#N/A,FALSE,"HR_FEB";"VAR HR AG",#N/A,FALSE,"HR_FEB";"VAR HR CS",#N/A,FALSE,"HR_FEB";"VAR HR PS",#N/A,FALSE,"HR_FEB";"VAR HR SJ",#N/A,FALSE,"HR_FEB"}</definedName>
    <definedName name="wrn.heat._.rate." localSheetId="0" hidden="1">{"DESV HR GROSS",#N/A,FALSE,"HR_FEB";"ANAL COSTO GEN",#N/A,FALSE,"HR_FEB";"COSTO GEN 1",#N/A,FALSE,"HR_FEB";"COSTO GEN 2",#N/A,FALSE,"HR_FEB";"H R NETO",#N/A,FALSE,"HR_FEB";"VAR H R",#N/A,FALSE,"HR_FEB";"VAR HR AG",#N/A,FALSE,"HR_FEB";"VAR HR CS",#N/A,FALSE,"HR_FEB";"VAR HR PS",#N/A,FALSE,"HR_FEB";"VAR HR SJ",#N/A,FALSE,"HR_FEB"}</definedName>
    <definedName name="wrn.heat._.rate." localSheetId="2" hidden="1">{"DESV HR GROSS",#N/A,FALSE,"HR_FEB";"ANAL COSTO GEN",#N/A,FALSE,"HR_FEB";"COSTO GEN 1",#N/A,FALSE,"HR_FEB";"COSTO GEN 2",#N/A,FALSE,"HR_FEB";"H R NETO",#N/A,FALSE,"HR_FEB";"VAR H R",#N/A,FALSE,"HR_FEB";"VAR HR AG",#N/A,FALSE,"HR_FEB";"VAR HR CS",#N/A,FALSE,"HR_FEB";"VAR HR PS",#N/A,FALSE,"HR_FEB";"VAR HR SJ",#N/A,FALSE,"HR_FEB"}</definedName>
    <definedName name="wrn.heat._.rate." hidden="1">{"DESV HR GROSS",#N/A,FALSE,"HR_FEB";"ANAL COSTO GEN",#N/A,FALSE,"HR_FEB";"COSTO GEN 1",#N/A,FALSE,"HR_FEB";"COSTO GEN 2",#N/A,FALSE,"HR_FEB";"H R NETO",#N/A,FALSE,"HR_FEB";"VAR H R",#N/A,FALSE,"HR_FEB";"VAR HR AG",#N/A,FALSE,"HR_FEB";"VAR HR CS",#N/A,FALSE,"HR_FEB";"VAR HR PS",#N/A,FALSE,"HR_FEB";"VAR HR SJ",#N/A,FALSE,"HR_FEB"}</definedName>
    <definedName name="wrn.Infectious._.Diseases." localSheetId="3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localSheetId="1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localSheetId="0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localSheetId="2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METAS._.Y._.OBJETIVOS." localSheetId="3" hidden="1">{"METAS 4DE4",#N/A,FALSE,"DISP";"METAS 3DE4",#N/A,FALSE,"DISP";"METAS_2DE4",#N/A,FALSE,"DISP"}</definedName>
    <definedName name="wrn.METAS._.Y._.OBJETIVOS." localSheetId="1" hidden="1">{"METAS 4DE4",#N/A,FALSE,"DISP";"METAS 3DE4",#N/A,FALSE,"DISP";"METAS_2DE4",#N/A,FALSE,"DISP"}</definedName>
    <definedName name="wrn.METAS._.Y._.OBJETIVOS." localSheetId="0" hidden="1">{"METAS 4DE4",#N/A,FALSE,"DISP";"METAS 3DE4",#N/A,FALSE,"DISP";"METAS_2DE4",#N/A,FALSE,"DISP"}</definedName>
    <definedName name="wrn.METAS._.Y._.OBJETIVOS." localSheetId="2" hidden="1">{"METAS 4DE4",#N/A,FALSE,"DISP";"METAS 3DE4",#N/A,FALSE,"DISP";"METAS_2DE4",#N/A,FALSE,"DISP"}</definedName>
    <definedName name="wrn.METAS._.Y._.OBJETIVOS." hidden="1">{"METAS 4DE4",#N/A,FALSE,"DISP";"METAS 3DE4",#N/A,FALSE,"DISP";"METAS_2DE4",#N/A,FALSE,"DISP"}</definedName>
    <definedName name="wrn.MISC." localSheetId="3" hidden="1">{"PAGE 1_A",#N/A,FALSE,"GOVBRD"}</definedName>
    <definedName name="wrn.MISC." localSheetId="1" hidden="1">{"PAGE 1_A",#N/A,FALSE,"GOVBRD"}</definedName>
    <definedName name="wrn.MISC." localSheetId="0" hidden="1">{"PAGE 1_A",#N/A,FALSE,"GOVBRD"}</definedName>
    <definedName name="wrn.MISC." localSheetId="2" hidden="1">{"PAGE 1_A",#N/A,FALSE,"GOVBRD"}</definedName>
    <definedName name="wrn.MISC." hidden="1">{"PAGE 1_A",#N/A,FALSE,"GOVBRD"}</definedName>
    <definedName name="wrn.natgastab." localSheetId="3" hidden="1">{"natgas1",#N/A,FALSE,"u.s. Natural Gas";"natgas2",#N/A,FALSE,"u.s. Natural Gas"}</definedName>
    <definedName name="wrn.natgastab." localSheetId="1" hidden="1">{"natgas1",#N/A,FALSE,"u.s. Natural Gas";"natgas2",#N/A,FALSE,"u.s. Natural Gas"}</definedName>
    <definedName name="wrn.natgastab." localSheetId="0" hidden="1">{"natgas1",#N/A,FALSE,"u.s. Natural Gas";"natgas2",#N/A,FALSE,"u.s. Natural Gas"}</definedName>
    <definedName name="wrn.natgastab." localSheetId="2" hidden="1">{"natgas1",#N/A,FALSE,"u.s. Natural Gas";"natgas2",#N/A,FALSE,"u.s. Natural Gas"}</definedName>
    <definedName name="wrn.natgastab." hidden="1">{"natgas1",#N/A,FALSE,"u.s. Natural Gas";"natgas2",#N/A,FALSE,"u.s. Natural Gas"}</definedName>
    <definedName name="wrn.Oncology." localSheetId="3" hidden="1">{#N/A,#N/A,FALSE,"Onco";#N/A,#N/A,FALSE,"Taxol";#N/A,#N/A,FALSE,"UFT";#N/A,#N/A,FALSE,"Carb"}</definedName>
    <definedName name="wrn.Oncology." localSheetId="1" hidden="1">{#N/A,#N/A,FALSE,"Onco";#N/A,#N/A,FALSE,"Taxol";#N/A,#N/A,FALSE,"UFT";#N/A,#N/A,FALSE,"Carb"}</definedName>
    <definedName name="wrn.Oncology." localSheetId="0" hidden="1">{#N/A,#N/A,FALSE,"Onco";#N/A,#N/A,FALSE,"Taxol";#N/A,#N/A,FALSE,"UFT";#N/A,#N/A,FALSE,"Carb"}</definedName>
    <definedName name="wrn.Oncology." localSheetId="2" hidden="1">{#N/A,#N/A,FALSE,"Onco";#N/A,#N/A,FALSE,"Taxol";#N/A,#N/A,FALSE,"UFT";#N/A,#N/A,FALSE,"Carb"}</definedName>
    <definedName name="wrn.Oncology." hidden="1">{#N/A,#N/A,FALSE,"Onco";#N/A,#N/A,FALSE,"Taxol";#N/A,#N/A,FALSE,"UFT";#N/A,#N/A,FALSE,"Carb"}</definedName>
    <definedName name="wrn.OTC._.Market._.Report." localSheetId="3" hidden="1">{#N/A,#N/A,FALSE,"Sales Graph";#N/A,#N/A,FALSE,"BUC Graph";#N/A,#N/A,FALSE,"P&amp;L - YTD"}</definedName>
    <definedName name="wrn.OTC._.Market._.Report." localSheetId="1" hidden="1">{#N/A,#N/A,FALSE,"Sales Graph";#N/A,#N/A,FALSE,"BUC Graph";#N/A,#N/A,FALSE,"P&amp;L - YTD"}</definedName>
    <definedName name="wrn.OTC._.Market._.Report." localSheetId="0" hidden="1">{#N/A,#N/A,FALSE,"Sales Graph";#N/A,#N/A,FALSE,"BUC Graph";#N/A,#N/A,FALSE,"P&amp;L - YTD"}</definedName>
    <definedName name="wrn.OTC._.Market._.Report." localSheetId="2" hidden="1">{#N/A,#N/A,FALSE,"Sales Graph";#N/A,#N/A,FALSE,"BUC Graph";#N/A,#N/A,FALSE,"P&amp;L - YTD"}</definedName>
    <definedName name="wrn.OTC._.Market._.Report." hidden="1">{#N/A,#N/A,FALSE,"Sales Graph";#N/A,#N/A,FALSE,"BUC Graph";#N/A,#N/A,FALSE,"P&amp;L - YTD"}</definedName>
    <definedName name="wrn.Other._.Pharm." localSheetId="3" hidden="1">{#N/A,#N/A,FALSE,"Other";#N/A,#N/A,FALSE,"Ace";#N/A,#N/A,FALSE,"Derm"}</definedName>
    <definedName name="wrn.Other._.Pharm." localSheetId="1" hidden="1">{#N/A,#N/A,FALSE,"Other";#N/A,#N/A,FALSE,"Ace";#N/A,#N/A,FALSE,"Derm"}</definedName>
    <definedName name="wrn.Other._.Pharm." localSheetId="0" hidden="1">{#N/A,#N/A,FALSE,"Other";#N/A,#N/A,FALSE,"Ace";#N/A,#N/A,FALSE,"Derm"}</definedName>
    <definedName name="wrn.Other._.Pharm." localSheetId="2" hidden="1">{#N/A,#N/A,FALSE,"Other";#N/A,#N/A,FALSE,"Ace";#N/A,#N/A,FALSE,"Derm"}</definedName>
    <definedName name="wrn.Other._.Pharm." hidden="1">{#N/A,#N/A,FALSE,"Other";#N/A,#N/A,FALSE,"Ace";#N/A,#N/A,FALSE,"Derm"}</definedName>
    <definedName name="wrn.p" localSheetId="3" hidden="1">{#N/A,#N/A,FALSE,"1";#N/A,#N/A,FALSE,"2";#N/A,#N/A,FALSE,"16 - 17";#N/A,#N/A,FALSE,"18 - 19";#N/A,#N/A,FALSE,"26";#N/A,#N/A,FALSE,"27";#N/A,#N/A,FALSE,"28"}</definedName>
    <definedName name="wrn.p" localSheetId="1" hidden="1">{#N/A,#N/A,FALSE,"1";#N/A,#N/A,FALSE,"2";#N/A,#N/A,FALSE,"16 - 17";#N/A,#N/A,FALSE,"18 - 19";#N/A,#N/A,FALSE,"26";#N/A,#N/A,FALSE,"27";#N/A,#N/A,FALSE,"28"}</definedName>
    <definedName name="wrn.p" localSheetId="0" hidden="1">{#N/A,#N/A,FALSE,"1";#N/A,#N/A,FALSE,"2";#N/A,#N/A,FALSE,"16 - 17";#N/A,#N/A,FALSE,"18 - 19";#N/A,#N/A,FALSE,"26";#N/A,#N/A,FALSE,"27";#N/A,#N/A,FALSE,"28"}</definedName>
    <definedName name="wrn.p" localSheetId="2" hidden="1">{#N/A,#N/A,FALSE,"1";#N/A,#N/A,FALSE,"2";#N/A,#N/A,FALSE,"16 - 17";#N/A,#N/A,FALSE,"18 - 19";#N/A,#N/A,FALSE,"26";#N/A,#N/A,FALSE,"27";#N/A,#N/A,FALSE,"28"}</definedName>
    <definedName name="wrn.p" hidden="1">{#N/A,#N/A,FALSE,"1";#N/A,#N/A,FALSE,"2";#N/A,#N/A,FALSE,"16 - 17";#N/A,#N/A,FALSE,"18 - 19";#N/A,#N/A,FALSE,"26";#N/A,#N/A,FALSE,"27";#N/A,#N/A,FALSE,"28"}</definedName>
    <definedName name="wrn.Pharm._.Market._.Report." localSheetId="3" hidden="1">{#N/A,#N/A,FALSE,"Sales Graph";#N/A,#N/A,FALSE,"PSBM";#N/A,#N/A,FALSE,"BUC Graph";#N/A,#N/A,FALSE,"P&amp;L - YTD"}</definedName>
    <definedName name="wrn.Pharm._.Market._.Report." localSheetId="1" hidden="1">{#N/A,#N/A,FALSE,"Sales Graph";#N/A,#N/A,FALSE,"PSBM";#N/A,#N/A,FALSE,"BUC Graph";#N/A,#N/A,FALSE,"P&amp;L - YTD"}</definedName>
    <definedName name="wrn.Pharm._.Market._.Report." localSheetId="0" hidden="1">{#N/A,#N/A,FALSE,"Sales Graph";#N/A,#N/A,FALSE,"PSBM";#N/A,#N/A,FALSE,"BUC Graph";#N/A,#N/A,FALSE,"P&amp;L - YTD"}</definedName>
    <definedName name="wrn.Pharm._.Market._.Report." localSheetId="2" hidden="1">{#N/A,#N/A,FALSE,"Sales Graph";#N/A,#N/A,FALSE,"PSBM";#N/A,#N/A,FALSE,"BUC Graph";#N/A,#N/A,FALSE,"P&amp;L - YTD"}</definedName>
    <definedName name="wrn.Pharm._.Market._.Report." hidden="1">{#N/A,#N/A,FALSE,"Sales Graph";#N/A,#N/A,FALSE,"PSBM";#N/A,#N/A,FALSE,"BUC Graph";#N/A,#N/A,FALSE,"P&amp;L - YTD"}</definedName>
    <definedName name="wrn.Pharmaceuticals." localSheetId="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localSheetId="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localSheetId="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pp" localSheetId="3" hidden="1">{#N/A,#N/A,FALSE,"1";#N/A,#N/A,FALSE,"2";#N/A,#N/A,FALSE,"16 - 17";#N/A,#N/A,FALSE,"18 - 19";#N/A,#N/A,FALSE,"26";#N/A,#N/A,FALSE,"27";#N/A,#N/A,FALSE,"28"}</definedName>
    <definedName name="wrn.ppp" localSheetId="1" hidden="1">{#N/A,#N/A,FALSE,"1";#N/A,#N/A,FALSE,"2";#N/A,#N/A,FALSE,"16 - 17";#N/A,#N/A,FALSE,"18 - 19";#N/A,#N/A,FALSE,"26";#N/A,#N/A,FALSE,"27";#N/A,#N/A,FALSE,"28"}</definedName>
    <definedName name="wrn.ppp" localSheetId="0" hidden="1">{#N/A,#N/A,FALSE,"1";#N/A,#N/A,FALSE,"2";#N/A,#N/A,FALSE,"16 - 17";#N/A,#N/A,FALSE,"18 - 19";#N/A,#N/A,FALSE,"26";#N/A,#N/A,FALSE,"27";#N/A,#N/A,FALSE,"28"}</definedName>
    <definedName name="wrn.ppp" localSheetId="2" hidden="1">{#N/A,#N/A,FALSE,"1";#N/A,#N/A,FALSE,"2";#N/A,#N/A,FALSE,"16 - 17";#N/A,#N/A,FALSE,"18 - 19";#N/A,#N/A,FALSE,"26";#N/A,#N/A,FALSE,"27";#N/A,#N/A,FALSE,"28"}</definedName>
    <definedName name="wrn.ppp" hidden="1">{#N/A,#N/A,FALSE,"1";#N/A,#N/A,FALSE,"2";#N/A,#N/A,FALSE,"16 - 17";#N/A,#N/A,FALSE,"18 - 19";#N/A,#N/A,FALSE,"26";#N/A,#N/A,FALSE,"27";#N/A,#N/A,FALSE,"28"}</definedName>
    <definedName name="wrn.PRELIM._.EA._.ABR." localSheetId="3" hidden="1">{"DIESEL DISP",#N/A,FALSE,"DISP_ABR";"T GAS DISP",#N/A,FALSE,"DISP_ABR";"HIDRO DISP",#N/A,FALSE,"DISP_ABR";"CICLO DISP",#N/A,FALSE,"DISP_ABR";"VAPOR DISP",#N/A,FALSE,"DISP_ABR";"DISP SE MENS _ RESERVA",#N/A,FALSE,"DISP_ABR";"DISP SE ANUAL",#N/A,FALSE,"DISP";"GENERAL",#N/A,FALSE,"DISP_ABR";"GENERAL",#N/A,FALSE,"DISP"}</definedName>
    <definedName name="wrn.PRELIM._.EA._.ABR." localSheetId="1" hidden="1">{"DIESEL DISP",#N/A,FALSE,"DISP_ABR";"T GAS DISP",#N/A,FALSE,"DISP_ABR";"HIDRO DISP",#N/A,FALSE,"DISP_ABR";"CICLO DISP",#N/A,FALSE,"DISP_ABR";"VAPOR DISP",#N/A,FALSE,"DISP_ABR";"DISP SE MENS _ RESERVA",#N/A,FALSE,"DISP_ABR";"DISP SE ANUAL",#N/A,FALSE,"DISP";"GENERAL",#N/A,FALSE,"DISP_ABR";"GENERAL",#N/A,FALSE,"DISP"}</definedName>
    <definedName name="wrn.PRELIM._.EA._.ABR." localSheetId="0" hidden="1">{"DIESEL DISP",#N/A,FALSE,"DISP_ABR";"T GAS DISP",#N/A,FALSE,"DISP_ABR";"HIDRO DISP",#N/A,FALSE,"DISP_ABR";"CICLO DISP",#N/A,FALSE,"DISP_ABR";"VAPOR DISP",#N/A,FALSE,"DISP_ABR";"DISP SE MENS _ RESERVA",#N/A,FALSE,"DISP_ABR";"DISP SE ANUAL",#N/A,FALSE,"DISP";"GENERAL",#N/A,FALSE,"DISP_ABR";"GENERAL",#N/A,FALSE,"DISP"}</definedName>
    <definedName name="wrn.PRELIM._.EA._.ABR." localSheetId="2" hidden="1">{"DIESEL DISP",#N/A,FALSE,"DISP_ABR";"T GAS DISP",#N/A,FALSE,"DISP_ABR";"HIDRO DISP",#N/A,FALSE,"DISP_ABR";"CICLO DISP",#N/A,FALSE,"DISP_ABR";"VAPOR DISP",#N/A,FALSE,"DISP_ABR";"DISP SE MENS _ RESERVA",#N/A,FALSE,"DISP_ABR";"DISP SE ANUAL",#N/A,FALSE,"DISP";"GENERAL",#N/A,FALSE,"DISP_ABR";"GENERAL",#N/A,FALSE,"DISP"}</definedName>
    <definedName name="wrn.PRELIM._.EA._.ABR." hidden="1">{"DIESEL DISP",#N/A,FALSE,"DISP_ABR";"T GAS DISP",#N/A,FALSE,"DISP_ABR";"HIDRO DISP",#N/A,FALSE,"DISP_ABR";"CICLO DISP",#N/A,FALSE,"DISP_ABR";"VAPOR DISP",#N/A,FALSE,"DISP_ABR";"DISP SE MENS _ RESERVA",#N/A,FALSE,"DISP_ABR";"DISP SE ANUAL",#N/A,FALSE,"DISP";"GENERAL",#N/A,FALSE,"DISP_ABR";"GENERAL",#N/A,FALSE,"DISP"}</definedName>
    <definedName name="wrn.PRELIM._.EA._.JUL." localSheetId="3" hidden="1">{"DIESEL HRS",#N/A,FALSE,"DISP_JUL";"T GAS HRS",#N/A,FALSE,"DISP_JUL";"CICLO HRS",#N/A,FALSE,"DISP_JUL";"VAPOR HRS",#N/A,FALSE,"DISP_JUL";"DISP SE MENS _ RESERVA",#N/A,FALSE,"DISP_JUL";"GENERAL",#N/A,FALSE,"DISP_JUL";"DISP SE ANUAL",#N/A,FALSE,"DISP";"GENERAL",#N/A,FALSE,"DISP"}</definedName>
    <definedName name="wrn.PRELIM._.EA._.JUL." localSheetId="1" hidden="1">{"DIESEL HRS",#N/A,FALSE,"DISP_JUL";"T GAS HRS",#N/A,FALSE,"DISP_JUL";"CICLO HRS",#N/A,FALSE,"DISP_JUL";"VAPOR HRS",#N/A,FALSE,"DISP_JUL";"DISP SE MENS _ RESERVA",#N/A,FALSE,"DISP_JUL";"GENERAL",#N/A,FALSE,"DISP_JUL";"DISP SE ANUAL",#N/A,FALSE,"DISP";"GENERAL",#N/A,FALSE,"DISP"}</definedName>
    <definedName name="wrn.PRELIM._.EA._.JUL." localSheetId="0" hidden="1">{"DIESEL HRS",#N/A,FALSE,"DISP_JUL";"T GAS HRS",#N/A,FALSE,"DISP_JUL";"CICLO HRS",#N/A,FALSE,"DISP_JUL";"VAPOR HRS",#N/A,FALSE,"DISP_JUL";"DISP SE MENS _ RESERVA",#N/A,FALSE,"DISP_JUL";"GENERAL",#N/A,FALSE,"DISP_JUL";"DISP SE ANUAL",#N/A,FALSE,"DISP";"GENERAL",#N/A,FALSE,"DISP"}</definedName>
    <definedName name="wrn.PRELIM._.EA._.JUL." localSheetId="2" hidden="1">{"DIESEL HRS",#N/A,FALSE,"DISP_JUL";"T GAS HRS",#N/A,FALSE,"DISP_JUL";"CICLO HRS",#N/A,FALSE,"DISP_JUL";"VAPOR HRS",#N/A,FALSE,"DISP_JUL";"DISP SE MENS _ RESERVA",#N/A,FALSE,"DISP_JUL";"GENERAL",#N/A,FALSE,"DISP_JUL";"DISP SE ANUAL",#N/A,FALSE,"DISP";"GENERAL",#N/A,FALSE,"DISP"}</definedName>
    <definedName name="wrn.PRELIM._.EA._.JUL." hidden="1">{"DIESEL HRS",#N/A,FALSE,"DISP_JUL";"T GAS HRS",#N/A,FALSE,"DISP_JUL";"CICLO HRS",#N/A,FALSE,"DISP_JUL";"VAPOR HRS",#N/A,FALSE,"DISP_JUL";"DISP SE MENS _ RESERVA",#N/A,FALSE,"DISP_JUL";"GENERAL",#N/A,FALSE,"DISP_JUL";"DISP SE ANUAL",#N/A,FALSE,"DISP";"GENERAL",#N/A,FALSE,"DISP"}</definedName>
    <definedName name="wrn.PRELIM._.EA._.JUN." localSheetId="3" hidden="1">{"DIESEL HRS",#N/A,FALSE,"DISP_JUN";"HIDRO HRS",#N/A,FALSE,"DISP_JUN";"T GAS HRS",#N/A,FALSE,"DISP_JUN";"CICLO HRS",#N/A,FALSE,"DISP_JUN";"VAPOR HRS",#N/A,FALSE,"DISP_JUN";"DISP SE MENS _ RESERVA",#N/A,FALSE,"DISP_JUN";"GENERAL",#N/A,FALSE,"DISP_JUN";"GENERAL",#N/A,FALSE,"DISP";"DISP SE ANUAL",#N/A,FALSE,"DISP"}</definedName>
    <definedName name="wrn.PRELIM._.EA._.JUN." localSheetId="1" hidden="1">{"DIESEL HRS",#N/A,FALSE,"DISP_JUN";"HIDRO HRS",#N/A,FALSE,"DISP_JUN";"T GAS HRS",#N/A,FALSE,"DISP_JUN";"CICLO HRS",#N/A,FALSE,"DISP_JUN";"VAPOR HRS",#N/A,FALSE,"DISP_JUN";"DISP SE MENS _ RESERVA",#N/A,FALSE,"DISP_JUN";"GENERAL",#N/A,FALSE,"DISP_JUN";"GENERAL",#N/A,FALSE,"DISP";"DISP SE ANUAL",#N/A,FALSE,"DISP"}</definedName>
    <definedName name="wrn.PRELIM._.EA._.JUN." localSheetId="0" hidden="1">{"DIESEL HRS",#N/A,FALSE,"DISP_JUN";"HIDRO HRS",#N/A,FALSE,"DISP_JUN";"T GAS HRS",#N/A,FALSE,"DISP_JUN";"CICLO HRS",#N/A,FALSE,"DISP_JUN";"VAPOR HRS",#N/A,FALSE,"DISP_JUN";"DISP SE MENS _ RESERVA",#N/A,FALSE,"DISP_JUN";"GENERAL",#N/A,FALSE,"DISP_JUN";"GENERAL",#N/A,FALSE,"DISP";"DISP SE ANUAL",#N/A,FALSE,"DISP"}</definedName>
    <definedName name="wrn.PRELIM._.EA._.JUN." localSheetId="2" hidden="1">{"DIESEL HRS",#N/A,FALSE,"DISP_JUN";"HIDRO HRS",#N/A,FALSE,"DISP_JUN";"T GAS HRS",#N/A,FALSE,"DISP_JUN";"CICLO HRS",#N/A,FALSE,"DISP_JUN";"VAPOR HRS",#N/A,FALSE,"DISP_JUN";"DISP SE MENS _ RESERVA",#N/A,FALSE,"DISP_JUN";"GENERAL",#N/A,FALSE,"DISP_JUN";"GENERAL",#N/A,FALSE,"DISP";"DISP SE ANUAL",#N/A,FALSE,"DISP"}</definedName>
    <definedName name="wrn.PRELIM._.EA._.JUN." hidden="1">{"DIESEL HRS",#N/A,FALSE,"DISP_JUN";"HIDRO HRS",#N/A,FALSE,"DISP_JUN";"T GAS HRS",#N/A,FALSE,"DISP_JUN";"CICLO HRS",#N/A,FALSE,"DISP_JUN";"VAPOR HRS",#N/A,FALSE,"DISP_JUN";"DISP SE MENS _ RESERVA",#N/A,FALSE,"DISP_JUN";"GENERAL",#N/A,FALSE,"DISP_JUN";"GENERAL",#N/A,FALSE,"DISP";"DISP SE ANUAL",#N/A,FALSE,"DISP"}</definedName>
    <definedName name="wrn.PRELIM._.EA._.MAY." localSheetId="3" hidden="1">{"CICLO HRS",#N/A,FALSE,"DISP_MAY";"DIESEL HRS",#N/A,FALSE,"DISP_MAY";"HIDRO HRS",#N/A,FALSE,"DISP_MAY";"T GAS HRS",#N/A,FALSE,"DISP_MAY";"VAPOR HRS",#N/A,FALSE,"DISP_MAY";"DISP SE MENS _ RESERVA",#N/A,FALSE,"DISP_MAY";"GENERAL",#N/A,FALSE,"DISP_MAY";"DISP SE ANUAL",#N/A,FALSE,"DISP";"GENERAL",#N/A,FALSE,"DISP"}</definedName>
    <definedName name="wrn.PRELIM._.EA._.MAY." localSheetId="1" hidden="1">{"CICLO HRS",#N/A,FALSE,"DISP_MAY";"DIESEL HRS",#N/A,FALSE,"DISP_MAY";"HIDRO HRS",#N/A,FALSE,"DISP_MAY";"T GAS HRS",#N/A,FALSE,"DISP_MAY";"VAPOR HRS",#N/A,FALSE,"DISP_MAY";"DISP SE MENS _ RESERVA",#N/A,FALSE,"DISP_MAY";"GENERAL",#N/A,FALSE,"DISP_MAY";"DISP SE ANUAL",#N/A,FALSE,"DISP";"GENERAL",#N/A,FALSE,"DISP"}</definedName>
    <definedName name="wrn.PRELIM._.EA._.MAY." localSheetId="0" hidden="1">{"CICLO HRS",#N/A,FALSE,"DISP_MAY";"DIESEL HRS",#N/A,FALSE,"DISP_MAY";"HIDRO HRS",#N/A,FALSE,"DISP_MAY";"T GAS HRS",#N/A,FALSE,"DISP_MAY";"VAPOR HRS",#N/A,FALSE,"DISP_MAY";"DISP SE MENS _ RESERVA",#N/A,FALSE,"DISP_MAY";"GENERAL",#N/A,FALSE,"DISP_MAY";"DISP SE ANUAL",#N/A,FALSE,"DISP";"GENERAL",#N/A,FALSE,"DISP"}</definedName>
    <definedName name="wrn.PRELIM._.EA._.MAY." localSheetId="2" hidden="1">{"CICLO HRS",#N/A,FALSE,"DISP_MAY";"DIESEL HRS",#N/A,FALSE,"DISP_MAY";"HIDRO HRS",#N/A,FALSE,"DISP_MAY";"T GAS HRS",#N/A,FALSE,"DISP_MAY";"VAPOR HRS",#N/A,FALSE,"DISP_MAY";"DISP SE MENS _ RESERVA",#N/A,FALSE,"DISP_MAY";"GENERAL",#N/A,FALSE,"DISP_MAY";"DISP SE ANUAL",#N/A,FALSE,"DISP";"GENERAL",#N/A,FALSE,"DISP"}</definedName>
    <definedName name="wrn.PRELIM._.EA._.MAY." hidden="1">{"CICLO HRS",#N/A,FALSE,"DISP_MAY";"DIESEL HRS",#N/A,FALSE,"DISP_MAY";"HIDRO HRS",#N/A,FALSE,"DISP_MAY";"T GAS HRS",#N/A,FALSE,"DISP_MAY";"VAPOR HRS",#N/A,FALSE,"DISP_MAY";"DISP SE MENS _ RESERVA",#N/A,FALSE,"DISP_MAY";"GENERAL",#N/A,FALSE,"DISP_MAY";"DISP SE ANUAL",#N/A,FALSE,"DISP";"GENERAL",#N/A,FALSE,"DISP"}</definedName>
    <definedName name="wrn.PRELIM._.ENE." localSheetId="3" hidden="1">{"DIESEL HRS",#N/A,FALSE,"DISP_ENE";"HIDRO HRS",#N/A,FALSE,"DISP_ENE";"T GAS HRS",#N/A,FALSE,"DISP_ENE";"CICLO HRS",#N/A,FALSE,"DISP_ENE";"VAPOR HRS",#N/A,FALSE,"DISP_ENE";"DISP SE MENS _ RESERVA",#N/A,FALSE,"DISP_ENE";"DISP SE ANUAL",#N/A,FALSE,"DISP";"GENERAL",#N/A,FALSE,"DISP_ENE";"GENERAL",#N/A,FALSE,"DISP"}</definedName>
    <definedName name="wrn.PRELIM._.ENE." localSheetId="1" hidden="1">{"DIESEL HRS",#N/A,FALSE,"DISP_ENE";"HIDRO HRS",#N/A,FALSE,"DISP_ENE";"T GAS HRS",#N/A,FALSE,"DISP_ENE";"CICLO HRS",#N/A,FALSE,"DISP_ENE";"VAPOR HRS",#N/A,FALSE,"DISP_ENE";"DISP SE MENS _ RESERVA",#N/A,FALSE,"DISP_ENE";"DISP SE ANUAL",#N/A,FALSE,"DISP";"GENERAL",#N/A,FALSE,"DISP_ENE";"GENERAL",#N/A,FALSE,"DISP"}</definedName>
    <definedName name="wrn.PRELIM._.ENE." localSheetId="0" hidden="1">{"DIESEL HRS",#N/A,FALSE,"DISP_ENE";"HIDRO HRS",#N/A,FALSE,"DISP_ENE";"T GAS HRS",#N/A,FALSE,"DISP_ENE";"CICLO HRS",#N/A,FALSE,"DISP_ENE";"VAPOR HRS",#N/A,FALSE,"DISP_ENE";"DISP SE MENS _ RESERVA",#N/A,FALSE,"DISP_ENE";"DISP SE ANUAL",#N/A,FALSE,"DISP";"GENERAL",#N/A,FALSE,"DISP_ENE";"GENERAL",#N/A,FALSE,"DISP"}</definedName>
    <definedName name="wrn.PRELIM._.ENE." localSheetId="2" hidden="1">{"DIESEL HRS",#N/A,FALSE,"DISP_ENE";"HIDRO HRS",#N/A,FALSE,"DISP_ENE";"T GAS HRS",#N/A,FALSE,"DISP_ENE";"CICLO HRS",#N/A,FALSE,"DISP_ENE";"VAPOR HRS",#N/A,FALSE,"DISP_ENE";"DISP SE MENS _ RESERVA",#N/A,FALSE,"DISP_ENE";"DISP SE ANUAL",#N/A,FALSE,"DISP";"GENERAL",#N/A,FALSE,"DISP_ENE";"GENERAL",#N/A,FALSE,"DISP"}</definedName>
    <definedName name="wrn.PRELIM._.ENE." hidden="1">{"DIESEL HRS",#N/A,FALSE,"DISP_ENE";"HIDRO HRS",#N/A,FALSE,"DISP_ENE";"T GAS HRS",#N/A,FALSE,"DISP_ENE";"CICLO HRS",#N/A,FALSE,"DISP_ENE";"VAPOR HRS",#N/A,FALSE,"DISP_ENE";"DISP SE MENS _ RESERVA",#N/A,FALSE,"DISP_ENE";"DISP SE ANUAL",#N/A,FALSE,"DISP";"GENERAL",#N/A,FALSE,"DISP_ENE";"GENERAL",#N/A,FALSE,"DISP"}</definedName>
    <definedName name="wrn.prin2._.all." localSheetId="3" hidden="1">{#N/A,#N/A,FALSE,"Pharm";#N/A,#N/A,FALSE,"WWCM"}</definedName>
    <definedName name="wrn.prin2._.all." localSheetId="1" hidden="1">{#N/A,#N/A,FALSE,"Pharm";#N/A,#N/A,FALSE,"WWCM"}</definedName>
    <definedName name="wrn.prin2._.all." localSheetId="0" hidden="1">{#N/A,#N/A,FALSE,"Pharm";#N/A,#N/A,FALSE,"WWCM"}</definedName>
    <definedName name="wrn.prin2._.all." localSheetId="2" hidden="1">{#N/A,#N/A,FALSE,"Pharm";#N/A,#N/A,FALSE,"WWCM"}</definedName>
    <definedName name="wrn.prin2._.all." hidden="1">{#N/A,#N/A,FALSE,"Pharm";#N/A,#N/A,FALSE,"WWCM"}</definedName>
    <definedName name="wrn.prin3" localSheetId="3" hidden="1">{#N/A,#N/A,FALSE,"Pharm";#N/A,#N/A,FALSE,"WWCM"}</definedName>
    <definedName name="wrn.prin3" localSheetId="1" hidden="1">{#N/A,#N/A,FALSE,"Pharm";#N/A,#N/A,FALSE,"WWCM"}</definedName>
    <definedName name="wrn.prin3" localSheetId="0" hidden="1">{#N/A,#N/A,FALSE,"Pharm";#N/A,#N/A,FALSE,"WWCM"}</definedName>
    <definedName name="wrn.prin3" localSheetId="2" hidden="1">{#N/A,#N/A,FALSE,"Pharm";#N/A,#N/A,FALSE,"WWCM"}</definedName>
    <definedName name="wrn.prin3" hidden="1">{#N/A,#N/A,FALSE,"Pharm";#N/A,#N/A,FALSE,"WWCM"}</definedName>
    <definedName name="wrn.print" localSheetId="3" hidden="1">{#N/A,#N/A,FALSE,"Pharm";#N/A,#N/A,FALSE,"WWCM"}</definedName>
    <definedName name="wrn.print" localSheetId="1" hidden="1">{#N/A,#N/A,FALSE,"Pharm";#N/A,#N/A,FALSE,"WWCM"}</definedName>
    <definedName name="wrn.print" localSheetId="0" hidden="1">{#N/A,#N/A,FALSE,"Pharm";#N/A,#N/A,FALSE,"WWCM"}</definedName>
    <definedName name="wrn.print" localSheetId="2" hidden="1">{#N/A,#N/A,FALSE,"Pharm";#N/A,#N/A,FALSE,"WWCM"}</definedName>
    <definedName name="wrn.print" hidden="1">{#N/A,#N/A,FALSE,"Pharm";#N/A,#N/A,FALSE,"WWCM"}</definedName>
    <definedName name="wrn.PRINT._.ALL." localSheetId="3" hidden="1">{#N/A,#N/A,FALSE,"Pharm";#N/A,#N/A,FALSE,"WWCM"}</definedName>
    <definedName name="wrn.PRINT._.ALL." localSheetId="1" hidden="1">{#N/A,#N/A,FALSE,"Pharm";#N/A,#N/A,FALSE,"WWCM"}</definedName>
    <definedName name="wrn.PRINT._.ALL." localSheetId="0" hidden="1">{#N/A,#N/A,FALSE,"Pharm";#N/A,#N/A,FALSE,"WWCM"}</definedName>
    <definedName name="wrn.PRINT._.ALL." localSheetId="2" hidden="1">{#N/A,#N/A,FALSE,"Pharm";#N/A,#N/A,FALSE,"WWCM"}</definedName>
    <definedName name="wrn.PRINT._.ALL." hidden="1">{#N/A,#N/A,FALSE,"Pharm";#N/A,#N/A,FALSE,"WWCM"}</definedName>
    <definedName name="wrn.PRINT._.ALL.2" localSheetId="3" hidden="1">{#N/A,#N/A,FALSE,"Pharm";#N/A,#N/A,FALSE,"WWCM"}</definedName>
    <definedName name="wrn.PRINT._.ALL.2" localSheetId="1" hidden="1">{#N/A,#N/A,FALSE,"Pharm";#N/A,#N/A,FALSE,"WWCM"}</definedName>
    <definedName name="wrn.PRINT._.ALL.2" localSheetId="0" hidden="1">{#N/A,#N/A,FALSE,"Pharm";#N/A,#N/A,FALSE,"WWCM"}</definedName>
    <definedName name="wrn.PRINT._.ALL.2" localSheetId="2" hidden="1">{#N/A,#N/A,FALSE,"Pharm";#N/A,#N/A,FALSE,"WWCM"}</definedName>
    <definedName name="wrn.PRINT._.ALL.2" hidden="1">{#N/A,#N/A,FALSE,"Pharm";#N/A,#N/A,FALSE,"WWCM"}</definedName>
    <definedName name="wrn.print._.all2" localSheetId="3" hidden="1">{#N/A,#N/A,FALSE,"Pharm";#N/A,#N/A,FALSE,"WWCM"}</definedName>
    <definedName name="wrn.print._.all2" localSheetId="1" hidden="1">{#N/A,#N/A,FALSE,"Pharm";#N/A,#N/A,FALSE,"WWCM"}</definedName>
    <definedName name="wrn.print._.all2" localSheetId="0" hidden="1">{#N/A,#N/A,FALSE,"Pharm";#N/A,#N/A,FALSE,"WWCM"}</definedName>
    <definedName name="wrn.print._.all2" localSheetId="2" hidden="1">{#N/A,#N/A,FALSE,"Pharm";#N/A,#N/A,FALSE,"WWCM"}</definedName>
    <definedName name="wrn.print._.all2" hidden="1">{#N/A,#N/A,FALSE,"Pharm";#N/A,#N/A,FALSE,"WWCM"}</definedName>
    <definedName name="wrn.print._all1." localSheetId="3" hidden="1">{#N/A,#N/A,FALSE,"Pharm";#N/A,#N/A,FALSE,"WWCM"}</definedName>
    <definedName name="wrn.print._all1." localSheetId="1" hidden="1">{#N/A,#N/A,FALSE,"Pharm";#N/A,#N/A,FALSE,"WWCM"}</definedName>
    <definedName name="wrn.print._all1." localSheetId="0" hidden="1">{#N/A,#N/A,FALSE,"Pharm";#N/A,#N/A,FALSE,"WWCM"}</definedName>
    <definedName name="wrn.print._all1." localSheetId="2" hidden="1">{#N/A,#N/A,FALSE,"Pharm";#N/A,#N/A,FALSE,"WWCM"}</definedName>
    <definedName name="wrn.print._all1." hidden="1">{#N/A,#N/A,FALSE,"Pharm";#N/A,#N/A,FALSE,"WWCM"}</definedName>
    <definedName name="wrn.print2" localSheetId="3" hidden="1">{#N/A,#N/A,FALSE,"Pharm";#N/A,#N/A,FALSE,"WWCM"}</definedName>
    <definedName name="wrn.print2" localSheetId="1" hidden="1">{#N/A,#N/A,FALSE,"Pharm";#N/A,#N/A,FALSE,"WWCM"}</definedName>
    <definedName name="wrn.print2" localSheetId="0" hidden="1">{#N/A,#N/A,FALSE,"Pharm";#N/A,#N/A,FALSE,"WWCM"}</definedName>
    <definedName name="wrn.print2" localSheetId="2" hidden="1">{#N/A,#N/A,FALSE,"Pharm";#N/A,#N/A,FALSE,"WWCM"}</definedName>
    <definedName name="wrn.print2" hidden="1">{#N/A,#N/A,FALSE,"Pharm";#N/A,#N/A,FALSE,"WWCM"}</definedName>
    <definedName name="wrn.PrintAll." localSheetId="3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1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0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2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oducts" localSheetId="3" hidden="1">{#N/A,#N/A,FALSE,"1";#N/A,#N/A,FALSE,"2";#N/A,#N/A,FALSE,"16 - 17";#N/A,#N/A,FALSE,"18 - 19";#N/A,#N/A,FALSE,"26";#N/A,#N/A,FALSE,"27";#N/A,#N/A,FALSE,"28"}</definedName>
    <definedName name="wrn.products" localSheetId="1" hidden="1">{#N/A,#N/A,FALSE,"1";#N/A,#N/A,FALSE,"2";#N/A,#N/A,FALSE,"16 - 17";#N/A,#N/A,FALSE,"18 - 19";#N/A,#N/A,FALSE,"26";#N/A,#N/A,FALSE,"27";#N/A,#N/A,FALSE,"28"}</definedName>
    <definedName name="wrn.products" localSheetId="0" hidden="1">{#N/A,#N/A,FALSE,"1";#N/A,#N/A,FALSE,"2";#N/A,#N/A,FALSE,"16 - 17";#N/A,#N/A,FALSE,"18 - 19";#N/A,#N/A,FALSE,"26";#N/A,#N/A,FALSE,"27";#N/A,#N/A,FALSE,"28"}</definedName>
    <definedName name="wrn.products" localSheetId="2" hidden="1">{#N/A,#N/A,FALSE,"1";#N/A,#N/A,FALSE,"2";#N/A,#N/A,FALSE,"16 - 17";#N/A,#N/A,FALSE,"18 - 19";#N/A,#N/A,FALSE,"26";#N/A,#N/A,FALSE,"27";#N/A,#N/A,FALSE,"28"}</definedName>
    <definedName name="wrn.products" hidden="1">{#N/A,#N/A,FALSE,"1";#N/A,#N/A,FALSE,"2";#N/A,#N/A,FALSE,"16 - 17";#N/A,#N/A,FALSE,"18 - 19";#N/A,#N/A,FALSE,"26";#N/A,#N/A,FALSE,"27";#N/A,#N/A,FALSE,"28"}</definedName>
    <definedName name="wrn.Products." localSheetId="3" hidden="1">{#N/A,#N/A,FALSE,"1";#N/A,#N/A,FALSE,"2";#N/A,#N/A,FALSE,"16 - 17";#N/A,#N/A,FALSE,"18 - 19";#N/A,#N/A,FALSE,"26";#N/A,#N/A,FALSE,"27";#N/A,#N/A,FALSE,"28"}</definedName>
    <definedName name="wrn.Products." localSheetId="1" hidden="1">{#N/A,#N/A,FALSE,"1";#N/A,#N/A,FALSE,"2";#N/A,#N/A,FALSE,"16 - 17";#N/A,#N/A,FALSE,"18 - 19";#N/A,#N/A,FALSE,"26";#N/A,#N/A,FALSE,"27";#N/A,#N/A,FALSE,"28"}</definedName>
    <definedName name="wrn.Products." localSheetId="0" hidden="1">{#N/A,#N/A,FALSE,"1";#N/A,#N/A,FALSE,"2";#N/A,#N/A,FALSE,"16 - 17";#N/A,#N/A,FALSE,"18 - 19";#N/A,#N/A,FALSE,"26";#N/A,#N/A,FALSE,"27";#N/A,#N/A,FALSE,"28"}</definedName>
    <definedName name="wrn.Products." localSheetId="2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r" localSheetId="3" hidden="1">{#N/A,#N/A,FALSE,"Pharm";#N/A,#N/A,FALSE,"WWCM"}</definedName>
    <definedName name="wrn.pror" localSheetId="1" hidden="1">{#N/A,#N/A,FALSE,"Pharm";#N/A,#N/A,FALSE,"WWCM"}</definedName>
    <definedName name="wrn.pror" localSheetId="0" hidden="1">{#N/A,#N/A,FALSE,"Pharm";#N/A,#N/A,FALSE,"WWCM"}</definedName>
    <definedName name="wrn.pror" localSheetId="2" hidden="1">{#N/A,#N/A,FALSE,"Pharm";#N/A,#N/A,FALSE,"WWCM"}</definedName>
    <definedName name="wrn.pror" hidden="1">{#N/A,#N/A,FALSE,"Pharm";#N/A,#N/A,FALSE,"WWCM"}</definedName>
    <definedName name="wrn.savings." localSheetId="3" hidden="1">{#N/A,#N/A,FALSE,"FY97P1";#N/A,#N/A,FALSE,"FY97Z312";#N/A,#N/A,FALSE,"FY97LRBC";#N/A,#N/A,FALSE,"FY97O";#N/A,#N/A,FALSE,"FY97DAM"}</definedName>
    <definedName name="wrn.savings." localSheetId="1" hidden="1">{#N/A,#N/A,FALSE,"FY97P1";#N/A,#N/A,FALSE,"FY97Z312";#N/A,#N/A,FALSE,"FY97LRBC";#N/A,#N/A,FALSE,"FY97O";#N/A,#N/A,FALSE,"FY97DAM"}</definedName>
    <definedName name="wrn.savings." localSheetId="0" hidden="1">{#N/A,#N/A,FALSE,"FY97P1";#N/A,#N/A,FALSE,"FY97Z312";#N/A,#N/A,FALSE,"FY97LRBC";#N/A,#N/A,FALSE,"FY97O";#N/A,#N/A,FALSE,"FY97DAM"}</definedName>
    <definedName name="wrn.savings." localSheetId="2" hidden="1">{#N/A,#N/A,FALSE,"FY97P1";#N/A,#N/A,FALSE,"FY97Z312";#N/A,#N/A,FALSE,"FY97LRBC";#N/A,#N/A,FALSE,"FY97O";#N/A,#N/A,FALSE,"FY97DAM"}</definedName>
    <definedName name="wrn.savings." hidden="1">{#N/A,#N/A,FALSE,"FY97P1";#N/A,#N/A,FALSE,"FY97Z312";#N/A,#N/A,FALSE,"FY97LRBC";#N/A,#N/A,FALSE,"FY97O";#N/A,#N/A,FALSE,"FY97DAM"}</definedName>
    <definedName name="wrn.sb._.rpt." localSheetId="3" hidden="1">{#N/A,#N/A,FALSE,"Bldg 75 lean-to T setback";#N/A,#N/A,FALSE,"Bldg 75 hangar T setback";#N/A,#N/A,FALSE,"Bldg 79 lean-to T setback";#N/A,#N/A,FALSE,"Bldg 79 hangar T setback"}</definedName>
    <definedName name="wrn.sb._.rpt." localSheetId="1" hidden="1">{#N/A,#N/A,FALSE,"Bldg 75 lean-to T setback";#N/A,#N/A,FALSE,"Bldg 75 hangar T setback";#N/A,#N/A,FALSE,"Bldg 79 lean-to T setback";#N/A,#N/A,FALSE,"Bldg 79 hangar T setback"}</definedName>
    <definedName name="wrn.sb._.rpt." localSheetId="0" hidden="1">{#N/A,#N/A,FALSE,"Bldg 75 lean-to T setback";#N/A,#N/A,FALSE,"Bldg 75 hangar T setback";#N/A,#N/A,FALSE,"Bldg 79 lean-to T setback";#N/A,#N/A,FALSE,"Bldg 79 hangar T setback"}</definedName>
    <definedName name="wrn.sb._.rpt." localSheetId="2" hidden="1">{#N/A,#N/A,FALSE,"Bldg 75 lean-to T setback";#N/A,#N/A,FALSE,"Bldg 75 hangar T setback";#N/A,#N/A,FALSE,"Bldg 79 lean-to T setback";#N/A,#N/A,FALSE,"Bldg 79 hangar T setback"}</definedName>
    <definedName name="wrn.sb._.rpt." hidden="1">{#N/A,#N/A,FALSE,"Bldg 75 lean-to T setback";#N/A,#N/A,FALSE,"Bldg 75 hangar T setback";#N/A,#N/A,FALSE,"Bldg 79 lean-to T setback";#N/A,#N/A,FALSE,"Bldg 79 hangar T setback"}</definedName>
    <definedName name="wrn.SINGPROD." localSheetId="3" hidden="1">{"singcurrent1",#N/A,FALSE,"SING MARG";"SINGCURRENT2",#N/A,FALSE,"SING MARG";"SINGCONSTANT",#N/A,FALSE,"SING MARG"}</definedName>
    <definedName name="wrn.SINGPROD." localSheetId="1" hidden="1">{"singcurrent1",#N/A,FALSE,"SING MARG";"SINGCURRENT2",#N/A,FALSE,"SING MARG";"SINGCONSTANT",#N/A,FALSE,"SING MARG"}</definedName>
    <definedName name="wrn.SINGPROD." localSheetId="0" hidden="1">{"singcurrent1",#N/A,FALSE,"SING MARG";"SINGCURRENT2",#N/A,FALSE,"SING MARG";"SINGCONSTANT",#N/A,FALSE,"SING MARG"}</definedName>
    <definedName name="wrn.SINGPROD." localSheetId="2" hidden="1">{"singcurrent1",#N/A,FALSE,"SING MARG";"SINGCURRENT2",#N/A,FALSE,"SING MARG";"SINGCONSTANT",#N/A,FALSE,"SING MARG"}</definedName>
    <definedName name="wrn.SINGPROD." hidden="1">{"singcurrent1",#N/A,FALSE,"SING MARG";"SINGCURRENT2",#N/A,FALSE,"SING MARG";"SINGCONSTANT",#N/A,FALSE,"SING MARG"}</definedName>
    <definedName name="wrn.Stmlks." localSheetId="3" hidden="1">{#N/A,#N/A,TRUE,"Sheet1";#N/A,#N/A,TRUE,"Sheet2 (2)"}</definedName>
    <definedName name="wrn.Stmlks." localSheetId="1" hidden="1">{#N/A,#N/A,TRUE,"Sheet1";#N/A,#N/A,TRUE,"Sheet2 (2)"}</definedName>
    <definedName name="wrn.Stmlks." localSheetId="0" hidden="1">{#N/A,#N/A,TRUE,"Sheet1";#N/A,#N/A,TRUE,"Sheet2 (2)"}</definedName>
    <definedName name="wrn.Stmlks." localSheetId="2" hidden="1">{#N/A,#N/A,TRUE,"Sheet1";#N/A,#N/A,TRUE,"Sheet2 (2)"}</definedName>
    <definedName name="wrn.Stmlks." hidden="1">{#N/A,#N/A,TRUE,"Sheet1";#N/A,#N/A,TRUE,"Sheet2 (2)"}</definedName>
    <definedName name="wrn.tableeurlpg." localSheetId="3" hidden="1">{"eurlpg1",#N/A,FALSE,"europe LPG";"eurlpg2",#N/A,FALSE,"europe LPG"}</definedName>
    <definedName name="wrn.tableeurlpg." localSheetId="1" hidden="1">{"eurlpg1",#N/A,FALSE,"europe LPG";"eurlpg2",#N/A,FALSE,"europe LPG"}</definedName>
    <definedName name="wrn.tableeurlpg." localSheetId="0" hidden="1">{"eurlpg1",#N/A,FALSE,"europe LPG";"eurlpg2",#N/A,FALSE,"europe LPG"}</definedName>
    <definedName name="wrn.tableeurlpg." localSheetId="2" hidden="1">{"eurlpg1",#N/A,FALSE,"europe LPG";"eurlpg2",#N/A,FALSE,"europe LPG"}</definedName>
    <definedName name="wrn.tableeurlpg." hidden="1">{"eurlpg1",#N/A,FALSE,"europe LPG";"eurlpg2",#N/A,FALSE,"europe LPG"}</definedName>
    <definedName name="wrn.tablejap." localSheetId="3" hidden="1">{"japcurrent1",#N/A,FALSE,"JAPAN PRODUCTS";"japcurrent2",#N/A,FALSE,"JAPAN PRODUCTS"}</definedName>
    <definedName name="wrn.tablejap." localSheetId="1" hidden="1">{"japcurrent1",#N/A,FALSE,"JAPAN PRODUCTS";"japcurrent2",#N/A,FALSE,"JAPAN PRODUCTS"}</definedName>
    <definedName name="wrn.tablejap." localSheetId="0" hidden="1">{"japcurrent1",#N/A,FALSE,"JAPAN PRODUCTS";"japcurrent2",#N/A,FALSE,"JAPAN PRODUCTS"}</definedName>
    <definedName name="wrn.tablejap." localSheetId="2" hidden="1">{"japcurrent1",#N/A,FALSE,"JAPAN PRODUCTS";"japcurrent2",#N/A,FALSE,"JAPAN PRODUCTS"}</definedName>
    <definedName name="wrn.tablejap." hidden="1">{"japcurrent1",#N/A,FALSE,"JAPAN PRODUCTS";"japcurrent2",#N/A,FALSE,"JAPAN PRODUCTS"}</definedName>
    <definedName name="wrn.tablejaplpg." localSheetId="3" hidden="1">{"japlpg1",#N/A,FALSE,"JAPAN LPG ";"japllpg2",#N/A,FALSE,"JAPAN LPG "}</definedName>
    <definedName name="wrn.tablejaplpg." localSheetId="1" hidden="1">{"japlpg1",#N/A,FALSE,"JAPAN LPG ";"japllpg2",#N/A,FALSE,"JAPAN LPG "}</definedName>
    <definedName name="wrn.tablejaplpg." localSheetId="0" hidden="1">{"japlpg1",#N/A,FALSE,"JAPAN LPG ";"japllpg2",#N/A,FALSE,"JAPAN LPG "}</definedName>
    <definedName name="wrn.tablejaplpg." localSheetId="2" hidden="1">{"japlpg1",#N/A,FALSE,"JAPAN LPG ";"japllpg2",#N/A,FALSE,"JAPAN LPG "}</definedName>
    <definedName name="wrn.tablejaplpg." hidden="1">{"japlpg1",#N/A,FALSE,"JAPAN LPG ";"japllpg2",#N/A,FALSE,"JAPAN LPG "}</definedName>
    <definedName name="wrn.tablemeastlpg." localSheetId="3" hidden="1">{"midlpg1",#N/A,FALSE,"MIDEAST LPG";"midlpg2",#N/A,FALSE,"MIDEAST LPG"}</definedName>
    <definedName name="wrn.tablemeastlpg." localSheetId="1" hidden="1">{"midlpg1",#N/A,FALSE,"MIDEAST LPG";"midlpg2",#N/A,FALSE,"MIDEAST LPG"}</definedName>
    <definedName name="wrn.tablemeastlpg." localSheetId="0" hidden="1">{"midlpg1",#N/A,FALSE,"MIDEAST LPG";"midlpg2",#N/A,FALSE,"MIDEAST LPG"}</definedName>
    <definedName name="wrn.tablemeastlpg." localSheetId="2" hidden="1">{"midlpg1",#N/A,FALSE,"MIDEAST LPG";"midlpg2",#N/A,FALSE,"MIDEAST LPG"}</definedName>
    <definedName name="wrn.tablemeastlpg." hidden="1">{"midlpg1",#N/A,FALSE,"MIDEAST LPG";"midlpg2",#N/A,FALSE,"MIDEAST LPG"}</definedName>
    <definedName name="wrn.TABLEMED." localSheetId="3" hidden="1">{"medcurrent1",#N/A,FALSE,"MED MARGINS";"medcurrent2",#N/A,FALSE,"MED MARGINS";"medconstant",#N/A,FALSE,"MED MARGINS"}</definedName>
    <definedName name="wrn.TABLEMED." localSheetId="1" hidden="1">{"medcurrent1",#N/A,FALSE,"MED MARGINS";"medcurrent2",#N/A,FALSE,"MED MARGINS";"medconstant",#N/A,FALSE,"MED MARGINS"}</definedName>
    <definedName name="wrn.TABLEMED." localSheetId="0" hidden="1">{"medcurrent1",#N/A,FALSE,"MED MARGINS";"medcurrent2",#N/A,FALSE,"MED MARGINS";"medconstant",#N/A,FALSE,"MED MARGINS"}</definedName>
    <definedName name="wrn.TABLEMED." localSheetId="2" hidden="1">{"medcurrent1",#N/A,FALSE,"MED MARGINS";"medcurrent2",#N/A,FALSE,"MED MARGINS";"medconstant",#N/A,FALSE,"MED MARGINS"}</definedName>
    <definedName name="wrn.TABLEMED." hidden="1">{"medcurrent1",#N/A,FALSE,"MED MARGINS";"medcurrent2",#N/A,FALSE,"MED MARGINS";"medconstant",#N/A,FALSE,"MED MARGINS"}</definedName>
    <definedName name="wrn.tablemideast." localSheetId="3" hidden="1">{"midcurrent1",#N/A,FALSE,"ARAB GULF PRODUCTS";"midcurrent2",#N/A,FALSE,"ARAB GULF PRODUCTS"}</definedName>
    <definedName name="wrn.tablemideast." localSheetId="1" hidden="1">{"midcurrent1",#N/A,FALSE,"ARAB GULF PRODUCTS";"midcurrent2",#N/A,FALSE,"ARAB GULF PRODUCTS"}</definedName>
    <definedName name="wrn.tablemideast." localSheetId="0" hidden="1">{"midcurrent1",#N/A,FALSE,"ARAB GULF PRODUCTS";"midcurrent2",#N/A,FALSE,"ARAB GULF PRODUCTS"}</definedName>
    <definedName name="wrn.tablemideast." localSheetId="2" hidden="1">{"midcurrent1",#N/A,FALSE,"ARAB GULF PRODUCTS";"midcurrent2",#N/A,FALSE,"ARAB GULF PRODUCTS"}</definedName>
    <definedName name="wrn.tablemideast." hidden="1">{"midcurrent1",#N/A,FALSE,"ARAB GULF PRODUCTS";"midcurrent2",#N/A,FALSE,"ARAB GULF PRODUCTS"}</definedName>
    <definedName name="wrn.tablengl." localSheetId="3" hidden="1">{"ngl1",#N/A,FALSE,"u.s. NGL";"ngl2",#N/A,FALSE,"u.s. NGL"}</definedName>
    <definedName name="wrn.tablengl." localSheetId="1" hidden="1">{"ngl1",#N/A,FALSE,"u.s. NGL";"ngl2",#N/A,FALSE,"u.s. NGL"}</definedName>
    <definedName name="wrn.tablengl." localSheetId="0" hidden="1">{"ngl1",#N/A,FALSE,"u.s. NGL";"ngl2",#N/A,FALSE,"u.s. NGL"}</definedName>
    <definedName name="wrn.tablengl." localSheetId="2" hidden="1">{"ngl1",#N/A,FALSE,"u.s. NGL";"ngl2",#N/A,FALSE,"u.s. NGL"}</definedName>
    <definedName name="wrn.tablengl." hidden="1">{"ngl1",#N/A,FALSE,"u.s. NGL";"ngl2",#N/A,FALSE,"u.s. NGL"}</definedName>
    <definedName name="wrn.TABLENWE." localSheetId="3" hidden="1">{"nwecurrent1",#N/A,FALSE,"NWE MARGINS";"nwecurrent2",#N/A,FALSE,"NWE MARGINS";"nweconstant",#N/A,FALSE,"NWE MARGINS"}</definedName>
    <definedName name="wrn.TABLENWE." localSheetId="1" hidden="1">{"nwecurrent1",#N/A,FALSE,"NWE MARGINS";"nwecurrent2",#N/A,FALSE,"NWE MARGINS";"nweconstant",#N/A,FALSE,"NWE MARGINS"}</definedName>
    <definedName name="wrn.TABLENWE." localSheetId="0" hidden="1">{"nwecurrent1",#N/A,FALSE,"NWE MARGINS";"nwecurrent2",#N/A,FALSE,"NWE MARGINS";"nweconstant",#N/A,FALSE,"NWE MARGINS"}</definedName>
    <definedName name="wrn.TABLENWE." localSheetId="2" hidden="1">{"nwecurrent1",#N/A,FALSE,"NWE MARGINS";"nwecurrent2",#N/A,FALSE,"NWE MARGINS";"nweconstant",#N/A,FALSE,"NWE MARGINS"}</definedName>
    <definedName name="wrn.TABLENWE." hidden="1">{"nwecurrent1",#N/A,FALSE,"NWE MARGINS";"nwecurrent2",#N/A,FALSE,"NWE MARGINS";"nweconstant",#N/A,FALSE,"NWE MARGINS"}</definedName>
    <definedName name="wrn.tableprod." localSheetId="3" hidden="1">{"current1",#N/A,FALSE,"US PRODUCTS";"current2",#N/A,FALSE,"US PRODUCTS";"constant",#N/A,FALSE,"US PRODUCTS"}</definedName>
    <definedName name="wrn.tableprod." localSheetId="1" hidden="1">{"current1",#N/A,FALSE,"US PRODUCTS";"current2",#N/A,FALSE,"US PRODUCTS";"constant",#N/A,FALSE,"US PRODUCTS"}</definedName>
    <definedName name="wrn.tableprod." localSheetId="0" hidden="1">{"current1",#N/A,FALSE,"US PRODUCTS";"current2",#N/A,FALSE,"US PRODUCTS";"constant",#N/A,FALSE,"US PRODUCTS"}</definedName>
    <definedName name="wrn.tableprod." localSheetId="2" hidden="1">{"current1",#N/A,FALSE,"US PRODUCTS";"current2",#N/A,FALSE,"US PRODUCTS";"constant",#N/A,FALSE,"US PRODUCTS"}</definedName>
    <definedName name="wrn.tableprod." hidden="1">{"current1",#N/A,FALSE,"US PRODUCTS";"current2",#N/A,FALSE,"US PRODUCTS";"constant",#N/A,FALSE,"US PRODUCTS"}</definedName>
    <definedName name="wrn.TEST." localSheetId="3" hidden="1">{"T GAS HRS_CARGA",#N/A,FALSE,"DISP_MAR"}</definedName>
    <definedName name="wrn.TEST." localSheetId="1" hidden="1">{"T GAS HRS_CARGA",#N/A,FALSE,"DISP_MAR"}</definedName>
    <definedName name="wrn.TEST." localSheetId="0" hidden="1">{"T GAS HRS_CARGA",#N/A,FALSE,"DISP_MAR"}</definedName>
    <definedName name="wrn.TEST." localSheetId="2" hidden="1">{"T GAS HRS_CARGA",#N/A,FALSE,"DISP_MAR"}</definedName>
    <definedName name="wrn.TEST." hidden="1">{"T GAS HRS_CARGA",#N/A,FALSE,"DISP_MAR"}</definedName>
    <definedName name="wrn.total." localSheetId="3" hidden="1">{#N/A,#N/A,FALSE,"Summary";#N/A,#N/A,FALSE,"Berkeley";#N/A,#N/A,FALSE,"HS";#N/A,#N/A,FALSE,"Brookside";#N/A,#N/A,FALSE,"George";#N/A,#N/A,FALSE,"Ketler";#N/A,#N/A,FALSE,"Washington"}</definedName>
    <definedName name="wrn.total." localSheetId="1" hidden="1">{#N/A,#N/A,FALSE,"Summary";#N/A,#N/A,FALSE,"Berkeley";#N/A,#N/A,FALSE,"HS";#N/A,#N/A,FALSE,"Brookside";#N/A,#N/A,FALSE,"George";#N/A,#N/A,FALSE,"Ketler";#N/A,#N/A,FALSE,"Washington"}</definedName>
    <definedName name="wrn.total." localSheetId="0" hidden="1">{#N/A,#N/A,FALSE,"Summary";#N/A,#N/A,FALSE,"Berkeley";#N/A,#N/A,FALSE,"HS";#N/A,#N/A,FALSE,"Brookside";#N/A,#N/A,FALSE,"George";#N/A,#N/A,FALSE,"Ketler";#N/A,#N/A,FALSE,"Washington"}</definedName>
    <definedName name="wrn.total." localSheetId="2" hidden="1">{#N/A,#N/A,FALSE,"Summary";#N/A,#N/A,FALSE,"Berkeley";#N/A,#N/A,FALSE,"HS";#N/A,#N/A,FALSE,"Brookside";#N/A,#N/A,FALSE,"George";#N/A,#N/A,FALSE,"Ketler";#N/A,#N/A,FALSE,"Washington"}</definedName>
    <definedName name="wrn.total." hidden="1">{#N/A,#N/A,FALSE,"Summary";#N/A,#N/A,FALSE,"Berkeley";#N/A,#N/A,FALSE,"HS";#N/A,#N/A,FALSE,"Brookside";#N/A,#N/A,FALSE,"George";#N/A,#N/A,FALSE,"Ketler";#N/A,#N/A,FALSE,"Washington"}</definedName>
    <definedName name="wrn.Total._.Business." localSheetId="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localSheetId="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localSheetId="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Market._.Report." localSheetId="3" hidden="1">{#N/A,#N/A,FALSE,"Sales Graph";#N/A,#N/A,FALSE,"BUC Graph";#N/A,#N/A,FALSE,"P&amp;L - YTD"}</definedName>
    <definedName name="wrn.Total._.Market._.Report." localSheetId="1" hidden="1">{#N/A,#N/A,FALSE,"Sales Graph";#N/A,#N/A,FALSE,"BUC Graph";#N/A,#N/A,FALSE,"P&amp;L - YTD"}</definedName>
    <definedName name="wrn.Total._.Market._.Report." localSheetId="0" hidden="1">{#N/A,#N/A,FALSE,"Sales Graph";#N/A,#N/A,FALSE,"BUC Graph";#N/A,#N/A,FALSE,"P&amp;L - YTD"}</definedName>
    <definedName name="wrn.Total._.Market._.Report." localSheetId="2" hidden="1">{#N/A,#N/A,FALSE,"Sales Graph";#N/A,#N/A,FALSE,"BUC Graph";#N/A,#N/A,FALSE,"P&amp;L - YTD"}</definedName>
    <definedName name="wrn.Total._.Market._.Report." hidden="1">{#N/A,#N/A,FALSE,"Sales Graph";#N/A,#N/A,FALSE,"BUC Graph";#N/A,#N/A,FALSE,"P&amp;L - YTD"}</definedName>
    <definedName name="wrn.Transmission." localSheetId="3" hidden="1">{#N/A,#N/A,FALSE,"Trans"}</definedName>
    <definedName name="wrn.Transmission." localSheetId="1" hidden="1">{#N/A,#N/A,FALSE,"Trans"}</definedName>
    <definedName name="wrn.Transmission." localSheetId="0" hidden="1">{#N/A,#N/A,FALSE,"Trans"}</definedName>
    <definedName name="wrn.Transmission." localSheetId="2" hidden="1">{#N/A,#N/A,FALSE,"Trans"}</definedName>
    <definedName name="wrn.Transmission." hidden="1">{#N/A,#N/A,FALSE,"Trans"}</definedName>
    <definedName name="wrn.ttl" localSheetId="3" hidden="1">{#N/A,#N/A,FALSE,"Summary";#N/A,#N/A,FALSE,"Berkeley";#N/A,#N/A,FALSE,"HS";#N/A,#N/A,FALSE,"Brookside";#N/A,#N/A,FALSE,"George";#N/A,#N/A,FALSE,"Ketler";#N/A,#N/A,FALSE,"Washington"}</definedName>
    <definedName name="wrn.ttl" localSheetId="1" hidden="1">{#N/A,#N/A,FALSE,"Summary";#N/A,#N/A,FALSE,"Berkeley";#N/A,#N/A,FALSE,"HS";#N/A,#N/A,FALSE,"Brookside";#N/A,#N/A,FALSE,"George";#N/A,#N/A,FALSE,"Ketler";#N/A,#N/A,FALSE,"Washington"}</definedName>
    <definedName name="wrn.ttl" localSheetId="0" hidden="1">{#N/A,#N/A,FALSE,"Summary";#N/A,#N/A,FALSE,"Berkeley";#N/A,#N/A,FALSE,"HS";#N/A,#N/A,FALSE,"Brookside";#N/A,#N/A,FALSE,"George";#N/A,#N/A,FALSE,"Ketler";#N/A,#N/A,FALSE,"Washington"}</definedName>
    <definedName name="wrn.ttl" localSheetId="2" hidden="1">{#N/A,#N/A,FALSE,"Summary";#N/A,#N/A,FALSE,"Berkeley";#N/A,#N/A,FALSE,"HS";#N/A,#N/A,FALSE,"Brookside";#N/A,#N/A,FALSE,"George";#N/A,#N/A,FALSE,"Ketler";#N/A,#N/A,FALSE,"Washington"}</definedName>
    <definedName name="wrn.ttl" hidden="1">{#N/A,#N/A,FALSE,"Summary";#N/A,#N/A,FALSE,"Berkeley";#N/A,#N/A,FALSE,"HS";#N/A,#N/A,FALSE,"Brookside";#N/A,#N/A,FALSE,"George";#N/A,#N/A,FALSE,"Ketler";#N/A,#N/A,FALSE,"Washington"}</definedName>
    <definedName name="wrna.prod" localSheetId="3" hidden="1">{#N/A,#N/A,FALSE,"1";#N/A,#N/A,FALSE,"2";#N/A,#N/A,FALSE,"16 - 17";#N/A,#N/A,FALSE,"18 - 19";#N/A,#N/A,FALSE,"26";#N/A,#N/A,FALSE,"27";#N/A,#N/A,FALSE,"28"}</definedName>
    <definedName name="wrna.prod" localSheetId="1" hidden="1">{#N/A,#N/A,FALSE,"1";#N/A,#N/A,FALSE,"2";#N/A,#N/A,FALSE,"16 - 17";#N/A,#N/A,FALSE,"18 - 19";#N/A,#N/A,FALSE,"26";#N/A,#N/A,FALSE,"27";#N/A,#N/A,FALSE,"28"}</definedName>
    <definedName name="wrna.prod" localSheetId="0" hidden="1">{#N/A,#N/A,FALSE,"1";#N/A,#N/A,FALSE,"2";#N/A,#N/A,FALSE,"16 - 17";#N/A,#N/A,FALSE,"18 - 19";#N/A,#N/A,FALSE,"26";#N/A,#N/A,FALSE,"27";#N/A,#N/A,FALSE,"28"}</definedName>
    <definedName name="wrna.prod" localSheetId="2" hidden="1">{#N/A,#N/A,FALSE,"1";#N/A,#N/A,FALSE,"2";#N/A,#N/A,FALSE,"16 - 17";#N/A,#N/A,FALSE,"18 - 19";#N/A,#N/A,FALSE,"26";#N/A,#N/A,FALSE,"27";#N/A,#N/A,FALSE,"28"}</definedName>
    <definedName name="wrna.prod" hidden="1">{#N/A,#N/A,FALSE,"1";#N/A,#N/A,FALSE,"2";#N/A,#N/A,FALSE,"16 - 17";#N/A,#N/A,FALSE,"18 - 19";#N/A,#N/A,FALSE,"26";#N/A,#N/A,FALSE,"27";#N/A,#N/A,FALSE,"28"}</definedName>
    <definedName name="WRR" localSheetId="3" hidden="1">{#N/A,#N/A,FALSE,"Pharm";#N/A,#N/A,FALSE,"WWCM"}</definedName>
    <definedName name="WRR" localSheetId="1" hidden="1">{#N/A,#N/A,FALSE,"Pharm";#N/A,#N/A,FALSE,"WWCM"}</definedName>
    <definedName name="WRR" localSheetId="0" hidden="1">{#N/A,#N/A,FALSE,"Pharm";#N/A,#N/A,FALSE,"WWCM"}</definedName>
    <definedName name="WRR" localSheetId="2" hidden="1">{#N/A,#N/A,FALSE,"Pharm";#N/A,#N/A,FALSE,"WWCM"}</definedName>
    <definedName name="WRR" hidden="1">{#N/A,#N/A,FALSE,"Pharm";#N/A,#N/A,FALSE,"WWCM"}</definedName>
    <definedName name="wrrrrr" localSheetId="3" hidden="1">{#N/A,#N/A,FALSE,"REPORT"}</definedName>
    <definedName name="wrrrrr" localSheetId="1" hidden="1">{#N/A,#N/A,FALSE,"REPORT"}</definedName>
    <definedName name="wrrrrr" localSheetId="0" hidden="1">{#N/A,#N/A,FALSE,"REPORT"}</definedName>
    <definedName name="wrrrrr" localSheetId="2" hidden="1">{#N/A,#N/A,FALSE,"REPORT"}</definedName>
    <definedName name="wrrrrr" hidden="1">{#N/A,#N/A,FALSE,"REPORT"}</definedName>
    <definedName name="wv" localSheetId="3" hidden="1">{#N/A,#N/A,FALSE,"Pharm";#N/A,#N/A,FALSE,"WWCM"}</definedName>
    <definedName name="wv" localSheetId="1" hidden="1">{#N/A,#N/A,FALSE,"Pharm";#N/A,#N/A,FALSE,"WWCM"}</definedName>
    <definedName name="wv" localSheetId="0" hidden="1">{#N/A,#N/A,FALSE,"Pharm";#N/A,#N/A,FALSE,"WWCM"}</definedName>
    <definedName name="wv" localSheetId="2" hidden="1">{#N/A,#N/A,FALSE,"Pharm";#N/A,#N/A,FALSE,"WWCM"}</definedName>
    <definedName name="wv" hidden="1">{#N/A,#N/A,FALSE,"Pharm";#N/A,#N/A,FALSE,"WWCM"}</definedName>
    <definedName name="ww" localSheetId="3" hidden="1">{#N/A,#N/A,FALSE,"Pharm";#N/A,#N/A,FALSE,"WWCM"}</definedName>
    <definedName name="ww" localSheetId="1" hidden="1">{#N/A,#N/A,FALSE,"Pharm";#N/A,#N/A,FALSE,"WWCM"}</definedName>
    <definedName name="ww" localSheetId="0" hidden="1">{#N/A,#N/A,FALSE,"Pharm";#N/A,#N/A,FALSE,"WWCM"}</definedName>
    <definedName name="ww" localSheetId="2" hidden="1">{#N/A,#N/A,FALSE,"Pharm";#N/A,#N/A,FALSE,"WWCM"}</definedName>
    <definedName name="ww" hidden="1">{#N/A,#N/A,FALSE,"Pharm";#N/A,#N/A,FALSE,"WWCM"}</definedName>
    <definedName name="wx" localSheetId="3" hidden="1">{#N/A,#N/A,FALSE,"Pharm";#N/A,#N/A,FALSE,"WWCM"}</definedName>
    <definedName name="wx" localSheetId="1" hidden="1">{#N/A,#N/A,FALSE,"Pharm";#N/A,#N/A,FALSE,"WWCM"}</definedName>
    <definedName name="wx" localSheetId="0" hidden="1">{#N/A,#N/A,FALSE,"Pharm";#N/A,#N/A,FALSE,"WWCM"}</definedName>
    <definedName name="wx" localSheetId="2" hidden="1">{#N/A,#N/A,FALSE,"Pharm";#N/A,#N/A,FALSE,"WWCM"}</definedName>
    <definedName name="wx" hidden="1">{#N/A,#N/A,FALSE,"Pharm";#N/A,#N/A,FALSE,"WWCM"}</definedName>
    <definedName name="x" localSheetId="3" hidden="1">{#N/A,#N/A,FALSE,"REPORT"}</definedName>
    <definedName name="x" localSheetId="1" hidden="1">{#N/A,#N/A,FALSE,"REPORT"}</definedName>
    <definedName name="x" localSheetId="0" hidden="1">{#N/A,#N/A,FALSE,"REPORT"}</definedName>
    <definedName name="x" localSheetId="2" hidden="1">{#N/A,#N/A,FALSE,"REPORT"}</definedName>
    <definedName name="x" hidden="1">{#N/A,#N/A,FALSE,"REPORT"}</definedName>
    <definedName name="xcv" localSheetId="3" hidden="1">{#N/A,#N/A,FALSE,"Pharm";#N/A,#N/A,FALSE,"WWCM"}</definedName>
    <definedName name="xcv" localSheetId="1" hidden="1">{#N/A,#N/A,FALSE,"Pharm";#N/A,#N/A,FALSE,"WWCM"}</definedName>
    <definedName name="xcv" localSheetId="0" hidden="1">{#N/A,#N/A,FALSE,"Pharm";#N/A,#N/A,FALSE,"WWCM"}</definedName>
    <definedName name="xcv" localSheetId="2" hidden="1">{#N/A,#N/A,FALSE,"Pharm";#N/A,#N/A,FALSE,"WWCM"}</definedName>
    <definedName name="xcv" hidden="1">{#N/A,#N/A,FALSE,"Pharm";#N/A,#N/A,FALSE,"WWCM"}</definedName>
    <definedName name="xx" localSheetId="3" hidden="1">{#N/A,#N/A,FALSE,"REPORT"}</definedName>
    <definedName name="xx" localSheetId="1" hidden="1">{#N/A,#N/A,FALSE,"REPORT"}</definedName>
    <definedName name="xx" localSheetId="0" hidden="1">{#N/A,#N/A,FALSE,"REPORT"}</definedName>
    <definedName name="xx" localSheetId="2" hidden="1">{#N/A,#N/A,FALSE,"REPORT"}</definedName>
    <definedName name="xx" hidden="1">{#N/A,#N/A,FALSE,"REPORT"}</definedName>
    <definedName name="XXX" localSheetId="3" hidden="1">{#N/A,#N/A,FALSE,"Other";#N/A,#N/A,FALSE,"Ace";#N/A,#N/A,FALSE,"Derm"}</definedName>
    <definedName name="XXX" localSheetId="1" hidden="1">{#N/A,#N/A,FALSE,"Other";#N/A,#N/A,FALSE,"Ace";#N/A,#N/A,FALSE,"Derm"}</definedName>
    <definedName name="XXX" localSheetId="0" hidden="1">{#N/A,#N/A,FALSE,"Other";#N/A,#N/A,FALSE,"Ace";#N/A,#N/A,FALSE,"Derm"}</definedName>
    <definedName name="XXX" localSheetId="2" hidden="1">{#N/A,#N/A,FALSE,"Other";#N/A,#N/A,FALSE,"Ace";#N/A,#N/A,FALSE,"Derm"}</definedName>
    <definedName name="XXX" hidden="1">{#N/A,#N/A,FALSE,"Other";#N/A,#N/A,FALSE,"Ace";#N/A,#N/A,FALSE,"Derm"}</definedName>
    <definedName name="xxxxx" localSheetId="3" hidden="1">{#N/A,#N/A,FALSE,"Pharm";#N/A,#N/A,FALSE,"WWCM"}</definedName>
    <definedName name="xxxxx" localSheetId="1" hidden="1">{#N/A,#N/A,FALSE,"Pharm";#N/A,#N/A,FALSE,"WWCM"}</definedName>
    <definedName name="xxxxx" localSheetId="0" hidden="1">{#N/A,#N/A,FALSE,"Pharm";#N/A,#N/A,FALSE,"WWCM"}</definedName>
    <definedName name="xxxxx" localSheetId="2" hidden="1">{#N/A,#N/A,FALSE,"Pharm";#N/A,#N/A,FALSE,"WWCM"}</definedName>
    <definedName name="xxxxx" hidden="1">{#N/A,#N/A,FALSE,"Pharm";#N/A,#N/A,FALSE,"WWCM"}</definedName>
    <definedName name="y" localSheetId="3" hidden="1">{#N/A,#N/A,FALSE,"Pharm";#N/A,#N/A,FALSE,"WWCM"}</definedName>
    <definedName name="y" localSheetId="1" hidden="1">{#N/A,#N/A,FALSE,"Pharm";#N/A,#N/A,FALSE,"WWCM"}</definedName>
    <definedName name="y" localSheetId="0" hidden="1">{#N/A,#N/A,FALSE,"Pharm";#N/A,#N/A,FALSE,"WWCM"}</definedName>
    <definedName name="y" localSheetId="2" hidden="1">{#N/A,#N/A,FALSE,"Pharm";#N/A,#N/A,FALSE,"WWCM"}</definedName>
    <definedName name="y" hidden="1">{#N/A,#N/A,FALSE,"Pharm";#N/A,#N/A,FALSE,"WWCM"}</definedName>
    <definedName name="yyy" localSheetId="3" hidden="1">{#N/A,#N/A,FALSE,"Other";#N/A,#N/A,FALSE,"Ace";#N/A,#N/A,FALSE,"Derm"}</definedName>
    <definedName name="yyy" localSheetId="1" hidden="1">{#N/A,#N/A,FALSE,"Other";#N/A,#N/A,FALSE,"Ace";#N/A,#N/A,FALSE,"Derm"}</definedName>
    <definedName name="yyy" localSheetId="0" hidden="1">{#N/A,#N/A,FALSE,"Other";#N/A,#N/A,FALSE,"Ace";#N/A,#N/A,FALSE,"Derm"}</definedName>
    <definedName name="yyy" localSheetId="2" hidden="1">{#N/A,#N/A,FALSE,"Other";#N/A,#N/A,FALSE,"Ace";#N/A,#N/A,FALSE,"Derm"}</definedName>
    <definedName name="yyy" hidden="1">{#N/A,#N/A,FALSE,"Other";#N/A,#N/A,FALSE,"Ace";#N/A,#N/A,FALSE,"Derm"}</definedName>
    <definedName name="Z_418DF6FE_13EF_11D2_8C37_00A0C92A9A63_.wvu.Rows" localSheetId="3" hidden="1">#REF!,#REF!,#REF!,#REF!,#REF!,#REF!,#REF!</definedName>
    <definedName name="Z_418DF6FE_13EF_11D2_8C37_00A0C92A9A63_.wvu.Rows" localSheetId="1" hidden="1">#REF!,#REF!,#REF!,#REF!,#REF!,#REF!,#REF!</definedName>
    <definedName name="Z_418DF6FE_13EF_11D2_8C37_00A0C92A9A63_.wvu.Rows" localSheetId="0" hidden="1">#REF!,#REF!,#REF!,#REF!,#REF!,#REF!,#REF!</definedName>
    <definedName name="Z_418DF6FE_13EF_11D2_8C37_00A0C92A9A63_.wvu.Rows" localSheetId="2" hidden="1">#REF!,#REF!,#REF!,#REF!,#REF!,#REF!,#REF!</definedName>
    <definedName name="Z_418DF6FE_13EF_11D2_8C37_00A0C92A9A63_.wvu.Rows" hidden="1">#REF!,#REF!,#REF!,#REF!,#REF!,#REF!,#REF!</definedName>
    <definedName name="zhu" localSheetId="3" hidden="1">{#N/A,#N/A,FALSE,"REPORT"}</definedName>
    <definedName name="zhu" localSheetId="1" hidden="1">{#N/A,#N/A,FALSE,"REPORT"}</definedName>
    <definedName name="zhu" localSheetId="0" hidden="1">{#N/A,#N/A,FALSE,"REPORT"}</definedName>
    <definedName name="zhu" localSheetId="2" hidden="1">{#N/A,#N/A,FALSE,"REPORT"}</definedName>
    <definedName name="zhu" hidden="1">{#N/A,#N/A,FALSE,"REPORT"}</definedName>
    <definedName name="zhutr" localSheetId="3" hidden="1">{#N/A,#N/A,FALSE,"REPORT"}</definedName>
    <definedName name="zhutr" localSheetId="1" hidden="1">{#N/A,#N/A,FALSE,"REPORT"}</definedName>
    <definedName name="zhutr" localSheetId="0" hidden="1">{#N/A,#N/A,FALSE,"REPORT"}</definedName>
    <definedName name="zhutr" localSheetId="2" hidden="1">{#N/A,#N/A,FALSE,"REPORT"}</definedName>
    <definedName name="zhutr" hidden="1">{#N/A,#N/A,FALSE,"REPORT"}</definedName>
    <definedName name="ZSZ" localSheetId="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" localSheetId="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" localSheetId="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za4pg" localSheetId="3" hidden="1">{#N/A,#N/A,FALSE,"REPORT"}</definedName>
    <definedName name="zza4pg" localSheetId="1" hidden="1">{#N/A,#N/A,FALSE,"REPORT"}</definedName>
    <definedName name="zza4pg" localSheetId="0" hidden="1">{#N/A,#N/A,FALSE,"REPORT"}</definedName>
    <definedName name="zza4pg" localSheetId="2" hidden="1">{#N/A,#N/A,FALSE,"REPORT"}</definedName>
    <definedName name="zza4pg" hidden="1">{#N/A,#N/A,FALSE,"REPORT"}</definedName>
    <definedName name="zzee" localSheetId="3" hidden="1">{#N/A,#N/A,FALSE,"Pharm";#N/A,#N/A,FALSE,"WWCM"}</definedName>
    <definedName name="zzee" localSheetId="1" hidden="1">{#N/A,#N/A,FALSE,"Pharm";#N/A,#N/A,FALSE,"WWCM"}</definedName>
    <definedName name="zzee" localSheetId="0" hidden="1">{#N/A,#N/A,FALSE,"Pharm";#N/A,#N/A,FALSE,"WWCM"}</definedName>
    <definedName name="zzee" localSheetId="2" hidden="1">{#N/A,#N/A,FALSE,"Pharm";#N/A,#N/A,FALSE,"WWCM"}</definedName>
    <definedName name="zzee" hidden="1">{#N/A,#N/A,FALSE,"Pharm";#N/A,#N/A,FALSE,"WWCM"}</definedName>
    <definedName name="zzzzz" localSheetId="3" hidden="1">{#N/A,#N/A,FALSE,"REPORT"}</definedName>
    <definedName name="zzzzz" localSheetId="1" hidden="1">{#N/A,#N/A,FALSE,"REPORT"}</definedName>
    <definedName name="zzzzz" localSheetId="0" hidden="1">{#N/A,#N/A,FALSE,"REPORT"}</definedName>
    <definedName name="zzzzz" localSheetId="2" hidden="1">{#N/A,#N/A,FALSE,"REPORT"}</definedName>
    <definedName name="zzzzz" hidden="1">{#N/A,#N/A,FALSE,"REPORT"}</definedName>
    <definedName name="고" localSheetId="3" hidden="1">{#N/A,#N/A,FALSE,"REPORT"}</definedName>
    <definedName name="고" localSheetId="1" hidden="1">{#N/A,#N/A,FALSE,"REPORT"}</definedName>
    <definedName name="고" localSheetId="0" hidden="1">{#N/A,#N/A,FALSE,"REPORT"}</definedName>
    <definedName name="고" localSheetId="2" hidden="1">{#N/A,#N/A,FALSE,"REPORT"}</definedName>
    <definedName name="고" hidden="1">{#N/A,#N/A,FALSE,"REPORT"}</definedName>
    <definedName name="ㄶㅇ노ㅗㄶ호" localSheetId="3" hidden="1">{#N/A,#N/A,FALSE,"REPORT"}</definedName>
    <definedName name="ㄶㅇ노ㅗㄶ호" localSheetId="1" hidden="1">{#N/A,#N/A,FALSE,"REPORT"}</definedName>
    <definedName name="ㄶㅇ노ㅗㄶ호" localSheetId="0" hidden="1">{#N/A,#N/A,FALSE,"REPORT"}</definedName>
    <definedName name="ㄶㅇ노ㅗㄶ호" localSheetId="2" hidden="1">{#N/A,#N/A,FALSE,"REPORT"}</definedName>
    <definedName name="ㄶㅇ노ㅗㄶ호" hidden="1">{#N/A,#N/A,FALSE,"REPORT"}</definedName>
    <definedName name="미애" localSheetId="3" hidden="1">{#N/A,#N/A,FALSE,"REPORT"}</definedName>
    <definedName name="미애" localSheetId="1" hidden="1">{#N/A,#N/A,FALSE,"REPORT"}</definedName>
    <definedName name="미애" localSheetId="0" hidden="1">{#N/A,#N/A,FALSE,"REPORT"}</definedName>
    <definedName name="미애" localSheetId="2" hidden="1">{#N/A,#N/A,FALSE,"REPORT"}</definedName>
    <definedName name="미애" hidden="1">{#N/A,#N/A,FALSE,"REPORT"}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8" i="286" l="1"/>
  <c r="W37" i="286"/>
  <c r="V39" i="286"/>
  <c r="U39" i="286"/>
  <c r="T39" i="286"/>
  <c r="H38" i="286"/>
  <c r="G39" i="286"/>
  <c r="F39" i="286"/>
  <c r="E39" i="286"/>
  <c r="H37" i="286"/>
  <c r="H23" i="285"/>
  <c r="H22" i="285"/>
  <c r="G24" i="285"/>
  <c r="F24" i="285"/>
  <c r="E24" i="285"/>
  <c r="C33" i="309" l="1"/>
  <c r="D33" i="309" s="1"/>
  <c r="E33" i="309" s="1"/>
  <c r="F33" i="309" s="1"/>
  <c r="G33" i="309" s="1"/>
  <c r="H33" i="309" s="1"/>
  <c r="I33" i="309" s="1"/>
  <c r="J33" i="309" s="1"/>
  <c r="K33" i="309" s="1"/>
  <c r="L33" i="309" s="1"/>
  <c r="M33" i="309" s="1"/>
  <c r="N33" i="309" s="1"/>
  <c r="C32" i="309"/>
  <c r="C34" i="309" s="1"/>
  <c r="C25" i="309"/>
  <c r="D25" i="309" s="1"/>
  <c r="E25" i="309" s="1"/>
  <c r="F25" i="309" s="1"/>
  <c r="G25" i="309" s="1"/>
  <c r="H25" i="309" s="1"/>
  <c r="I25" i="309" s="1"/>
  <c r="J25" i="309" s="1"/>
  <c r="K25" i="309" s="1"/>
  <c r="L25" i="309" s="1"/>
  <c r="M25" i="309" s="1"/>
  <c r="N25" i="309" s="1"/>
  <c r="C24" i="309"/>
  <c r="D24" i="309" s="1"/>
  <c r="C17" i="309"/>
  <c r="D17" i="309" s="1"/>
  <c r="E17" i="309" s="1"/>
  <c r="F17" i="309" s="1"/>
  <c r="G17" i="309" s="1"/>
  <c r="H17" i="309" s="1"/>
  <c r="I17" i="309" s="1"/>
  <c r="J17" i="309" s="1"/>
  <c r="K17" i="309" s="1"/>
  <c r="L17" i="309" s="1"/>
  <c r="M17" i="309" s="1"/>
  <c r="N17" i="309" s="1"/>
  <c r="C16" i="309"/>
  <c r="C18" i="309" s="1"/>
  <c r="C9" i="309"/>
  <c r="D9" i="309" s="1"/>
  <c r="E9" i="309" s="1"/>
  <c r="F9" i="309" s="1"/>
  <c r="G9" i="309" s="1"/>
  <c r="H9" i="309" s="1"/>
  <c r="I9" i="309" s="1"/>
  <c r="J9" i="309" s="1"/>
  <c r="K9" i="309" s="1"/>
  <c r="L9" i="309" s="1"/>
  <c r="M9" i="309" s="1"/>
  <c r="N9" i="309" s="1"/>
  <c r="C8" i="309"/>
  <c r="D8" i="309" s="1"/>
  <c r="H40" i="286"/>
  <c r="D16" i="309" l="1"/>
  <c r="E16" i="309" s="1"/>
  <c r="E18" i="309" s="1"/>
  <c r="C10" i="309"/>
  <c r="C26" i="309"/>
  <c r="D26" i="309"/>
  <c r="D10" i="309"/>
  <c r="D32" i="309"/>
  <c r="E32" i="309" s="1"/>
  <c r="F32" i="309" s="1"/>
  <c r="E24" i="309"/>
  <c r="E8" i="309"/>
  <c r="D18" i="309"/>
  <c r="F16" i="309" l="1"/>
  <c r="G16" i="309" s="1"/>
  <c r="D34" i="309"/>
  <c r="E34" i="309"/>
  <c r="F8" i="309"/>
  <c r="E10" i="309"/>
  <c r="F24" i="309"/>
  <c r="E26" i="309"/>
  <c r="G32" i="309"/>
  <c r="F34" i="309"/>
  <c r="F18" i="309" l="1"/>
  <c r="G34" i="309"/>
  <c r="H32" i="309"/>
  <c r="G24" i="309"/>
  <c r="F26" i="309"/>
  <c r="G8" i="309"/>
  <c r="F10" i="309"/>
  <c r="G18" i="309"/>
  <c r="H16" i="309"/>
  <c r="I16" i="309" l="1"/>
  <c r="H18" i="309"/>
  <c r="H8" i="309"/>
  <c r="G10" i="309"/>
  <c r="H24" i="309"/>
  <c r="G26" i="309"/>
  <c r="H34" i="309"/>
  <c r="I32" i="309"/>
  <c r="J32" i="309" s="1"/>
  <c r="J34" i="309" l="1"/>
  <c r="K32" i="309"/>
  <c r="I24" i="309"/>
  <c r="H26" i="309"/>
  <c r="I34" i="309"/>
  <c r="I8" i="309"/>
  <c r="H10" i="309"/>
  <c r="J16" i="309"/>
  <c r="I18" i="309"/>
  <c r="K34" i="309" l="1"/>
  <c r="L32" i="309"/>
  <c r="K16" i="309"/>
  <c r="J18" i="309"/>
  <c r="J8" i="309"/>
  <c r="I10" i="309"/>
  <c r="J24" i="309"/>
  <c r="I26" i="309"/>
  <c r="M32" i="309" l="1"/>
  <c r="L34" i="309"/>
  <c r="L16" i="309"/>
  <c r="K18" i="309"/>
  <c r="K24" i="309"/>
  <c r="J26" i="309"/>
  <c r="K8" i="309"/>
  <c r="J10" i="309"/>
  <c r="M34" i="309" l="1"/>
  <c r="N32" i="309"/>
  <c r="N34" i="309" s="1"/>
  <c r="K10" i="309"/>
  <c r="L8" i="309"/>
  <c r="K26" i="309"/>
  <c r="L24" i="309"/>
  <c r="L18" i="309"/>
  <c r="M16" i="309"/>
  <c r="N16" i="309" l="1"/>
  <c r="N18" i="309" s="1"/>
  <c r="M18" i="309"/>
  <c r="M24" i="309"/>
  <c r="L26" i="309"/>
  <c r="M8" i="309"/>
  <c r="L10" i="309"/>
  <c r="M10" i="309" l="1"/>
  <c r="N8" i="309"/>
  <c r="N10" i="309" s="1"/>
  <c r="N24" i="309"/>
  <c r="N26" i="309" s="1"/>
  <c r="M26" i="309"/>
  <c r="B40" i="286" l="1"/>
  <c r="D39" i="286"/>
  <c r="C39" i="286"/>
  <c r="B39" i="286"/>
  <c r="H39" i="286" s="1"/>
  <c r="Q40" i="286"/>
  <c r="S39" i="286"/>
  <c r="R39" i="286"/>
  <c r="Q39" i="286"/>
  <c r="W39" i="286" s="1"/>
  <c r="W40" i="286"/>
  <c r="B25" i="285"/>
  <c r="D24" i="285"/>
  <c r="C24" i="285"/>
  <c r="B24" i="285"/>
  <c r="H25" i="285"/>
  <c r="H24" i="285" l="1"/>
  <c r="Q41" i="286"/>
  <c r="R41" i="286" s="1"/>
  <c r="S41" i="286" s="1"/>
  <c r="T41" i="286" s="1"/>
  <c r="U41" i="286" s="1"/>
  <c r="V41" i="286" s="1"/>
  <c r="B41" i="286"/>
  <c r="C41" i="286" s="1"/>
  <c r="D41" i="286" s="1"/>
  <c r="E41" i="286" s="1"/>
  <c r="F41" i="286" s="1"/>
  <c r="G41" i="286" s="1"/>
  <c r="B26" i="285"/>
  <c r="C40" i="286"/>
  <c r="R40" i="286"/>
  <c r="C26" i="285"/>
  <c r="D26" i="285" s="1"/>
  <c r="E26" i="285" s="1"/>
  <c r="F26" i="285" s="1"/>
  <c r="G26" i="285" s="1"/>
  <c r="B27" i="285"/>
  <c r="C25" i="285"/>
  <c r="C27" i="285" l="1"/>
  <c r="R42" i="286"/>
  <c r="Q42" i="286"/>
  <c r="C42" i="286"/>
  <c r="B42" i="286"/>
  <c r="D40" i="286"/>
  <c r="E40" i="286" s="1"/>
  <c r="E42" i="286" s="1"/>
  <c r="S40" i="286"/>
  <c r="D25" i="285"/>
  <c r="E25" i="285" s="1"/>
  <c r="S42" i="286" l="1"/>
  <c r="T40" i="286"/>
  <c r="T42" i="286" s="1"/>
  <c r="F40" i="286"/>
  <c r="F42" i="286" s="1"/>
  <c r="E27" i="285"/>
  <c r="F25" i="285"/>
  <c r="D42" i="286"/>
  <c r="D27" i="285"/>
  <c r="U40" i="286" l="1"/>
  <c r="U42" i="286" s="1"/>
  <c r="G40" i="286"/>
  <c r="G42" i="286" s="1"/>
  <c r="F27" i="285"/>
  <c r="G25" i="285"/>
  <c r="G27" i="285" s="1"/>
  <c r="Q32" i="286"/>
  <c r="R32" i="286" s="1"/>
  <c r="B32" i="286"/>
  <c r="C32" i="286" s="1"/>
  <c r="AB31" i="286"/>
  <c r="AA31" i="286"/>
  <c r="Z31" i="286"/>
  <c r="Y31" i="286"/>
  <c r="X31" i="286"/>
  <c r="W31" i="286"/>
  <c r="V31" i="286"/>
  <c r="U31" i="286"/>
  <c r="T31" i="286"/>
  <c r="S31" i="286"/>
  <c r="R31" i="286"/>
  <c r="Q31" i="286"/>
  <c r="Q33" i="286" s="1"/>
  <c r="M31" i="286"/>
  <c r="L31" i="286"/>
  <c r="K31" i="286"/>
  <c r="J31" i="286"/>
  <c r="I31" i="286"/>
  <c r="H31" i="286"/>
  <c r="G31" i="286"/>
  <c r="F31" i="286"/>
  <c r="E31" i="286"/>
  <c r="D31" i="286"/>
  <c r="C31" i="286"/>
  <c r="B31" i="286"/>
  <c r="B33" i="286" s="1"/>
  <c r="AC30" i="286"/>
  <c r="N30" i="286"/>
  <c r="AC29" i="286"/>
  <c r="N29" i="286"/>
  <c r="Q24" i="286"/>
  <c r="R24" i="286" s="1"/>
  <c r="B24" i="286"/>
  <c r="AB23" i="286"/>
  <c r="AA23" i="286"/>
  <c r="Z23" i="286"/>
  <c r="Y23" i="286"/>
  <c r="X23" i="286"/>
  <c r="W23" i="286"/>
  <c r="V23" i="286"/>
  <c r="U23" i="286"/>
  <c r="T23" i="286"/>
  <c r="S23" i="286"/>
  <c r="R23" i="286"/>
  <c r="Q23" i="286"/>
  <c r="Q25" i="286" s="1"/>
  <c r="M23" i="286"/>
  <c r="L23" i="286"/>
  <c r="K23" i="286"/>
  <c r="J23" i="286"/>
  <c r="I23" i="286"/>
  <c r="H23" i="286"/>
  <c r="G23" i="286"/>
  <c r="F23" i="286"/>
  <c r="E23" i="286"/>
  <c r="D23" i="286"/>
  <c r="C23" i="286"/>
  <c r="B23" i="286"/>
  <c r="B25" i="286" s="1"/>
  <c r="AC22" i="286"/>
  <c r="N22" i="286"/>
  <c r="AC21" i="286"/>
  <c r="N21" i="286"/>
  <c r="Q16" i="286"/>
  <c r="R16" i="286" s="1"/>
  <c r="B16" i="286"/>
  <c r="AB15" i="286"/>
  <c r="M15" i="286"/>
  <c r="AA14" i="286"/>
  <c r="AA15" i="286" s="1"/>
  <c r="Z14" i="286"/>
  <c r="Z15" i="286" s="1"/>
  <c r="Y14" i="286"/>
  <c r="Y15" i="286" s="1"/>
  <c r="X14" i="286"/>
  <c r="X15" i="286" s="1"/>
  <c r="W14" i="286"/>
  <c r="W15" i="286" s="1"/>
  <c r="V14" i="286"/>
  <c r="V15" i="286" s="1"/>
  <c r="U14" i="286"/>
  <c r="U15" i="286" s="1"/>
  <c r="T14" i="286"/>
  <c r="T15" i="286" s="1"/>
  <c r="S14" i="286"/>
  <c r="S15" i="286" s="1"/>
  <c r="R14" i="286"/>
  <c r="R15" i="286" s="1"/>
  <c r="Q14" i="286"/>
  <c r="L14" i="286"/>
  <c r="L15" i="286" s="1"/>
  <c r="K14" i="286"/>
  <c r="K15" i="286" s="1"/>
  <c r="J14" i="286"/>
  <c r="J15" i="286" s="1"/>
  <c r="I14" i="286"/>
  <c r="I15" i="286" s="1"/>
  <c r="H14" i="286"/>
  <c r="H15" i="286" s="1"/>
  <c r="G14" i="286"/>
  <c r="G15" i="286" s="1"/>
  <c r="F14" i="286"/>
  <c r="F15" i="286" s="1"/>
  <c r="E14" i="286"/>
  <c r="E15" i="286" s="1"/>
  <c r="D14" i="286"/>
  <c r="D15" i="286" s="1"/>
  <c r="C14" i="286"/>
  <c r="C15" i="286" s="1"/>
  <c r="B14" i="286"/>
  <c r="B15" i="286" s="1"/>
  <c r="AC13" i="286"/>
  <c r="N13" i="286"/>
  <c r="Q8" i="286"/>
  <c r="R8" i="286" s="1"/>
  <c r="AB7" i="286"/>
  <c r="AA7" i="286"/>
  <c r="Z7" i="286"/>
  <c r="Y7" i="286"/>
  <c r="X7" i="286"/>
  <c r="W7" i="286"/>
  <c r="V7" i="286"/>
  <c r="U7" i="286"/>
  <c r="T7" i="286"/>
  <c r="S7" i="286"/>
  <c r="R7" i="286"/>
  <c r="Q7" i="286"/>
  <c r="Q9" i="286" s="1"/>
  <c r="M7" i="286"/>
  <c r="L7" i="286"/>
  <c r="K7" i="286"/>
  <c r="J7" i="286"/>
  <c r="I7" i="286"/>
  <c r="H7" i="286"/>
  <c r="G7" i="286"/>
  <c r="F7" i="286"/>
  <c r="E7" i="286"/>
  <c r="D7" i="286"/>
  <c r="C7" i="286"/>
  <c r="B7" i="286"/>
  <c r="B9" i="286" s="1"/>
  <c r="AC6" i="286"/>
  <c r="N6" i="286"/>
  <c r="AC5" i="286"/>
  <c r="B5" i="286"/>
  <c r="B8" i="286" s="1"/>
  <c r="Q17" i="285"/>
  <c r="R17" i="285" s="1"/>
  <c r="S17" i="285" s="1"/>
  <c r="B17" i="285"/>
  <c r="C17" i="285" s="1"/>
  <c r="D17" i="285" s="1"/>
  <c r="AB16" i="285"/>
  <c r="AA16" i="285"/>
  <c r="Z16" i="285"/>
  <c r="Y16" i="285"/>
  <c r="X16" i="285"/>
  <c r="W16" i="285"/>
  <c r="V16" i="285"/>
  <c r="U16" i="285"/>
  <c r="T16" i="285"/>
  <c r="S16" i="285"/>
  <c r="R16" i="285"/>
  <c r="Q16" i="285"/>
  <c r="Q18" i="285" s="1"/>
  <c r="M16" i="285"/>
  <c r="L16" i="285"/>
  <c r="K16" i="285"/>
  <c r="J16" i="285"/>
  <c r="I16" i="285"/>
  <c r="H16" i="285"/>
  <c r="G16" i="285"/>
  <c r="F16" i="285"/>
  <c r="E16" i="285"/>
  <c r="D16" i="285"/>
  <c r="C16" i="285"/>
  <c r="B16" i="285"/>
  <c r="B18" i="285" s="1"/>
  <c r="AC15" i="285"/>
  <c r="N15" i="285"/>
  <c r="AC14" i="285"/>
  <c r="AC17" i="285" s="1"/>
  <c r="N14" i="285"/>
  <c r="N17" i="285" s="1"/>
  <c r="B9" i="285"/>
  <c r="Q8" i="285"/>
  <c r="R8" i="285" s="1"/>
  <c r="N8" i="285"/>
  <c r="AB7" i="285"/>
  <c r="Z7" i="285"/>
  <c r="R7" i="285"/>
  <c r="M7" i="285"/>
  <c r="L7" i="285"/>
  <c r="K7" i="285"/>
  <c r="J7" i="285"/>
  <c r="I7" i="285"/>
  <c r="H7" i="285"/>
  <c r="G7" i="285"/>
  <c r="F7" i="285"/>
  <c r="E7" i="285"/>
  <c r="D7" i="285"/>
  <c r="C7" i="285"/>
  <c r="B7" i="285"/>
  <c r="AA7" i="285"/>
  <c r="Y7" i="285"/>
  <c r="X7" i="285"/>
  <c r="W7" i="285"/>
  <c r="V7" i="285"/>
  <c r="U7" i="285"/>
  <c r="T7" i="285"/>
  <c r="S7" i="285"/>
  <c r="N6" i="285"/>
  <c r="AC5" i="285"/>
  <c r="N5" i="285"/>
  <c r="V40" i="286" l="1"/>
  <c r="V42" i="286" s="1"/>
  <c r="C25" i="286"/>
  <c r="D25" i="286" s="1"/>
  <c r="E25" i="286" s="1"/>
  <c r="C9" i="286"/>
  <c r="D9" i="286" s="1"/>
  <c r="E9" i="286" s="1"/>
  <c r="F9" i="286" s="1"/>
  <c r="G9" i="286" s="1"/>
  <c r="H9" i="286" s="1"/>
  <c r="I9" i="286" s="1"/>
  <c r="J9" i="286" s="1"/>
  <c r="K9" i="286" s="1"/>
  <c r="L9" i="286" s="1"/>
  <c r="M9" i="286" s="1"/>
  <c r="C18" i="285"/>
  <c r="D18" i="285" s="1"/>
  <c r="E18" i="285" s="1"/>
  <c r="F18" i="285" s="1"/>
  <c r="G18" i="285" s="1"/>
  <c r="H18" i="285" s="1"/>
  <c r="I18" i="285" s="1"/>
  <c r="J18" i="285" s="1"/>
  <c r="K18" i="285" s="1"/>
  <c r="L18" i="285" s="1"/>
  <c r="M18" i="285" s="1"/>
  <c r="R18" i="285"/>
  <c r="S18" i="285" s="1"/>
  <c r="T18" i="285" s="1"/>
  <c r="U18" i="285" s="1"/>
  <c r="V18" i="285" s="1"/>
  <c r="W18" i="285" s="1"/>
  <c r="X18" i="285" s="1"/>
  <c r="Y18" i="285" s="1"/>
  <c r="Z18" i="285" s="1"/>
  <c r="AA18" i="285" s="1"/>
  <c r="AB18" i="285" s="1"/>
  <c r="N16" i="285"/>
  <c r="N18" i="285" s="1"/>
  <c r="B19" i="285" s="1"/>
  <c r="F25" i="286"/>
  <c r="G25" i="286" s="1"/>
  <c r="H25" i="286" s="1"/>
  <c r="I25" i="286" s="1"/>
  <c r="J25" i="286" s="1"/>
  <c r="K25" i="286" s="1"/>
  <c r="L25" i="286" s="1"/>
  <c r="M25" i="286" s="1"/>
  <c r="N5" i="286"/>
  <c r="R25" i="286"/>
  <c r="S25" i="286" s="1"/>
  <c r="T25" i="286" s="1"/>
  <c r="U25" i="286" s="1"/>
  <c r="V25" i="286" s="1"/>
  <c r="W25" i="286" s="1"/>
  <c r="X25" i="286" s="1"/>
  <c r="Y25" i="286" s="1"/>
  <c r="Z25" i="286" s="1"/>
  <c r="AA25" i="286" s="1"/>
  <c r="AB25" i="286" s="1"/>
  <c r="R9" i="286"/>
  <c r="S9" i="286" s="1"/>
  <c r="T9" i="286" s="1"/>
  <c r="U9" i="286" s="1"/>
  <c r="V9" i="286" s="1"/>
  <c r="W9" i="286" s="1"/>
  <c r="X9" i="286" s="1"/>
  <c r="Y9" i="286" s="1"/>
  <c r="Z9" i="286" s="1"/>
  <c r="AA9" i="286" s="1"/>
  <c r="AB9" i="286" s="1"/>
  <c r="C33" i="286"/>
  <c r="D33" i="286" s="1"/>
  <c r="E33" i="286" s="1"/>
  <c r="F33" i="286" s="1"/>
  <c r="G33" i="286" s="1"/>
  <c r="H33" i="286" s="1"/>
  <c r="I33" i="286" s="1"/>
  <c r="J33" i="286" s="1"/>
  <c r="K33" i="286" s="1"/>
  <c r="L33" i="286" s="1"/>
  <c r="M33" i="286" s="1"/>
  <c r="R33" i="286"/>
  <c r="S33" i="286" s="1"/>
  <c r="T33" i="286" s="1"/>
  <c r="U33" i="286" s="1"/>
  <c r="V33" i="286" s="1"/>
  <c r="W33" i="286" s="1"/>
  <c r="X33" i="286" s="1"/>
  <c r="Y33" i="286" s="1"/>
  <c r="Z33" i="286" s="1"/>
  <c r="AA33" i="286" s="1"/>
  <c r="AB33" i="286" s="1"/>
  <c r="AC31" i="286"/>
  <c r="AC33" i="286" s="1"/>
  <c r="N7" i="286"/>
  <c r="N9" i="286" s="1"/>
  <c r="B10" i="286" s="1"/>
  <c r="N7" i="285"/>
  <c r="N10" i="285" s="1"/>
  <c r="B11" i="285" s="1"/>
  <c r="S8" i="286"/>
  <c r="D32" i="286"/>
  <c r="S16" i="286"/>
  <c r="B17" i="286"/>
  <c r="C17" i="286" s="1"/>
  <c r="D17" i="286" s="1"/>
  <c r="N15" i="286"/>
  <c r="C8" i="286"/>
  <c r="N14" i="286"/>
  <c r="C16" i="286"/>
  <c r="AC23" i="286"/>
  <c r="AC25" i="286" s="1"/>
  <c r="S24" i="286"/>
  <c r="Q15" i="286"/>
  <c r="AC15" i="286" s="1"/>
  <c r="C24" i="286"/>
  <c r="S32" i="286"/>
  <c r="N23" i="286"/>
  <c r="N25" i="286" s="1"/>
  <c r="B26" i="286" s="1"/>
  <c r="AC14" i="286"/>
  <c r="N31" i="286"/>
  <c r="N33" i="286" s="1"/>
  <c r="B34" i="286" s="1"/>
  <c r="AC7" i="286"/>
  <c r="AC9" i="286" s="1"/>
  <c r="Q10" i="286" s="1"/>
  <c r="E17" i="285"/>
  <c r="T17" i="285"/>
  <c r="S8" i="285"/>
  <c r="C9" i="285"/>
  <c r="B10" i="285"/>
  <c r="C10" i="285" s="1"/>
  <c r="D10" i="285" s="1"/>
  <c r="E10" i="285" s="1"/>
  <c r="F10" i="285" s="1"/>
  <c r="G10" i="285" s="1"/>
  <c r="H10" i="285" s="1"/>
  <c r="I10" i="285" s="1"/>
  <c r="J10" i="285" s="1"/>
  <c r="K10" i="285" s="1"/>
  <c r="L10" i="285" s="1"/>
  <c r="M10" i="285" s="1"/>
  <c r="AC6" i="285"/>
  <c r="AC16" i="285"/>
  <c r="AC18" i="285" s="1"/>
  <c r="Q7" i="285"/>
  <c r="E17" i="286" l="1"/>
  <c r="F17" i="286" s="1"/>
  <c r="G17" i="286" s="1"/>
  <c r="H17" i="286" s="1"/>
  <c r="I17" i="286" s="1"/>
  <c r="J17" i="286" s="1"/>
  <c r="K17" i="286" s="1"/>
  <c r="L17" i="286" s="1"/>
  <c r="M17" i="286" s="1"/>
  <c r="C19" i="285"/>
  <c r="D19" i="285"/>
  <c r="AC7" i="285"/>
  <c r="Q9" i="285"/>
  <c r="R9" i="285" s="1"/>
  <c r="S9" i="285" s="1"/>
  <c r="T9" i="285" s="1"/>
  <c r="U9" i="285" s="1"/>
  <c r="V9" i="285" s="1"/>
  <c r="W9" i="285" s="1"/>
  <c r="X9" i="285" s="1"/>
  <c r="Y9" i="285" s="1"/>
  <c r="Z9" i="285" s="1"/>
  <c r="AA9" i="285" s="1"/>
  <c r="AB9" i="285" s="1"/>
  <c r="Q34" i="286"/>
  <c r="R34" i="286"/>
  <c r="C34" i="286"/>
  <c r="R19" i="285"/>
  <c r="S19" i="285"/>
  <c r="Q26" i="286"/>
  <c r="R26" i="286"/>
  <c r="S26" i="286"/>
  <c r="T24" i="286"/>
  <c r="T16" i="286"/>
  <c r="AC17" i="286"/>
  <c r="Q18" i="286" s="1"/>
  <c r="C10" i="286"/>
  <c r="D8" i="286"/>
  <c r="R10" i="286"/>
  <c r="E32" i="286"/>
  <c r="D34" i="286"/>
  <c r="D16" i="286"/>
  <c r="N17" i="286"/>
  <c r="B18" i="286" s="1"/>
  <c r="S34" i="286"/>
  <c r="T32" i="286"/>
  <c r="S10" i="286"/>
  <c r="T8" i="286"/>
  <c r="Q17" i="286"/>
  <c r="R17" i="286" s="1"/>
  <c r="S17" i="286" s="1"/>
  <c r="T17" i="286" s="1"/>
  <c r="U17" i="286" s="1"/>
  <c r="V17" i="286" s="1"/>
  <c r="W17" i="286" s="1"/>
  <c r="X17" i="286" s="1"/>
  <c r="Y17" i="286" s="1"/>
  <c r="Z17" i="286" s="1"/>
  <c r="AA17" i="286" s="1"/>
  <c r="AB17" i="286" s="1"/>
  <c r="R18" i="286" s="1"/>
  <c r="C26" i="286"/>
  <c r="D24" i="286"/>
  <c r="AC9" i="285"/>
  <c r="S10" i="285" s="1"/>
  <c r="E19" i="285"/>
  <c r="F17" i="285"/>
  <c r="C11" i="285"/>
  <c r="D9" i="285"/>
  <c r="T8" i="285"/>
  <c r="U17" i="285"/>
  <c r="T19" i="285"/>
  <c r="Q19" i="285"/>
  <c r="C18" i="286" l="1"/>
  <c r="T26" i="286"/>
  <c r="U24" i="286"/>
  <c r="T18" i="286"/>
  <c r="U16" i="286"/>
  <c r="T10" i="286"/>
  <c r="U8" i="286"/>
  <c r="E34" i="286"/>
  <c r="F32" i="286"/>
  <c r="E24" i="286"/>
  <c r="D26" i="286"/>
  <c r="S18" i="286"/>
  <c r="D18" i="286"/>
  <c r="E16" i="286"/>
  <c r="E18" i="286" s="1"/>
  <c r="T34" i="286"/>
  <c r="U32" i="286"/>
  <c r="D10" i="286"/>
  <c r="E8" i="286"/>
  <c r="V17" i="285"/>
  <c r="U19" i="285"/>
  <c r="U8" i="285"/>
  <c r="T10" i="285"/>
  <c r="D11" i="285"/>
  <c r="E9" i="285"/>
  <c r="F19" i="285"/>
  <c r="G17" i="285"/>
  <c r="Q10" i="285"/>
  <c r="R10" i="285"/>
  <c r="F34" i="286" l="1"/>
  <c r="G32" i="286"/>
  <c r="V32" i="286"/>
  <c r="U34" i="286"/>
  <c r="V8" i="286"/>
  <c r="U10" i="286"/>
  <c r="U18" i="286"/>
  <c r="V16" i="286"/>
  <c r="U26" i="286"/>
  <c r="V24" i="286"/>
  <c r="F16" i="286"/>
  <c r="E10" i="286"/>
  <c r="F8" i="286"/>
  <c r="F24" i="286"/>
  <c r="E26" i="286"/>
  <c r="H17" i="285"/>
  <c r="G19" i="285"/>
  <c r="F9" i="285"/>
  <c r="E11" i="285"/>
  <c r="V8" i="285"/>
  <c r="U10" i="285"/>
  <c r="W17" i="285"/>
  <c r="V19" i="285"/>
  <c r="V18" i="286" l="1"/>
  <c r="W16" i="286"/>
  <c r="G8" i="286"/>
  <c r="F10" i="286"/>
  <c r="W8" i="286"/>
  <c r="V10" i="286"/>
  <c r="G16" i="286"/>
  <c r="F18" i="286"/>
  <c r="G24" i="286"/>
  <c r="F26" i="286"/>
  <c r="W32" i="286"/>
  <c r="V34" i="286"/>
  <c r="V26" i="286"/>
  <c r="W24" i="286"/>
  <c r="G34" i="286"/>
  <c r="H32" i="286"/>
  <c r="H19" i="285"/>
  <c r="I17" i="285"/>
  <c r="V10" i="285"/>
  <c r="W8" i="285"/>
  <c r="G9" i="285"/>
  <c r="F11" i="285"/>
  <c r="W19" i="285"/>
  <c r="X17" i="285"/>
  <c r="H34" i="286" l="1"/>
  <c r="I32" i="286"/>
  <c r="W10" i="286"/>
  <c r="X8" i="286"/>
  <c r="H16" i="286"/>
  <c r="G18" i="286"/>
  <c r="X24" i="286"/>
  <c r="W26" i="286"/>
  <c r="W34" i="286"/>
  <c r="X32" i="286"/>
  <c r="H8" i="286"/>
  <c r="G10" i="286"/>
  <c r="W18" i="286"/>
  <c r="X16" i="286"/>
  <c r="G26" i="286"/>
  <c r="H24" i="286"/>
  <c r="X19" i="285"/>
  <c r="Y17" i="285"/>
  <c r="H9" i="285"/>
  <c r="G11" i="285"/>
  <c r="W10" i="285"/>
  <c r="X8" i="285"/>
  <c r="J17" i="285"/>
  <c r="I19" i="285"/>
  <c r="Y24" i="286" l="1"/>
  <c r="X26" i="286"/>
  <c r="X10" i="286"/>
  <c r="Y8" i="286"/>
  <c r="H26" i="286"/>
  <c r="I24" i="286"/>
  <c r="X18" i="286"/>
  <c r="Y16" i="286"/>
  <c r="I16" i="286"/>
  <c r="H18" i="286"/>
  <c r="I8" i="286"/>
  <c r="H10" i="286"/>
  <c r="X34" i="286"/>
  <c r="Y32" i="286"/>
  <c r="I34" i="286"/>
  <c r="J32" i="286"/>
  <c r="K17" i="285"/>
  <c r="J19" i="285"/>
  <c r="Y19" i="285"/>
  <c r="Z17" i="285"/>
  <c r="X10" i="285"/>
  <c r="Y8" i="285"/>
  <c r="I9" i="285"/>
  <c r="H11" i="285"/>
  <c r="K32" i="286" l="1"/>
  <c r="J34" i="286"/>
  <c r="Z16" i="286"/>
  <c r="Y18" i="286"/>
  <c r="Z32" i="286"/>
  <c r="Y34" i="286"/>
  <c r="I26" i="286"/>
  <c r="J24" i="286"/>
  <c r="Z8" i="286"/>
  <c r="Y10" i="286"/>
  <c r="I10" i="286"/>
  <c r="J8" i="286"/>
  <c r="I18" i="286"/>
  <c r="J16" i="286"/>
  <c r="Y26" i="286"/>
  <c r="Z24" i="286"/>
  <c r="Z8" i="285"/>
  <c r="Y10" i="285"/>
  <c r="J9" i="285"/>
  <c r="I11" i="285"/>
  <c r="AA17" i="285"/>
  <c r="Z19" i="285"/>
  <c r="L17" i="285"/>
  <c r="K19" i="285"/>
  <c r="Z26" i="286" l="1"/>
  <c r="AA24" i="286"/>
  <c r="J26" i="286"/>
  <c r="K24" i="286"/>
  <c r="J18" i="286"/>
  <c r="K16" i="286"/>
  <c r="Z34" i="286"/>
  <c r="AA32" i="286"/>
  <c r="J10" i="286"/>
  <c r="K8" i="286"/>
  <c r="AA16" i="286"/>
  <c r="Z18" i="286"/>
  <c r="AA8" i="286"/>
  <c r="Z10" i="286"/>
  <c r="L32" i="286"/>
  <c r="K34" i="286"/>
  <c r="M17" i="285"/>
  <c r="M19" i="285" s="1"/>
  <c r="L19" i="285"/>
  <c r="J11" i="285"/>
  <c r="K9" i="285"/>
  <c r="AA19" i="285"/>
  <c r="AB17" i="285"/>
  <c r="AB19" i="285" s="1"/>
  <c r="AA8" i="285"/>
  <c r="Z10" i="285"/>
  <c r="AA34" i="286" l="1"/>
  <c r="AB32" i="286"/>
  <c r="K18" i="286"/>
  <c r="L16" i="286"/>
  <c r="AA18" i="286"/>
  <c r="AB16" i="286"/>
  <c r="M32" i="286"/>
  <c r="L34" i="286"/>
  <c r="K26" i="286"/>
  <c r="L24" i="286"/>
  <c r="L8" i="286"/>
  <c r="K10" i="286"/>
  <c r="AB24" i="286"/>
  <c r="AA26" i="286"/>
  <c r="AA10" i="286"/>
  <c r="AB8" i="286"/>
  <c r="K11" i="285"/>
  <c r="L9" i="285"/>
  <c r="AB8" i="285"/>
  <c r="AA10" i="285"/>
  <c r="AB10" i="286" l="1"/>
  <c r="AC8" i="286"/>
  <c r="AB18" i="286"/>
  <c r="AC16" i="286"/>
  <c r="AB26" i="286"/>
  <c r="AC24" i="286"/>
  <c r="M34" i="286"/>
  <c r="N32" i="286"/>
  <c r="L18" i="286"/>
  <c r="M16" i="286"/>
  <c r="M24" i="286"/>
  <c r="L26" i="286"/>
  <c r="AB34" i="286"/>
  <c r="AC32" i="286"/>
  <c r="L10" i="286"/>
  <c r="M8" i="286"/>
  <c r="L11" i="285"/>
  <c r="M9" i="285"/>
  <c r="AC8" i="285"/>
  <c r="AB10" i="285"/>
  <c r="M10" i="286" l="1"/>
  <c r="N8" i="286"/>
  <c r="M18" i="286"/>
  <c r="N16" i="286"/>
  <c r="N24" i="286"/>
  <c r="M26" i="286"/>
  <c r="N9" i="285"/>
  <c r="M11" i="285"/>
</calcChain>
</file>

<file path=xl/sharedStrings.xml><?xml version="1.0" encoding="utf-8"?>
<sst xmlns="http://schemas.openxmlformats.org/spreadsheetml/2006/main" count="177" uniqueCount="47">
  <si>
    <t xml:space="preserve"> </t>
  </si>
  <si>
    <t>(in millions)</t>
  </si>
  <si>
    <t>Actuals</t>
  </si>
  <si>
    <t>Budget</t>
  </si>
  <si>
    <t>Total Actuals YTD</t>
  </si>
  <si>
    <t>Total Budget YTD</t>
  </si>
  <si>
    <t>% Budget Used YTD</t>
  </si>
  <si>
    <t>Fiscal Year 2022</t>
  </si>
  <si>
    <t>FY</t>
  </si>
  <si>
    <t>Fiscal Year 2023</t>
  </si>
  <si>
    <t>2% Excess</t>
  </si>
  <si>
    <t>Interim Cost</t>
  </si>
  <si>
    <t>Fiscal Year 2024</t>
  </si>
  <si>
    <t>Fiscal Year 2025</t>
  </si>
  <si>
    <t>Fiscal Year 2026</t>
  </si>
  <si>
    <t>CapEx FF FY22</t>
  </si>
  <si>
    <t>CapEx NME FY22</t>
  </si>
  <si>
    <t>CapEx FF FY23</t>
  </si>
  <si>
    <t>CapEx NME FY23</t>
  </si>
  <si>
    <t>CapEx FF FY24</t>
  </si>
  <si>
    <t>CapEx NME FY24</t>
  </si>
  <si>
    <t>CapEx FF FY25</t>
  </si>
  <si>
    <t>CapEx NME FY25</t>
  </si>
  <si>
    <t>CapEx FF FY26</t>
  </si>
  <si>
    <t>CapEx NME FY26</t>
  </si>
  <si>
    <t>132 - Hourly</t>
  </si>
  <si>
    <t>133 - OT 2.0</t>
  </si>
  <si>
    <t>134 - OT 1.5</t>
  </si>
  <si>
    <t>Overtime YTD</t>
  </si>
  <si>
    <t>Hourly Salaries YTD</t>
  </si>
  <si>
    <t>OT Metric YTD</t>
  </si>
  <si>
    <t>Data</t>
  </si>
  <si>
    <t>Row Name</t>
  </si>
  <si>
    <t>Source</t>
  </si>
  <si>
    <t>Actual expenditures</t>
  </si>
  <si>
    <t>Mth-Yr-Executive Summary Spreadsheet</t>
  </si>
  <si>
    <t>Approved budget</t>
  </si>
  <si>
    <t>YTD Actuals</t>
  </si>
  <si>
    <t>Actuals YTD</t>
  </si>
  <si>
    <t>FY Budget</t>
  </si>
  <si>
    <t>Approved budget including 2% excess expenditures</t>
  </si>
  <si>
    <t>Total overtime expenses</t>
  </si>
  <si>
    <t>Splash Reporting Tool</t>
  </si>
  <si>
    <t>Total non-exempt base compensation expenses</t>
  </si>
  <si>
    <t>Overtime Metric Summary (July 21 to Present)</t>
  </si>
  <si>
    <t>OpEx Data Summary July 21- Present</t>
  </si>
  <si>
    <t>Cap Ex Data Summary July 21 - Present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</si>
</sst>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.00_)"/>
    <numFmt numFmtId="167" formatCode="0.0000000_)"/>
    <numFmt numFmtId="168" formatCode="_(&quot;$&quot;* #,##0.0_);_(&quot;$&quot;* \(#,##0.0\);_(&quot;$&quot;* &quot;-&quot;??_);_(@_)"/>
    <numFmt numFmtId="169" formatCode="_(* #,##0.0_);_(* \(#,##0.0\);_(* &quot;-&quot;??_);_(@_)"/>
    <numFmt numFmtId="170" formatCode="0.00000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u/>
      <sz val="12"/>
      <color theme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 tint="0.14990691854609822"/>
      <name val="Calibri"/>
      <family val="1"/>
      <scheme val="minor"/>
    </font>
    <font>
      <sz val="10"/>
      <color theme="1"/>
      <name val="Arial"/>
      <family val="2"/>
    </font>
    <font>
      <sz val="10"/>
      <color theme="1"/>
      <name val="Arial (body)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u val="singleAccounting"/>
      <sz val="10"/>
      <color theme="1"/>
      <name val="Calibri"/>
      <family val="2"/>
    </font>
    <font>
      <b/>
      <u/>
      <sz val="11"/>
      <color theme="0"/>
      <name val="Calibri"/>
      <family val="2"/>
    </font>
    <font>
      <b/>
      <sz val="11"/>
      <color theme="0" tint="-4.9989318521683403E-2"/>
      <name val="Calibri"/>
      <family val="2"/>
    </font>
    <font>
      <b/>
      <i/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6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BF7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8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0" borderId="0"/>
    <xf numFmtId="0" fontId="9" fillId="0" borderId="0"/>
    <xf numFmtId="37" fontId="9" fillId="0" borderId="0"/>
    <xf numFmtId="0" fontId="13" fillId="0" borderId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0" fillId="0" borderId="0"/>
    <xf numFmtId="166" fontId="9" fillId="0" borderId="0"/>
    <xf numFmtId="43" fontId="10" fillId="0" borderId="0" applyFont="0" applyFill="0" applyBorder="0" applyAlignment="0" applyProtection="0"/>
    <xf numFmtId="0" fontId="9" fillId="0" borderId="0"/>
    <xf numFmtId="167" fontId="9" fillId="0" borderId="0"/>
    <xf numFmtId="0" fontId="9" fillId="0" borderId="0"/>
    <xf numFmtId="0" fontId="9" fillId="0" borderId="0"/>
    <xf numFmtId="44" fontId="4" fillId="0" borderId="0" applyFont="0" applyFill="0" applyBorder="0" applyAlignment="0" applyProtection="0"/>
    <xf numFmtId="0" fontId="10" fillId="0" borderId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15" fillId="0" borderId="0" xfId="0" applyFont="1"/>
    <xf numFmtId="0" fontId="18" fillId="0" borderId="0" xfId="0" applyFont="1"/>
    <xf numFmtId="43" fontId="15" fillId="2" borderId="0" xfId="1" applyFont="1" applyFill="1" applyBorder="1"/>
    <xf numFmtId="0" fontId="2" fillId="0" borderId="0" xfId="0" applyFont="1"/>
    <xf numFmtId="0" fontId="7" fillId="0" borderId="0" xfId="0" applyFont="1"/>
    <xf numFmtId="168" fontId="16" fillId="2" borderId="0" xfId="0" applyNumberFormat="1" applyFont="1" applyFill="1"/>
    <xf numFmtId="169" fontId="16" fillId="2" borderId="0" xfId="1" applyNumberFormat="1" applyFont="1" applyFill="1" applyBorder="1"/>
    <xf numFmtId="169" fontId="15" fillId="2" borderId="0" xfId="1" applyNumberFormat="1" applyFont="1" applyFill="1" applyBorder="1"/>
    <xf numFmtId="168" fontId="15" fillId="2" borderId="5" xfId="4" applyNumberFormat="1" applyFont="1" applyFill="1" applyBorder="1"/>
    <xf numFmtId="168" fontId="16" fillId="2" borderId="5" xfId="4" applyNumberFormat="1" applyFont="1" applyFill="1" applyBorder="1"/>
    <xf numFmtId="168" fontId="15" fillId="2" borderId="0" xfId="4" applyNumberFormat="1" applyFont="1" applyFill="1" applyBorder="1"/>
    <xf numFmtId="168" fontId="16" fillId="2" borderId="0" xfId="4" applyNumberFormat="1" applyFont="1" applyFill="1" applyBorder="1"/>
    <xf numFmtId="10" fontId="15" fillId="0" borderId="0" xfId="0" applyNumberFormat="1" applyFont="1"/>
    <xf numFmtId="0" fontId="22" fillId="0" borderId="0" xfId="0" applyFont="1"/>
    <xf numFmtId="9" fontId="2" fillId="0" borderId="0" xfId="2" applyFont="1" applyBorder="1"/>
    <xf numFmtId="43" fontId="15" fillId="2" borderId="3" xfId="1" applyFont="1" applyFill="1" applyBorder="1"/>
    <xf numFmtId="168" fontId="15" fillId="3" borderId="0" xfId="4" applyNumberFormat="1" applyFont="1" applyFill="1"/>
    <xf numFmtId="169" fontId="15" fillId="3" borderId="0" xfId="1" applyNumberFormat="1" applyFont="1" applyFill="1"/>
    <xf numFmtId="0" fontId="20" fillId="4" borderId="1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5" fillId="2" borderId="0" xfId="36" applyFont="1" applyFill="1"/>
    <xf numFmtId="0" fontId="17" fillId="0" borderId="0" xfId="0" applyFont="1"/>
    <xf numFmtId="0" fontId="17" fillId="2" borderId="0" xfId="0" applyFont="1" applyFill="1"/>
    <xf numFmtId="0" fontId="20" fillId="4" borderId="0" xfId="0" applyFont="1" applyFill="1" applyAlignment="1">
      <alignment horizontal="center"/>
    </xf>
    <xf numFmtId="164" fontId="21" fillId="4" borderId="4" xfId="0" applyNumberFormat="1" applyFont="1" applyFill="1" applyBorder="1" applyAlignment="1">
      <alignment horizontal="center"/>
    </xf>
    <xf numFmtId="164" fontId="21" fillId="4" borderId="7" xfId="0" applyNumberFormat="1" applyFont="1" applyFill="1" applyBorder="1" applyAlignment="1">
      <alignment horizontal="center"/>
    </xf>
    <xf numFmtId="169" fontId="15" fillId="5" borderId="0" xfId="1" applyNumberFormat="1" applyFont="1" applyFill="1" applyBorder="1"/>
    <xf numFmtId="168" fontId="15" fillId="5" borderId="0" xfId="4" applyNumberFormat="1" applyFont="1" applyFill="1"/>
    <xf numFmtId="169" fontId="15" fillId="5" borderId="0" xfId="1" applyNumberFormat="1" applyFont="1" applyFill="1"/>
    <xf numFmtId="0" fontId="1" fillId="2" borderId="0" xfId="0" applyFont="1" applyFill="1"/>
    <xf numFmtId="0" fontId="1" fillId="0" borderId="0" xfId="0" applyFont="1"/>
    <xf numFmtId="0" fontId="1" fillId="2" borderId="5" xfId="0" applyFont="1" applyFill="1" applyBorder="1"/>
    <xf numFmtId="44" fontId="1" fillId="0" borderId="0" xfId="0" applyNumberFormat="1" applyFont="1"/>
    <xf numFmtId="10" fontId="1" fillId="0" borderId="0" xfId="0" applyNumberFormat="1" applyFont="1"/>
    <xf numFmtId="9" fontId="1" fillId="0" borderId="0" xfId="2" applyFont="1" applyBorder="1"/>
    <xf numFmtId="43" fontId="1" fillId="0" borderId="0" xfId="0" applyNumberFormat="1" applyFont="1"/>
    <xf numFmtId="43" fontId="1" fillId="0" borderId="0" xfId="1" applyFont="1"/>
    <xf numFmtId="0" fontId="5" fillId="0" borderId="0" xfId="0" applyFont="1"/>
    <xf numFmtId="43" fontId="1" fillId="0" borderId="0" xfId="1" applyFont="1" applyFill="1"/>
    <xf numFmtId="168" fontId="16" fillId="0" borderId="0" xfId="0" applyNumberFormat="1" applyFont="1"/>
    <xf numFmtId="169" fontId="15" fillId="6" borderId="0" xfId="1" applyNumberFormat="1" applyFont="1" applyFill="1"/>
    <xf numFmtId="168" fontId="15" fillId="6" borderId="0" xfId="4" applyNumberFormat="1" applyFont="1" applyFill="1"/>
    <xf numFmtId="10" fontId="1" fillId="0" borderId="0" xfId="2" applyNumberFormat="1" applyFont="1"/>
    <xf numFmtId="0" fontId="24" fillId="4" borderId="0" xfId="36" applyFont="1" applyFill="1"/>
    <xf numFmtId="0" fontId="14" fillId="4" borderId="0" xfId="36" applyFont="1" applyFill="1"/>
    <xf numFmtId="0" fontId="15" fillId="4" borderId="0" xfId="36" applyFont="1" applyFill="1"/>
    <xf numFmtId="0" fontId="15" fillId="0" borderId="0" xfId="36" applyFont="1"/>
    <xf numFmtId="165" fontId="1" fillId="0" borderId="0" xfId="37" applyNumberFormat="1" applyFont="1"/>
    <xf numFmtId="0" fontId="1" fillId="2" borderId="11" xfId="0" applyFont="1" applyFill="1" applyBorder="1"/>
    <xf numFmtId="0" fontId="1" fillId="2" borderId="12" xfId="0" applyFont="1" applyFill="1" applyBorder="1"/>
    <xf numFmtId="44" fontId="15" fillId="2" borderId="8" xfId="4" applyFont="1" applyFill="1" applyBorder="1"/>
    <xf numFmtId="44" fontId="15" fillId="2" borderId="6" xfId="4" applyFont="1" applyFill="1" applyBorder="1"/>
    <xf numFmtId="43" fontId="15" fillId="2" borderId="8" xfId="1" applyFont="1" applyFill="1" applyBorder="1"/>
    <xf numFmtId="43" fontId="15" fillId="2" borderId="6" xfId="1" applyFont="1" applyFill="1" applyBorder="1"/>
    <xf numFmtId="43" fontId="19" fillId="2" borderId="8" xfId="1" applyFont="1" applyFill="1" applyBorder="1"/>
    <xf numFmtId="43" fontId="19" fillId="2" borderId="6" xfId="1" applyFont="1" applyFill="1" applyBorder="1"/>
    <xf numFmtId="43" fontId="15" fillId="2" borderId="12" xfId="1" applyFont="1" applyFill="1" applyBorder="1"/>
    <xf numFmtId="43" fontId="15" fillId="2" borderId="13" xfId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10" fontId="16" fillId="2" borderId="15" xfId="2" applyNumberFormat="1" applyFont="1" applyFill="1" applyBorder="1" applyAlignment="1">
      <alignment horizontal="center"/>
    </xf>
    <xf numFmtId="10" fontId="16" fillId="2" borderId="16" xfId="2" applyNumberFormat="1" applyFont="1" applyFill="1" applyBorder="1" applyAlignment="1">
      <alignment horizontal="center"/>
    </xf>
    <xf numFmtId="164" fontId="21" fillId="4" borderId="9" xfId="0" applyNumberFormat="1" applyFont="1" applyFill="1" applyBorder="1" applyAlignment="1">
      <alignment horizontal="center"/>
    </xf>
    <xf numFmtId="164" fontId="21" fillId="4" borderId="10" xfId="0" applyNumberFormat="1" applyFont="1" applyFill="1" applyBorder="1" applyAlignment="1">
      <alignment horizontal="center"/>
    </xf>
    <xf numFmtId="0" fontId="24" fillId="4" borderId="0" xfId="0" applyFont="1" applyFill="1"/>
    <xf numFmtId="0" fontId="23" fillId="4" borderId="0" xfId="0" applyFont="1" applyFill="1"/>
    <xf numFmtId="0" fontId="17" fillId="4" borderId="0" xfId="0" applyFont="1" applyFill="1"/>
    <xf numFmtId="170" fontId="15" fillId="0" borderId="0" xfId="0" applyNumberFormat="1" applyFont="1"/>
  </cellXfs>
  <cellStyles count="38">
    <cellStyle name="Comma" xfId="1" builtinId="3"/>
    <cellStyle name="Comma 13" xfId="34" xr:uid="{D1D972BD-FEFA-4F35-823E-C7BEC9DC53AC}"/>
    <cellStyle name="Comma 2" xfId="7" xr:uid="{B51C2576-56A7-4053-9C48-434515A721DA}"/>
    <cellStyle name="Comma 2 2" xfId="18" xr:uid="{874BE41E-6E4C-4719-9A95-19474A969141}"/>
    <cellStyle name="Comma 2 2 2" xfId="23" xr:uid="{1678D930-DD75-49CE-92CF-E9179C17C493}"/>
    <cellStyle name="Comma 3" xfId="12" xr:uid="{8B5513E0-FF87-4B43-9A61-52DBA9FB7302}"/>
    <cellStyle name="Comma 4" xfId="19" xr:uid="{D461F40F-EBE4-4DE4-84D4-DE3783E69ABC}"/>
    <cellStyle name="Comma 5 2" xfId="37" xr:uid="{79726C9F-F059-4724-9679-4E618C0A6903}"/>
    <cellStyle name="Currency" xfId="4" builtinId="4"/>
    <cellStyle name="Currency 13" xfId="35" xr:uid="{1D66099D-61F6-4C7C-ABF3-429C1ACFFBE6}"/>
    <cellStyle name="Currency 2" xfId="13" xr:uid="{9B9EA8C6-B3DD-4ABE-AC18-A9EC310F9D7F}"/>
    <cellStyle name="Currency 2 2" xfId="31" xr:uid="{609F9685-12CB-47B1-9E55-3C83F4C00A7C}"/>
    <cellStyle name="Currency 7" xfId="28" xr:uid="{C62C1395-0823-4757-92B2-338BCE758579}"/>
    <cellStyle name="Currency 8" xfId="30" xr:uid="{1F0EC2A3-0908-4321-8509-8100437CC403}"/>
    <cellStyle name="Hyperlink 2" xfId="6" xr:uid="{07EE8DA5-97F4-4464-A520-D8BD742108D4}"/>
    <cellStyle name="Normal" xfId="0" builtinId="0"/>
    <cellStyle name="Normal 16" xfId="33" xr:uid="{B40F0E14-D74C-4E00-8AD8-ABEE141A35F3}"/>
    <cellStyle name="Normal 2" xfId="5" xr:uid="{B63AB893-71D4-419A-98BE-294578F9075D}"/>
    <cellStyle name="Normal 2 14" xfId="29" xr:uid="{88B7F8B5-E3F8-4BF4-808D-FDD11613EBEF}"/>
    <cellStyle name="Normal 2 2" xfId="10" xr:uid="{E244BB18-1D23-4F5B-B067-F7FD3225D0D1}"/>
    <cellStyle name="Normal 2 2 2" xfId="14" xr:uid="{00FE8835-6772-4A40-9676-583EAB7F67A8}"/>
    <cellStyle name="Normal 2 2 2 2" xfId="16" xr:uid="{9DAC8572-6CCA-4B07-8FE2-5C7ACC3473F5}"/>
    <cellStyle name="Normal 2 2 2 3" xfId="36" xr:uid="{91A21371-2E9D-4231-ADB0-723663AFE650}"/>
    <cellStyle name="Normal 2 5" xfId="22" xr:uid="{5F5DD407-160A-433B-B266-1A360232910B}"/>
    <cellStyle name="Normal 2 6" xfId="9" xr:uid="{E277B020-9067-478F-834A-6A2671C4CF7A}"/>
    <cellStyle name="Normal 3" xfId="11" xr:uid="{052A50DF-FF00-489A-86B9-5FC47A430616}"/>
    <cellStyle name="Normal 3 2" xfId="25" xr:uid="{CB6394AB-5C3D-469B-8D9A-5E307CCFC56E}"/>
    <cellStyle name="Normal 4" xfId="17" xr:uid="{2D93BFF9-1215-46E9-8C86-7E461A49655C}"/>
    <cellStyle name="Normal 4 2" xfId="26" xr:uid="{01C3BEFB-8033-4E28-B116-AE6A2E2992D1}"/>
    <cellStyle name="Normal 4 2 2" xfId="27" xr:uid="{9A2BAFD1-2333-4EA6-8D3A-BBF8D834B0ED}"/>
    <cellStyle name="Normal 4 3" xfId="24" xr:uid="{B0B848A7-D252-43FC-B195-1EF589CCC496}"/>
    <cellStyle name="Normal 5" xfId="15" xr:uid="{29A76013-F0D3-44C4-9521-0316A5A16141}"/>
    <cellStyle name="Normal 5 2" xfId="32" xr:uid="{64663905-B6D2-4FC4-A17A-35EEDB0319B1}"/>
    <cellStyle name="Normal 65" xfId="21" xr:uid="{30DDD04D-0350-4811-B31F-99132C5D6014}"/>
    <cellStyle name="Normal 9" xfId="3" xr:uid="{02C7633C-AE28-4D1F-89FB-208B499EB0A4}"/>
    <cellStyle name="Percent" xfId="2" builtinId="5"/>
    <cellStyle name="Percent 2" xfId="8" xr:uid="{77B63DC2-108E-4132-A173-5EC0980AC76F}"/>
    <cellStyle name="Percent 3" xfId="20" xr:uid="{248DCB81-5E50-4C70-AA8F-4C461398308D}"/>
  </cellStyles>
  <dxfs count="431"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family val="2"/>
        <scheme val="none"/>
      </font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DEBF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9D9177-EFEE-4ABA-B6DC-215F063256E3}" name="OpExFY22" displayName="OpExFY22" ref="A4:N11" headerRowCount="0" totalsRowShown="0" headerRowDxfId="430" dataDxfId="429" tableBorderDxfId="428">
  <tableColumns count="14">
    <tableColumn id="1" xr3:uid="{04DD1E59-A74F-4D37-9E7C-EDFACFB8268E}" name="Month" headerRowDxfId="427" dataDxfId="426"/>
    <tableColumn id="2" xr3:uid="{0BED0584-2386-4045-A872-B2EADCA1D25C}" name="July" headerRowDxfId="425" dataDxfId="424" dataCellStyle="Percent"/>
    <tableColumn id="3" xr3:uid="{211DC9B5-B08E-41FB-A9E4-400FE658C660}" name="August" headerRowDxfId="423" dataDxfId="422" dataCellStyle="Percent"/>
    <tableColumn id="4" xr3:uid="{E29B99B7-750E-4E66-AF3F-81796C791BEA}" name="September" headerRowDxfId="421" dataDxfId="420" dataCellStyle="Percent"/>
    <tableColumn id="5" xr3:uid="{45821A7F-C322-4F72-BB28-C2EEF34E1919}" name="October" headerRowDxfId="419" dataDxfId="418" dataCellStyle="Percent"/>
    <tableColumn id="6" xr3:uid="{C960E8A8-9D4B-4776-B617-0881739598FF}" name="November" headerRowDxfId="417" dataDxfId="416" dataCellStyle="Percent"/>
    <tableColumn id="7" xr3:uid="{11FA50A6-308D-42A7-B405-D0AF106AACCF}" name="December" headerRowDxfId="415" dataDxfId="414" dataCellStyle="Percent"/>
    <tableColumn id="8" xr3:uid="{0D2A5496-FDE9-4C17-9C97-8135D1854BE4}" name="January" headerRowDxfId="413" dataDxfId="412" dataCellStyle="Percent"/>
    <tableColumn id="9" xr3:uid="{60582F5B-0D0D-4FFB-B01D-2BF94F3C6987}" name="February" headerRowDxfId="411" dataDxfId="410" dataCellStyle="Percent"/>
    <tableColumn id="10" xr3:uid="{349A4CC5-39B2-4B9E-BB3C-3C46C082475C}" name="March" headerRowDxfId="409" dataDxfId="408"/>
    <tableColumn id="11" xr3:uid="{84739FC0-4DE7-4783-BA3A-9CE21A3DA503}" name="April" headerRowDxfId="407" dataDxfId="406"/>
    <tableColumn id="12" xr3:uid="{789A39BE-B386-4304-9A03-579E0FA6E046}" name="May" headerRowDxfId="405" dataDxfId="404"/>
    <tableColumn id="13" xr3:uid="{5B443BAD-29D3-4DC3-AB18-E0F8301FB3C9}" name="June" headerRowDxfId="403" dataDxfId="402"/>
    <tableColumn id="14" xr3:uid="{A2294CA7-5A8C-4592-9DE0-C182E645993E}" name="FY" headerRowDxfId="401" dataDxfId="400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A8381CA-3874-4DA5-805D-8F04ADC2B3E6}" name="CapExNMEFY23422" displayName="CapExNMEFY23422" ref="P20:AC26" headerRowCount="0" totalsRowShown="0" headerRowDxfId="161" dataDxfId="160" tableBorderDxfId="159">
  <tableColumns count="14">
    <tableColumn id="1" xr3:uid="{4AF470B9-FA05-428B-AD98-2EF7DE404D01}" name="Month" headerRowDxfId="158" dataDxfId="157"/>
    <tableColumn id="2" xr3:uid="{AB5AE000-083E-4466-82A8-45162C8DB898}" name="July" headerRowDxfId="156" dataDxfId="155" dataCellStyle="Percent"/>
    <tableColumn id="3" xr3:uid="{F67450B8-0D64-416E-BC3A-0D25515A67CE}" name="August" headerRowDxfId="154" dataDxfId="153" dataCellStyle="Percent"/>
    <tableColumn id="4" xr3:uid="{F4BA7F66-BB7C-4EA8-870D-25E08775F29E}" name="September" headerRowDxfId="152" dataDxfId="151" dataCellStyle="Percent"/>
    <tableColumn id="5" xr3:uid="{75004C7F-A05C-4119-92E4-9D8961AEDB6C}" name="October" headerRowDxfId="150" dataDxfId="149" dataCellStyle="Percent"/>
    <tableColumn id="6" xr3:uid="{39272B46-BDFB-4A1E-BEAF-311A1627C797}" name="November" headerRowDxfId="148" dataDxfId="147" dataCellStyle="Percent"/>
    <tableColumn id="7" xr3:uid="{4F5F2C39-0643-4364-B91C-51D09986E05E}" name="December" headerRowDxfId="146" dataDxfId="145" dataCellStyle="Percent"/>
    <tableColumn id="8" xr3:uid="{E8F57F57-963A-4591-9EC1-9F0755612302}" name="January" headerRowDxfId="144" dataDxfId="143" dataCellStyle="Percent"/>
    <tableColumn id="9" xr3:uid="{6C909E7F-05A8-49ED-9E5F-D8D87B087DB6}" name="February" headerRowDxfId="142" dataDxfId="141" dataCellStyle="Percent"/>
    <tableColumn id="10" xr3:uid="{E690E0D6-69B2-411B-B2C0-5995450338D0}" name="March" headerRowDxfId="140" dataDxfId="139"/>
    <tableColumn id="11" xr3:uid="{0945F403-14E8-49F8-8AD5-65E3318C55A8}" name="April" headerRowDxfId="138" dataDxfId="137"/>
    <tableColumn id="12" xr3:uid="{1F580F62-59D1-4289-BFD0-A3D248AD4DE4}" name="May" headerRowDxfId="136" dataDxfId="135"/>
    <tableColumn id="13" xr3:uid="{DDB8EC69-D5E3-44E5-99B8-513AD02BDB9C}" name="June" headerRowDxfId="134" dataDxfId="133"/>
    <tableColumn id="14" xr3:uid="{CB381980-DE00-4FCD-9152-188C7DB1D76B}" name="FY" headerRowDxfId="132" dataDxfId="131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2C490A0-E999-43BC-A7E3-A9D5F47B7B2E}" name="CapExFFFY233624" displayName="CapExFFFY233624" ref="A28:N34" headerRowCount="0" totalsRowShown="0" headerRowDxfId="130" dataDxfId="129" tableBorderDxfId="128">
  <tableColumns count="14">
    <tableColumn id="1" xr3:uid="{81FA398C-F335-4D01-90B8-6633271D4A47}" name="Month" headerRowDxfId="127" dataDxfId="126"/>
    <tableColumn id="2" xr3:uid="{BAE55371-8C62-4155-8349-F9EC87CA9C38}" name="July" headerRowDxfId="125" dataDxfId="124" dataCellStyle="Percent"/>
    <tableColumn id="3" xr3:uid="{2D6E7B86-D09A-47FC-8FCF-4BBB5A51B553}" name="August" headerRowDxfId="123" dataDxfId="122" dataCellStyle="Percent"/>
    <tableColumn id="4" xr3:uid="{DA18EF6D-EE2A-4494-BFF8-DF38DFFC9F15}" name="September" headerRowDxfId="121" dataDxfId="120" dataCellStyle="Percent"/>
    <tableColumn id="5" xr3:uid="{127CFA55-B535-4E2B-BB54-D846EEDCEE87}" name="October" headerRowDxfId="119" dataDxfId="118" dataCellStyle="Percent"/>
    <tableColumn id="6" xr3:uid="{8048A195-4616-4E19-BDA4-5152E116FEB1}" name="November" headerRowDxfId="117" dataDxfId="116" dataCellStyle="Percent"/>
    <tableColumn id="7" xr3:uid="{C26631A7-25C5-4BED-86FE-0D69F61C0186}" name="December" headerRowDxfId="115" dataDxfId="114" dataCellStyle="Percent"/>
    <tableColumn id="8" xr3:uid="{61AA4F54-A816-4CA3-8421-94444443F673}" name="January" headerRowDxfId="113" dataDxfId="112" dataCellStyle="Percent"/>
    <tableColumn id="9" xr3:uid="{3A704D96-5A68-4681-B83B-6E005B9D53E7}" name="February" headerRowDxfId="111" dataDxfId="110" dataCellStyle="Percent"/>
    <tableColumn id="10" xr3:uid="{9C4E573A-C14E-4DAA-A877-66E853952183}" name="March" headerRowDxfId="109" dataDxfId="108"/>
    <tableColumn id="11" xr3:uid="{54DC7239-DFC1-4E0C-9A1D-12C708A947F2}" name="April" headerRowDxfId="107" dataDxfId="106"/>
    <tableColumn id="12" xr3:uid="{25F91922-45FA-47A0-847A-F8A340F3B30F}" name="May" headerRowDxfId="105" dataDxfId="104"/>
    <tableColumn id="13" xr3:uid="{63235DE1-7140-4DDE-A00B-C932D1AB6DCD}" name="June" headerRowDxfId="103" dataDxfId="102"/>
    <tableColumn id="14" xr3:uid="{BA3AC98D-C6C3-4354-8551-BC3E674D65F1}" name="FY" headerRowDxfId="101" dataDxfId="100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9D33640-D301-4D75-B54E-4AFDD7146BA8}" name="CapExNMEFY234725" displayName="CapExNMEFY234725" ref="P28:AC34" headerRowCount="0" totalsRowShown="0" headerRowDxfId="99" dataDxfId="98" tableBorderDxfId="97">
  <tableColumns count="14">
    <tableColumn id="1" xr3:uid="{734AAC44-30F4-4E27-85A8-D116CF021E04}" name="Month" headerRowDxfId="96" dataDxfId="95"/>
    <tableColumn id="2" xr3:uid="{9B5F61F1-7321-4D19-BC74-5995BE755783}" name="July" headerRowDxfId="94" dataDxfId="93"/>
    <tableColumn id="3" xr3:uid="{7C88FF18-AF4B-4D1A-95E8-2BBD2C59100C}" name="August" headerRowDxfId="92" dataDxfId="91"/>
    <tableColumn id="4" xr3:uid="{794B5922-066A-44E6-8C68-739B0565A1C4}" name="September" headerRowDxfId="90" dataDxfId="89"/>
    <tableColumn id="5" xr3:uid="{6D6351FD-016B-476A-95E2-9BF4B200F986}" name="October" headerRowDxfId="88" dataDxfId="87"/>
    <tableColumn id="6" xr3:uid="{D2A0D9B1-4245-43DE-8AB6-90E2F0F7CD0E}" name="November" headerRowDxfId="86" dataDxfId="85"/>
    <tableColumn id="7" xr3:uid="{CCD851B8-C420-45C4-BAD0-33B13B3DD690}" name="December" headerRowDxfId="84" dataDxfId="83"/>
    <tableColumn id="8" xr3:uid="{B9E11EA7-5D73-47FD-89C1-C67AF8AAAA32}" name="January" headerRowDxfId="82" dataDxfId="81"/>
    <tableColumn id="9" xr3:uid="{B232B063-5813-429D-9382-DCE1212098CE}" name="February" headerRowDxfId="80" dataDxfId="79"/>
    <tableColumn id="10" xr3:uid="{313AA29B-2758-4CED-B4B1-02E618C9F78B}" name="March" headerRowDxfId="78" dataDxfId="77"/>
    <tableColumn id="11" xr3:uid="{A7767E4F-3320-4D8D-AB56-CC68E3A45D27}" name="April" headerRowDxfId="76" dataDxfId="75"/>
    <tableColumn id="12" xr3:uid="{D2FFA2C3-93B3-4F43-B754-C3968DD8A035}" name="May" headerRowDxfId="74" dataDxfId="73"/>
    <tableColumn id="13" xr3:uid="{157CDE03-3996-4545-BBF5-F8B47E8FBBB6}" name="June" headerRowDxfId="72" dataDxfId="71"/>
    <tableColumn id="14" xr3:uid="{AA145C4A-83FF-45E5-B376-786DC3C11F7B}" name="FY" headerRowDxfId="70" dataDxfId="69"/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BB3810E-EB73-48C0-8AF8-CAFB27CDBA5A}" name="CapExNMEFY2347251516" displayName="CapExNMEFY2347251516" ref="P36:W42" headerRowCount="0" totalsRowShown="0" headerRowDxfId="68" dataDxfId="67" tableBorderDxfId="66">
  <tableColumns count="8">
    <tableColumn id="1" xr3:uid="{089DA97D-4AE9-45B3-9984-B588AC2B1C86}" name="Month" headerRowDxfId="65" dataDxfId="64"/>
    <tableColumn id="2" xr3:uid="{C18F3E59-165D-4369-A872-01E8DBE21D43}" name="July" headerRowDxfId="63" dataDxfId="62"/>
    <tableColumn id="3" xr3:uid="{909A74A5-5614-41AF-B3EC-2D22D0F4E44E}" name="August" headerRowDxfId="61" dataDxfId="60"/>
    <tableColumn id="4" xr3:uid="{ED011EC6-01A8-4661-BBA1-077855FA2B1F}" name="September" headerRowDxfId="59" dataDxfId="58"/>
    <tableColumn id="5" xr3:uid="{32D09B4A-C46B-400D-BD48-633A230BF416}" name="Column1" headerRowDxfId="57" dataDxfId="56"/>
    <tableColumn id="6" xr3:uid="{4FB76F65-2013-4C2E-8174-5C440048C176}" name="Column2" headerRowDxfId="55" dataDxfId="54"/>
    <tableColumn id="7" xr3:uid="{FA501CF1-DA13-4DD1-9E98-EDA5D6F120FA}" name="Column3" headerRowDxfId="53" dataDxfId="52"/>
    <tableColumn id="14" xr3:uid="{10CEDF84-F53B-4580-83F9-A534962C8E1F}" name="FY" headerRowDxfId="51" dataDxfId="50"/>
  </tableColumns>
  <tableStyleInfo name="TableStyleMedium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2C99AF8-0812-453F-B38F-03B61DC01413}" name="CapExFFFY23362417" displayName="CapExFFFY23362417" ref="A36:H42" headerRowCount="0" totalsRowShown="0" headerRowDxfId="49" dataDxfId="48" tableBorderDxfId="47">
  <tableColumns count="8">
    <tableColumn id="1" xr3:uid="{5151789B-5399-4750-BE38-B3D3AECB32E6}" name="Month" headerRowDxfId="46" dataDxfId="45"/>
    <tableColumn id="2" xr3:uid="{386DEB9A-E24D-43EE-82AC-B5D463778514}" name="July" headerRowDxfId="44" dataDxfId="43" dataCellStyle="Percent"/>
    <tableColumn id="3" xr3:uid="{ADA770EB-737D-4440-9CB0-925EAA65723E}" name="August" headerRowDxfId="42" dataDxfId="41" dataCellStyle="Percent"/>
    <tableColumn id="4" xr3:uid="{701083ED-F3C2-49CE-8A40-768CDFB3D2AF}" name="September" headerRowDxfId="40" dataDxfId="39" dataCellStyle="Percent"/>
    <tableColumn id="5" xr3:uid="{24ACC4DC-82FF-40B0-B484-A1A06EC0CB44}" name="Column1" headerRowDxfId="38" dataDxfId="37" dataCellStyle="Percent"/>
    <tableColumn id="6" xr3:uid="{0F70399E-82CC-4949-B47A-8FAFF30D5DE2}" name="Column2" headerRowDxfId="36" dataDxfId="35" dataCellStyle="Percent"/>
    <tableColumn id="7" xr3:uid="{863B622D-38C8-4019-8BD6-485E862AA4F6}" name="Column3" headerRowDxfId="34" dataDxfId="33" dataCellStyle="Percent"/>
    <tableColumn id="14" xr3:uid="{3C6186E2-C34C-4832-BB26-42BA7126930F}" name="FY" headerRowDxfId="32" dataDxfId="31" dataCellStyle="Percent"/>
  </tableColumns>
  <tableStyleInfo name="TableStyleMedium2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1E217B-0C36-4781-84C3-0EE7CDE5F356}" name="CapExFFFY2215" displayName="CapExFFFY2215" ref="A4:N10" headerRowCount="0" totalsRowShown="0" headerRowDxfId="30" dataDxfId="29" tableBorderDxfId="28">
  <tableColumns count="14">
    <tableColumn id="1" xr3:uid="{02512A94-AED3-4896-9FE7-49459EA42A89}" name="Month" headerRowDxfId="27" dataDxfId="26"/>
    <tableColumn id="2" xr3:uid="{1C699DC5-0898-46ED-A9F8-FC55D4133AB2}" name="July" headerRowDxfId="25" dataDxfId="24" dataCellStyle="Percent"/>
    <tableColumn id="3" xr3:uid="{123F3E42-74E0-411B-BDC6-FA456C45E0B8}" name="August" headerRowDxfId="23" dataDxfId="22" dataCellStyle="Percent"/>
    <tableColumn id="4" xr3:uid="{B87DDB57-5649-4E3A-9433-4D0D93C5D32D}" name="September" headerRowDxfId="21" dataDxfId="20" dataCellStyle="Percent"/>
    <tableColumn id="5" xr3:uid="{0B0C1D09-0C67-45DE-A838-D644ECDB6AF3}" name="October" headerRowDxfId="19" dataDxfId="18" dataCellStyle="Percent"/>
    <tableColumn id="6" xr3:uid="{A2E1CDAE-B988-4C64-B62C-FE28411FE3DF}" name="November" headerRowDxfId="17" dataDxfId="16" dataCellStyle="Percent"/>
    <tableColumn id="7" xr3:uid="{DBE84FC8-609A-4C64-B744-8FEE02752C29}" name="December" headerRowDxfId="15" dataDxfId="14" dataCellStyle="Percent"/>
    <tableColumn id="8" xr3:uid="{5C5A421E-4297-4DA6-A9D2-C156745A946A}" name="January" headerRowDxfId="13" dataDxfId="12" dataCellStyle="Percent"/>
    <tableColumn id="9" xr3:uid="{6E651EFA-59D8-4394-B7F3-0D0913120BEB}" name="February" headerRowDxfId="11" dataDxfId="10" dataCellStyle="Percent"/>
    <tableColumn id="10" xr3:uid="{98DE1FB4-0120-4395-9AB9-E0554E6C39E4}" name="March" headerRowDxfId="9" dataDxfId="8"/>
    <tableColumn id="11" xr3:uid="{559FA8E0-C49B-4169-8870-676EEF86DDE3}" name="April" headerRowDxfId="7" dataDxfId="6"/>
    <tableColumn id="12" xr3:uid="{B96A85CE-4EFD-436C-9EAA-B2D11B47DA04}" name="May" headerRowDxfId="5" dataDxfId="4"/>
    <tableColumn id="13" xr3:uid="{130225E9-CF0E-44CE-A441-CAAE059BACF5}" name="June" headerRowDxfId="3" dataDxfId="2"/>
    <tableColumn id="14" xr3:uid="{5C113D6B-A813-4541-A301-D96A3957E20B}" name="FY" headerRowDxfId="1" dataDxfId="0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0748CF1-C730-42D3-9354-805733F0DC79}" name="OpExFY23" displayName="OpExFY23" ref="P4:AC10" headerRowCount="0" totalsRowShown="0" headerRowDxfId="399" dataDxfId="398" tableBorderDxfId="397">
  <tableColumns count="14">
    <tableColumn id="1" xr3:uid="{5831BC77-028D-42ED-A8A1-DB46CCB4ED77}" name="Month" headerRowDxfId="396" dataDxfId="395"/>
    <tableColumn id="2" xr3:uid="{D39DB9C9-ACD8-49F2-B09C-86C4809A7DAB}" name="July" headerRowDxfId="394" dataDxfId="393" dataCellStyle="Percent"/>
    <tableColumn id="3" xr3:uid="{200F7754-7049-4B53-A64B-48E1BD68922F}" name="August" headerRowDxfId="392" dataDxfId="391" dataCellStyle="Percent"/>
    <tableColumn id="4" xr3:uid="{7FF1F07B-B94B-473E-97CA-7E50ABE1CD69}" name="September" headerRowDxfId="390" dataDxfId="389" dataCellStyle="Percent"/>
    <tableColumn id="5" xr3:uid="{ADC2B4D8-BFC2-4672-9967-D631113F7850}" name="October" headerRowDxfId="388" dataDxfId="387" dataCellStyle="Percent"/>
    <tableColumn id="6" xr3:uid="{4AFB87DB-857E-4E60-8F28-D2DE2EE680F9}" name="November" headerRowDxfId="386" dataDxfId="385" dataCellStyle="Percent"/>
    <tableColumn id="7" xr3:uid="{F6591E1B-DB52-44E8-88B8-027463387F95}" name="December" headerRowDxfId="384" dataDxfId="383" dataCellStyle="Percent"/>
    <tableColumn id="8" xr3:uid="{403B2D97-530B-485D-B8BF-63F8BC925B93}" name="January" headerRowDxfId="382" dataDxfId="381" dataCellStyle="Percent"/>
    <tableColumn id="9" xr3:uid="{410101F2-4BE5-495B-96A0-250C01AAF908}" name="February" headerRowDxfId="380" dataDxfId="379" dataCellStyle="Percent"/>
    <tableColumn id="10" xr3:uid="{74D1DC3E-E31F-426C-A516-A462E8B3316D}" name="March" headerRowDxfId="378" dataDxfId="377"/>
    <tableColumn id="11" xr3:uid="{37734A6C-873E-4B5A-A63D-5A8FB555745A}" name="April" headerRowDxfId="376" dataDxfId="375"/>
    <tableColumn id="12" xr3:uid="{AFDF2611-BEAB-4658-AA80-C80806EE56D3}" name="May" headerRowDxfId="374" dataDxfId="373"/>
    <tableColumn id="13" xr3:uid="{F141E994-2A18-4066-88BF-222F62398E56}" name="June" headerRowDxfId="372" dataDxfId="371"/>
    <tableColumn id="14" xr3:uid="{2EF488E7-78CD-4E24-B885-F8747F8DF59C}" name="FY" headerRowDxfId="370" dataDxfId="369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AFC3446-D9F1-4A4D-BCA1-2F3DB0C27DD5}" name="OpExFY232" displayName="OpExFY232" ref="A13:N19" headerRowCount="0" totalsRowShown="0" headerRowDxfId="368" dataDxfId="367" tableBorderDxfId="366">
  <tableColumns count="14">
    <tableColumn id="1" xr3:uid="{38763E70-10C6-4BD0-A1C1-6BC2471A54F4}" name="Month" headerRowDxfId="365" dataDxfId="364"/>
    <tableColumn id="2" xr3:uid="{383D2792-AEF9-4FF1-901B-D27C36FE070E}" name="July" headerRowDxfId="363" dataDxfId="362" dataCellStyle="Percent"/>
    <tableColumn id="3" xr3:uid="{0347F7C8-4D2B-4DA1-9B51-94B01B2B9CA2}" name="August" headerRowDxfId="361" dataDxfId="360" dataCellStyle="Percent"/>
    <tableColumn id="4" xr3:uid="{6E70F067-EA87-4E3B-8347-54AB78EDA174}" name="September" headerRowDxfId="359" dataDxfId="358" dataCellStyle="Percent"/>
    <tableColumn id="5" xr3:uid="{37E63D6D-CD62-40AA-853F-A04BBA891CE7}" name="October" headerRowDxfId="357" dataDxfId="356" dataCellStyle="Percent"/>
    <tableColumn id="6" xr3:uid="{DCDA28EA-065C-40BE-A124-3FFB9D23A224}" name="November" headerRowDxfId="355" dataDxfId="354" dataCellStyle="Percent"/>
    <tableColumn id="7" xr3:uid="{2B0DBDD9-FAF4-4485-A0C8-D5FDE10F3B1A}" name="December" headerRowDxfId="353" dataDxfId="352" dataCellStyle="Percent"/>
    <tableColumn id="8" xr3:uid="{20E2B246-8BFF-4D51-80F1-F1369B647880}" name="January" headerRowDxfId="351" dataDxfId="350" dataCellStyle="Percent"/>
    <tableColumn id="9" xr3:uid="{7A0F83F8-6BFF-4909-B8B6-4190E4F746CE}" name="February" headerRowDxfId="349" dataDxfId="348" dataCellStyle="Percent"/>
    <tableColumn id="10" xr3:uid="{E417BD88-8954-4E1C-A5E3-4A8DA43FA30C}" name="March" headerRowDxfId="347" dataDxfId="346"/>
    <tableColumn id="11" xr3:uid="{D543B2E9-2E29-43A4-B9EB-7866846BA194}" name="April" headerRowDxfId="345" dataDxfId="344"/>
    <tableColumn id="12" xr3:uid="{361AAA7D-8469-47A7-83DC-267FE7A80CD1}" name="May" headerRowDxfId="343" dataDxfId="342"/>
    <tableColumn id="13" xr3:uid="{25E119A0-173C-4453-9D32-9D41E1417EFD}" name="June" headerRowDxfId="341" dataDxfId="340"/>
    <tableColumn id="14" xr3:uid="{7060A0DA-7E6D-4F4F-BEA2-0438C87018E5}" name="FY" headerRowDxfId="339" dataDxfId="338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1CFE03E-77E3-45E5-8A1F-BD657E4485A6}" name="OpExFY2325" displayName="OpExFY2325" ref="P13:AC19" headerRowCount="0" totalsRowShown="0" headerRowDxfId="337" dataDxfId="336" tableBorderDxfId="335">
  <tableColumns count="14">
    <tableColumn id="1" xr3:uid="{A8986C06-49EB-4509-A13B-60B6EB9B0E63}" name="Month" headerRowDxfId="334" dataDxfId="333"/>
    <tableColumn id="2" xr3:uid="{2545413A-7486-4DEF-AA6D-41989CF29FFF}" name="July" headerRowDxfId="332" dataDxfId="331" dataCellStyle="Percent"/>
    <tableColumn id="3" xr3:uid="{33187D8A-63A8-4CD4-92A3-C8C1E5AB9B88}" name="August" headerRowDxfId="330" dataDxfId="329" dataCellStyle="Percent"/>
    <tableColumn id="4" xr3:uid="{6B4497F7-3326-4D48-A37D-DD27E7AEEB09}" name="September" headerRowDxfId="328" dataDxfId="327" dataCellStyle="Percent"/>
    <tableColumn id="5" xr3:uid="{BA91637E-E27F-4CD9-9CC6-CA3E38DCACB6}" name="October" headerRowDxfId="326" dataDxfId="325" dataCellStyle="Percent"/>
    <tableColumn id="6" xr3:uid="{6F9FB03D-237F-4E6E-9E15-438AA4813895}" name="November" headerRowDxfId="324" dataDxfId="323" dataCellStyle="Percent"/>
    <tableColumn id="7" xr3:uid="{0D83E9BD-2C2D-4E66-A4F3-AF1504E0A3F5}" name="December" headerRowDxfId="322" dataDxfId="321" dataCellStyle="Percent"/>
    <tableColumn id="8" xr3:uid="{27CE3291-3482-4BDD-8FE6-5DB715857B61}" name="January" headerRowDxfId="320" dataDxfId="319" dataCellStyle="Percent"/>
    <tableColumn id="9" xr3:uid="{72601A20-BFDE-4525-9228-AB1984DD9034}" name="February" headerRowDxfId="318" dataDxfId="317" dataCellStyle="Percent"/>
    <tableColumn id="10" xr3:uid="{9F871D20-85D3-4451-B6B5-5480D4213384}" name="March" headerRowDxfId="316" dataDxfId="315"/>
    <tableColumn id="11" xr3:uid="{3C4D33FB-9C1D-4FE0-A3B0-5FE3D7653AD0}" name="April" headerRowDxfId="314" dataDxfId="313"/>
    <tableColumn id="12" xr3:uid="{BDB9A04C-30F0-43E6-901E-66E76B15FBD9}" name="May" headerRowDxfId="312" dataDxfId="311"/>
    <tableColumn id="13" xr3:uid="{5D17BAC5-A7FC-40FC-886D-88F9A0A4FE5A}" name="June" headerRowDxfId="310" dataDxfId="309"/>
    <tableColumn id="14" xr3:uid="{FDA73529-03B3-4733-959E-203DD7BF2145}" name="FY" headerRowDxfId="308" dataDxfId="307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AFCF56-3C4D-4895-8FAF-F9159285DB4E}" name="OpExFY23252" displayName="OpExFY23252" ref="A21:H27" headerRowCount="0" totalsRowShown="0" headerRowDxfId="306" dataDxfId="305" tableBorderDxfId="304">
  <tableColumns count="8">
    <tableColumn id="1" xr3:uid="{0DE00E88-64B8-4994-94AF-8D5B944C6984}" name="Month" headerRowDxfId="303" dataDxfId="302"/>
    <tableColumn id="2" xr3:uid="{54AC7864-48C0-43D5-A1D4-4F3A4049603F}" name="July" headerRowDxfId="301" dataDxfId="300" dataCellStyle="Percent"/>
    <tableColumn id="3" xr3:uid="{1F679154-568C-443C-9046-B89DD5C1BC22}" name="August" headerRowDxfId="299" dataDxfId="298" dataCellStyle="Percent"/>
    <tableColumn id="4" xr3:uid="{839A541F-F615-430A-A968-9237B02D203D}" name="September" headerRowDxfId="297" dataDxfId="296" dataCellStyle="Percent"/>
    <tableColumn id="14" xr3:uid="{AB3CE82B-4390-431C-B081-892E47B5270C}" name="FY" headerRowDxfId="295" dataDxfId="294"/>
    <tableColumn id="5" xr3:uid="{E8B1663B-7005-4EBB-A903-4D9E70B9A58A}" name="Column1" headerRowDxfId="293" dataDxfId="292" dataCellStyle="Percent"/>
    <tableColumn id="6" xr3:uid="{FD462E35-5262-423B-B153-80E85DA0EB93}" name="Column2" headerRowDxfId="291" dataDxfId="290" dataCellStyle="Percent"/>
    <tableColumn id="7" xr3:uid="{1169D73C-4A68-4AC9-B02E-63C26A519A5A}" name="Column3" headerRowDxfId="289" dataDxfId="288" dataCellStyle="Percent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7C6B0A5-8F81-42FB-9030-3067A1B38485}" name="CapEXNMEFY2216" displayName="CapEXNMEFY2216" ref="P4:AC10" headerRowCount="0" totalsRowShown="0" headerRowDxfId="287" dataDxfId="286" tableBorderDxfId="285">
  <tableColumns count="14">
    <tableColumn id="1" xr3:uid="{3179241B-8C22-4577-B943-0985399A3730}" name="Month" headerRowDxfId="284" dataDxfId="283"/>
    <tableColumn id="2" xr3:uid="{4E10FF80-D38A-47BC-9024-55AE5AD67834}" name="July" headerRowDxfId="282" dataDxfId="281" dataCellStyle="Percent"/>
    <tableColumn id="3" xr3:uid="{1F5B0F3F-B268-453B-A71E-FB898F642662}" name="August" headerRowDxfId="280" dataDxfId="279" dataCellStyle="Percent"/>
    <tableColumn id="4" xr3:uid="{DA2B14CA-F127-4A92-841B-19AD210642A9}" name="September" headerRowDxfId="278" dataDxfId="277" dataCellStyle="Percent"/>
    <tableColumn id="5" xr3:uid="{DCB37A62-0F32-48F6-AD07-600D4A94C54A}" name="October" headerRowDxfId="276" dataDxfId="275" dataCellStyle="Percent"/>
    <tableColumn id="6" xr3:uid="{6AA369D7-F702-4168-87C2-2A24E297D2CC}" name="November" headerRowDxfId="274" dataDxfId="273" dataCellStyle="Percent"/>
    <tableColumn id="7" xr3:uid="{24A31947-7C10-4595-A338-993558D74E8B}" name="December" headerRowDxfId="272" dataDxfId="271" dataCellStyle="Percent"/>
    <tableColumn id="8" xr3:uid="{D699C399-14C9-4289-A27E-C0C066793907}" name="January" headerRowDxfId="270" dataDxfId="269" dataCellStyle="Percent"/>
    <tableColumn id="9" xr3:uid="{638F128E-B6DC-4BF1-B74C-70B864E192DE}" name="February" headerRowDxfId="268" dataDxfId="267" dataCellStyle="Percent"/>
    <tableColumn id="10" xr3:uid="{0BF7D9D7-75B1-4C52-85C0-D8759C479380}" name="March" headerRowDxfId="266" dataDxfId="265"/>
    <tableColumn id="11" xr3:uid="{51666FF5-3664-45F4-BC66-94F1B8E209F2}" name="April" headerRowDxfId="264" dataDxfId="263"/>
    <tableColumn id="12" xr3:uid="{A14D338D-B55D-4865-9341-BA061E58F8E1}" name="May" headerRowDxfId="262" dataDxfId="261"/>
    <tableColumn id="13" xr3:uid="{4757D3DF-45A3-4280-B243-0AC631C444BB}" name="June" headerRowDxfId="260" dataDxfId="259"/>
    <tableColumn id="14" xr3:uid="{FB74FD01-C593-46BC-A442-AEAE981A22A3}" name="FY" headerRowDxfId="258" dataDxfId="257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D3EC38E-0E3E-4CD5-9510-163A4C56B9C8}" name="CapExFFFY2318" displayName="CapExFFFY2318" ref="A12:N18" headerRowCount="0" totalsRowShown="0" headerRowDxfId="256" dataDxfId="255" tableBorderDxfId="254">
  <tableColumns count="14">
    <tableColumn id="1" xr3:uid="{A8DE2828-44AF-461F-94D4-109015EE3EA3}" name="Month" headerRowDxfId="253" dataDxfId="252"/>
    <tableColumn id="2" xr3:uid="{E12B240B-C814-4964-8D11-D8C9CC2E9FCD}" name="July" headerRowDxfId="251" dataDxfId="250" dataCellStyle="Percent"/>
    <tableColumn id="3" xr3:uid="{C587EDF0-FF70-4FB7-B34C-452402CC41AF}" name="August" headerRowDxfId="249" dataDxfId="248" dataCellStyle="Percent"/>
    <tableColumn id="4" xr3:uid="{E34E282E-3AFE-4F0C-A629-70EAE4C8D654}" name="September" headerRowDxfId="247" dataDxfId="246" dataCellStyle="Percent"/>
    <tableColumn id="5" xr3:uid="{D2FAC4C3-91F1-426A-9D72-C8B235BE95C4}" name="October" headerRowDxfId="245" dataDxfId="244" dataCellStyle="Percent"/>
    <tableColumn id="6" xr3:uid="{6CA4B99F-2577-41D7-8CCE-2CFFA9FA4097}" name="November" headerRowDxfId="243" dataDxfId="242" dataCellStyle="Percent"/>
    <tableColumn id="7" xr3:uid="{4E4E7D89-CB43-4D1F-A4B2-77118ED61888}" name="December" headerRowDxfId="241" dataDxfId="240" dataCellStyle="Percent"/>
    <tableColumn id="8" xr3:uid="{A4B4E9F7-CABA-4550-9DA7-1F5AC75CBA8F}" name="January" headerRowDxfId="239" dataDxfId="238" dataCellStyle="Percent"/>
    <tableColumn id="9" xr3:uid="{05AA3316-847D-4304-A45D-34F9853F5C89}" name="February" headerRowDxfId="237" dataDxfId="236" dataCellStyle="Percent"/>
    <tableColumn id="10" xr3:uid="{859F2D75-708E-474B-A7B0-1A94BAA49BEB}" name="March" headerRowDxfId="235" dataDxfId="234"/>
    <tableColumn id="11" xr3:uid="{6DADEA09-CC81-47DD-A2B7-648B6440E63C}" name="April" headerRowDxfId="233" dataDxfId="232"/>
    <tableColumn id="12" xr3:uid="{756B03C9-9585-4236-AC5C-6F61C61250F0}" name="May" headerRowDxfId="231" dataDxfId="230"/>
    <tableColumn id="13" xr3:uid="{A586FC7A-B68D-4D2A-85A7-D024F6C1BA76}" name="June" headerRowDxfId="229" dataDxfId="228"/>
    <tableColumn id="14" xr3:uid="{E52BD719-2ED8-49D2-8260-988214829B24}" name="FY" headerRowDxfId="227" dataDxfId="226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D8B9AAE-77FC-4EE3-9716-8992C67F8679}" name="CapExNMEFY2319" displayName="CapExNMEFY2319" ref="P12:AC18" headerRowCount="0" headerRowDxfId="225" dataDxfId="224" totalsRowDxfId="222" tableBorderDxfId="223">
  <tableColumns count="14">
    <tableColumn id="1" xr3:uid="{9671C0D2-12DC-47D6-A23A-872C55BE1781}" name="Month" headerRowDxfId="221" dataDxfId="220" totalsRowDxfId="219"/>
    <tableColumn id="2" xr3:uid="{902C14B4-52FB-4B3B-857C-9D970C1F4378}" name="July" totalsRowFunction="custom" headerRowDxfId="218" dataDxfId="217" dataCellStyle="Percent">
      <totalsRowFormula>Q16/$AC$17</totalsRowFormula>
    </tableColumn>
    <tableColumn id="3" xr3:uid="{EC2BF91B-4DCC-4754-BE30-1C30E7E2D057}" name="August" totalsRowFunction="custom" headerRowDxfId="216" dataDxfId="215" dataCellStyle="Percent">
      <totalsRowFormula>R16/$AC$17</totalsRowFormula>
    </tableColumn>
    <tableColumn id="4" xr3:uid="{8675521B-9CF9-4017-BA58-760822C3FE52}" name="September" totalsRowFunction="custom" headerRowDxfId="214" dataDxfId="213" dataCellStyle="Percent">
      <totalsRowFormula>S16/$AC$17</totalsRowFormula>
    </tableColumn>
    <tableColumn id="5" xr3:uid="{CCF6101C-6356-4193-AB44-62BF502964B3}" name="October" totalsRowFunction="custom" headerRowDxfId="212" dataDxfId="211" dataCellStyle="Percent">
      <totalsRowFormula>T16/$AC$17</totalsRowFormula>
    </tableColumn>
    <tableColumn id="6" xr3:uid="{CDE01DF0-36C3-49DF-969B-6B89C8458CAC}" name="November" totalsRowFunction="custom" headerRowDxfId="210" dataDxfId="209" dataCellStyle="Percent">
      <totalsRowFormula>U16/$AC$17</totalsRowFormula>
    </tableColumn>
    <tableColumn id="7" xr3:uid="{1EDBDBBC-2CC1-4DF1-810C-6464C09FB92E}" name="December" totalsRowFunction="custom" headerRowDxfId="208" dataDxfId="207" dataCellStyle="Percent">
      <totalsRowFormula>V16/$AC$17</totalsRowFormula>
    </tableColumn>
    <tableColumn id="8" xr3:uid="{CF3BEE54-F7B9-4512-8148-839B548F8C7C}" name="January" totalsRowFunction="custom" headerRowDxfId="206" dataDxfId="205" dataCellStyle="Percent">
      <totalsRowFormula>W16/$AC$17</totalsRowFormula>
    </tableColumn>
    <tableColumn id="9" xr3:uid="{C1E6EFBA-B5E7-41E9-82E5-D33D3A9DB42C}" name="February" totalsRowFunction="custom" headerRowDxfId="204" dataDxfId="203" dataCellStyle="Percent">
      <totalsRowFormula>X16/$AC$17</totalsRowFormula>
    </tableColumn>
    <tableColumn id="10" xr3:uid="{E37DD911-2333-4104-BB0C-BE31C4967CC5}" name="March" totalsRowFunction="custom" headerRowDxfId="202" dataDxfId="201">
      <totalsRowFormula>Y16/$AC$17</totalsRowFormula>
    </tableColumn>
    <tableColumn id="11" xr3:uid="{D28B3BD3-24BB-429A-A8DE-F283FE53E07E}" name="April" totalsRowFunction="custom" headerRowDxfId="200" dataDxfId="199">
      <totalsRowFormula>Z16/$AC$17</totalsRowFormula>
    </tableColumn>
    <tableColumn id="12" xr3:uid="{6747C300-476B-4127-A841-7EAE58795F4B}" name="May" totalsRowFunction="custom" headerRowDxfId="198" dataDxfId="197">
      <totalsRowFormula>AA16/$AC$17</totalsRowFormula>
    </tableColumn>
    <tableColumn id="13" xr3:uid="{9A61A98F-35E1-4863-9F27-D8CC7A258881}" name="June" totalsRowFunction="custom" headerRowDxfId="196" dataDxfId="195">
      <totalsRowFormula>AB16/$AC$17</totalsRowFormula>
    </tableColumn>
    <tableColumn id="14" xr3:uid="{B51B2FA5-15FC-4DF3-BDBB-AF827F9CA8F4}" name="FY" headerRowDxfId="194" dataDxfId="193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391FF97-AA85-4B93-B824-8EB5575704A5}" name="CapExFFFY23321" displayName="CapExFFFY23321" ref="A20:N26" headerRowCount="0" totalsRowShown="0" headerRowDxfId="192" dataDxfId="191" tableBorderDxfId="190">
  <tableColumns count="14">
    <tableColumn id="1" xr3:uid="{7DA49EB1-536A-447F-92E6-ED5CE704E2BE}" name="Month" headerRowDxfId="189" dataDxfId="188"/>
    <tableColumn id="2" xr3:uid="{6B87927C-CEE8-41B7-AB2C-EF54CBABE9C2}" name="July" headerRowDxfId="187" dataDxfId="186" dataCellStyle="Percent"/>
    <tableColumn id="3" xr3:uid="{43345C40-8FAD-427A-B55F-E0DC5CFAD8D7}" name="August" headerRowDxfId="185" dataDxfId="184" dataCellStyle="Percent"/>
    <tableColumn id="4" xr3:uid="{ED4813B1-7AAD-4515-9EC2-445F17E8BB10}" name="September" headerRowDxfId="183" dataDxfId="182" dataCellStyle="Percent"/>
    <tableColumn id="5" xr3:uid="{F16D90C5-99CC-4A5C-9F0E-4B20AD98940D}" name="October" headerRowDxfId="181" dataDxfId="180" dataCellStyle="Percent"/>
    <tableColumn id="6" xr3:uid="{85703BBE-41A7-4570-9DEC-16802D918A6A}" name="November" headerRowDxfId="179" dataDxfId="178" dataCellStyle="Percent"/>
    <tableColumn id="7" xr3:uid="{2DBFF3B0-0BA8-4B15-A64D-A50BE9FC7FA6}" name="December" headerRowDxfId="177" dataDxfId="176" dataCellStyle="Percent"/>
    <tableColumn id="8" xr3:uid="{D802DD32-4CFC-42B7-B7B4-5796C9F780F5}" name="January" headerRowDxfId="175" dataDxfId="174" dataCellStyle="Percent"/>
    <tableColumn id="9" xr3:uid="{9FB3420F-961D-448E-8503-12DD856444F9}" name="February" headerRowDxfId="173" dataDxfId="172" dataCellStyle="Percent"/>
    <tableColumn id="10" xr3:uid="{974579B4-6D5F-489F-8A55-AFD0ED66675E}" name="March" headerRowDxfId="171" dataDxfId="170"/>
    <tableColumn id="11" xr3:uid="{2701C204-2288-4CA5-BD92-2812CB5080D6}" name="April" headerRowDxfId="169" dataDxfId="168"/>
    <tableColumn id="12" xr3:uid="{D3698866-101D-4F76-9DBB-A9E4E312D22F}" name="May" headerRowDxfId="167" dataDxfId="166"/>
    <tableColumn id="13" xr3:uid="{EB17CBAA-931B-45B5-8581-EDE246CBE5AE}" name="June" headerRowDxfId="165" dataDxfId="164"/>
    <tableColumn id="14" xr3:uid="{54763919-6056-43B9-9187-B0EF6C2B15D6}" name="FY" headerRowDxfId="163" dataDxfId="162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956D3-1D34-44E8-91C7-C7DE84F07F9A}">
  <dimension ref="A1:AC40"/>
  <sheetViews>
    <sheetView showGridLines="0" tabSelected="1" zoomScaleNormal="100" workbookViewId="0"/>
  </sheetViews>
  <sheetFormatPr defaultColWidth="9.140625" defaultRowHeight="15"/>
  <cols>
    <col min="1" max="1" width="19.5703125" style="4" customWidth="1"/>
    <col min="2" max="2" width="15.5703125" style="4" customWidth="1"/>
    <col min="3" max="14" width="15.85546875" style="4" customWidth="1"/>
    <col min="15" max="15" width="3.42578125" style="4" customWidth="1"/>
    <col min="16" max="16" width="18.42578125" style="4" bestFit="1" customWidth="1"/>
    <col min="17" max="17" width="14.5703125" style="4" bestFit="1" customWidth="1"/>
    <col min="18" max="18" width="20.5703125" style="4" customWidth="1"/>
    <col min="19" max="19" width="14.5703125" style="4" bestFit="1" customWidth="1"/>
    <col min="20" max="20" width="16.42578125" style="4" customWidth="1"/>
    <col min="21" max="28" width="14.5703125" style="4" bestFit="1" customWidth="1"/>
    <col min="29" max="29" width="15.85546875" style="4" bestFit="1" customWidth="1"/>
    <col min="30" max="16384" width="9.140625" style="4"/>
  </cols>
  <sheetData>
    <row r="1" spans="1:29" s="22" customFormat="1" ht="21">
      <c r="A1" s="65" t="s">
        <v>45</v>
      </c>
      <c r="B1" s="66"/>
      <c r="C1" s="67"/>
      <c r="D1" s="67"/>
      <c r="E1" s="67"/>
      <c r="F1" s="23"/>
    </row>
    <row r="2" spans="1:29">
      <c r="A2" s="5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>
      <c r="A3" s="5"/>
      <c r="B3"/>
      <c r="C3"/>
      <c r="D3"/>
      <c r="E3"/>
      <c r="F3"/>
      <c r="G3"/>
      <c r="H3"/>
      <c r="I3"/>
      <c r="J3"/>
      <c r="K3"/>
      <c r="L3"/>
      <c r="M3"/>
      <c r="N3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>
      <c r="A4" s="24" t="s">
        <v>7</v>
      </c>
      <c r="B4" s="25">
        <v>44378</v>
      </c>
      <c r="C4" s="25">
        <v>44409</v>
      </c>
      <c r="D4" s="25">
        <v>44440</v>
      </c>
      <c r="E4" s="25">
        <v>44470</v>
      </c>
      <c r="F4" s="25">
        <v>44501</v>
      </c>
      <c r="G4" s="25">
        <v>44531</v>
      </c>
      <c r="H4" s="25">
        <v>44562</v>
      </c>
      <c r="I4" s="25">
        <v>44593</v>
      </c>
      <c r="J4" s="25">
        <v>44621</v>
      </c>
      <c r="K4" s="25">
        <v>44652</v>
      </c>
      <c r="L4" s="25">
        <v>44682</v>
      </c>
      <c r="M4" s="25">
        <v>44713</v>
      </c>
      <c r="N4" s="26" t="s">
        <v>8</v>
      </c>
      <c r="O4" s="31"/>
      <c r="P4" s="24" t="s">
        <v>9</v>
      </c>
      <c r="Q4" s="25">
        <v>44743</v>
      </c>
      <c r="R4" s="25">
        <v>44774</v>
      </c>
      <c r="S4" s="25">
        <v>44805</v>
      </c>
      <c r="T4" s="25">
        <v>44835</v>
      </c>
      <c r="U4" s="25">
        <v>44866</v>
      </c>
      <c r="V4" s="25">
        <v>44896</v>
      </c>
      <c r="W4" s="25">
        <v>44927</v>
      </c>
      <c r="X4" s="25">
        <v>44958</v>
      </c>
      <c r="Y4" s="25">
        <v>44986</v>
      </c>
      <c r="Z4" s="25">
        <v>45017</v>
      </c>
      <c r="AA4" s="25">
        <v>45047</v>
      </c>
      <c r="AB4" s="25">
        <v>45078</v>
      </c>
      <c r="AC4" s="26" t="s">
        <v>8</v>
      </c>
    </row>
    <row r="5" spans="1:29">
      <c r="A5" s="30" t="s">
        <v>2</v>
      </c>
      <c r="B5" s="28">
        <v>41.24773247666667</v>
      </c>
      <c r="C5" s="28">
        <v>44.56236725666664</v>
      </c>
      <c r="D5" s="28">
        <v>70.579051436666674</v>
      </c>
      <c r="E5" s="28">
        <v>53.629466719999996</v>
      </c>
      <c r="F5" s="28">
        <v>58.856749270000009</v>
      </c>
      <c r="G5" s="28">
        <v>45.865739700000006</v>
      </c>
      <c r="H5" s="28">
        <v>53.144440500000002</v>
      </c>
      <c r="I5" s="28">
        <v>36.850069070000004</v>
      </c>
      <c r="J5" s="28">
        <v>24.747866250000008</v>
      </c>
      <c r="K5" s="28">
        <v>50.613693229999996</v>
      </c>
      <c r="L5" s="28">
        <v>40.839421419999979</v>
      </c>
      <c r="M5" s="28">
        <v>28.842442710000011</v>
      </c>
      <c r="N5" s="6">
        <f>SUM(B5:M5)</f>
        <v>549.77904004000004</v>
      </c>
      <c r="O5" s="31"/>
      <c r="P5" s="30" t="s">
        <v>2</v>
      </c>
      <c r="Q5" s="37">
        <v>42.737497650000002</v>
      </c>
      <c r="R5" s="37">
        <v>46.308684720000002</v>
      </c>
      <c r="S5" s="37">
        <v>36.294777229999994</v>
      </c>
      <c r="T5" s="37">
        <v>45.458492390000004</v>
      </c>
      <c r="U5" s="37">
        <v>53.826576899999992</v>
      </c>
      <c r="V5" s="37">
        <v>38.478834290000002</v>
      </c>
      <c r="W5" s="37">
        <v>56.059664740000002</v>
      </c>
      <c r="X5" s="37">
        <v>49.34274193000001</v>
      </c>
      <c r="Y5" s="37">
        <v>47.063239409999994</v>
      </c>
      <c r="Z5" s="37">
        <v>26.864229459999997</v>
      </c>
      <c r="AA5" s="37">
        <v>32.275289650000012</v>
      </c>
      <c r="AB5" s="37">
        <v>65.496465180000001</v>
      </c>
      <c r="AC5" s="6">
        <f>SUM(Q5:AB5)</f>
        <v>540.20649355</v>
      </c>
    </row>
    <row r="6" spans="1:29">
      <c r="A6" s="30" t="s">
        <v>3</v>
      </c>
      <c r="B6" s="29">
        <v>44.653010154113666</v>
      </c>
      <c r="C6" s="29">
        <v>45.178421299725564</v>
      </c>
      <c r="D6" s="29">
        <v>45.70383259303788</v>
      </c>
      <c r="E6" s="29">
        <v>46.182682866045774</v>
      </c>
      <c r="F6" s="29">
        <v>46.708188186091228</v>
      </c>
      <c r="G6" s="29">
        <v>48.465948635550617</v>
      </c>
      <c r="H6" s="29">
        <v>47.891889812234233</v>
      </c>
      <c r="I6" s="29">
        <v>48.183825498490805</v>
      </c>
      <c r="J6" s="29">
        <v>50.236614250263827</v>
      </c>
      <c r="K6" s="29">
        <v>48.839686271682325</v>
      </c>
      <c r="L6" s="29">
        <v>49.131621932450621</v>
      </c>
      <c r="M6" s="29">
        <v>49.423557933516705</v>
      </c>
      <c r="N6" s="7">
        <f>SUM(B6:M6)</f>
        <v>570.59927943320315</v>
      </c>
      <c r="O6" s="31"/>
      <c r="P6" s="30" t="s">
        <v>3</v>
      </c>
      <c r="Q6" s="37">
        <v>45.97010117</v>
      </c>
      <c r="R6" s="37">
        <v>46.158419139999999</v>
      </c>
      <c r="S6" s="37">
        <v>45.555466150000001</v>
      </c>
      <c r="T6" s="37">
        <v>44.403981119999997</v>
      </c>
      <c r="U6" s="37">
        <v>44.403228890000001</v>
      </c>
      <c r="V6" s="37">
        <v>44.403086719999997</v>
      </c>
      <c r="W6" s="37">
        <v>44.259493770000006</v>
      </c>
      <c r="X6" s="37">
        <v>44.258985439999996</v>
      </c>
      <c r="Y6" s="37">
        <v>44.239993770000005</v>
      </c>
      <c r="Z6" s="37">
        <v>44.265827109999996</v>
      </c>
      <c r="AA6" s="37">
        <v>44.240945450000005</v>
      </c>
      <c r="AB6" s="37">
        <v>46.735945999999998</v>
      </c>
      <c r="AC6" s="7">
        <f>SUM(Q6:AB6)</f>
        <v>538.89547473000005</v>
      </c>
    </row>
    <row r="7" spans="1:29">
      <c r="A7" s="30" t="s">
        <v>10</v>
      </c>
      <c r="B7" s="8">
        <f t="shared" ref="B7:M7" si="0">B6*0.02</f>
        <v>0.8930602030822733</v>
      </c>
      <c r="C7" s="8">
        <f t="shared" si="0"/>
        <v>0.90356842599451126</v>
      </c>
      <c r="D7" s="8">
        <f t="shared" si="0"/>
        <v>0.91407665186075759</v>
      </c>
      <c r="E7" s="8">
        <f t="shared" si="0"/>
        <v>0.92365365732091553</v>
      </c>
      <c r="F7" s="8">
        <f t="shared" si="0"/>
        <v>0.93416376372182452</v>
      </c>
      <c r="G7" s="8">
        <f t="shared" si="0"/>
        <v>0.96931897271101242</v>
      </c>
      <c r="H7" s="8">
        <f t="shared" si="0"/>
        <v>0.95783779624468468</v>
      </c>
      <c r="I7" s="8">
        <f t="shared" si="0"/>
        <v>0.96367650996981613</v>
      </c>
      <c r="J7" s="8">
        <f t="shared" si="0"/>
        <v>1.0047322850052764</v>
      </c>
      <c r="K7" s="8">
        <f t="shared" si="0"/>
        <v>0.97679372543364651</v>
      </c>
      <c r="L7" s="8">
        <f t="shared" si="0"/>
        <v>0.9826324386490124</v>
      </c>
      <c r="M7" s="8">
        <f t="shared" si="0"/>
        <v>0.98847115867033408</v>
      </c>
      <c r="N7" s="7">
        <f>SUM(B7:M7)</f>
        <v>11.411985588664065</v>
      </c>
      <c r="O7" s="31"/>
      <c r="P7" s="30" t="s">
        <v>10</v>
      </c>
      <c r="Q7" s="8">
        <f t="shared" ref="Q7:AB7" si="1">Q6*0.02</f>
        <v>0.91940202339999999</v>
      </c>
      <c r="R7" s="8">
        <f t="shared" si="1"/>
        <v>0.92316838280000002</v>
      </c>
      <c r="S7" s="8">
        <f t="shared" si="1"/>
        <v>0.91110932300000003</v>
      </c>
      <c r="T7" s="8">
        <f t="shared" si="1"/>
        <v>0.88807962239999994</v>
      </c>
      <c r="U7" s="8">
        <f t="shared" si="1"/>
        <v>0.88806457780000003</v>
      </c>
      <c r="V7" s="8">
        <f t="shared" si="1"/>
        <v>0.88806173439999991</v>
      </c>
      <c r="W7" s="8">
        <f t="shared" si="1"/>
        <v>0.88518987540000016</v>
      </c>
      <c r="X7" s="8">
        <f t="shared" si="1"/>
        <v>0.88517970879999996</v>
      </c>
      <c r="Y7" s="8">
        <f t="shared" si="1"/>
        <v>0.88479987540000016</v>
      </c>
      <c r="Z7" s="8">
        <f t="shared" si="1"/>
        <v>0.8853165422</v>
      </c>
      <c r="AA7" s="8">
        <f t="shared" si="1"/>
        <v>0.88481890900000015</v>
      </c>
      <c r="AB7" s="8">
        <f t="shared" si="1"/>
        <v>0.93471892000000001</v>
      </c>
      <c r="AC7" s="7">
        <f>SUM(Q7:AB7)</f>
        <v>10.777909494599999</v>
      </c>
    </row>
    <row r="8" spans="1:29">
      <c r="A8" s="30" t="s">
        <v>11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>
        <v>1.3919999999999999</v>
      </c>
      <c r="N8" s="7">
        <f>SUM(OpExFY22[[#This Row],[July]:[June]])</f>
        <v>1.3919999999999999</v>
      </c>
      <c r="O8" s="31"/>
      <c r="P8" s="32" t="s">
        <v>4</v>
      </c>
      <c r="Q8" s="9">
        <f>Q5</f>
        <v>42.737497650000002</v>
      </c>
      <c r="R8" s="9">
        <f t="shared" ref="R8:AB8" si="2">Q8+R5</f>
        <v>89.046182369999997</v>
      </c>
      <c r="S8" s="9">
        <f t="shared" si="2"/>
        <v>125.34095959999999</v>
      </c>
      <c r="T8" s="9">
        <f t="shared" si="2"/>
        <v>170.79945198999999</v>
      </c>
      <c r="U8" s="9">
        <f t="shared" si="2"/>
        <v>224.62602888999999</v>
      </c>
      <c r="V8" s="9">
        <f t="shared" si="2"/>
        <v>263.10486318</v>
      </c>
      <c r="W8" s="9">
        <f t="shared" si="2"/>
        <v>319.16452792000001</v>
      </c>
      <c r="X8" s="9">
        <f t="shared" si="2"/>
        <v>368.50726985</v>
      </c>
      <c r="Y8" s="9">
        <f t="shared" si="2"/>
        <v>415.57050925999999</v>
      </c>
      <c r="Z8" s="9">
        <f t="shared" si="2"/>
        <v>442.43473871999998</v>
      </c>
      <c r="AA8" s="9">
        <f t="shared" si="2"/>
        <v>474.71002836999997</v>
      </c>
      <c r="AB8" s="9">
        <f t="shared" si="2"/>
        <v>540.20649355</v>
      </c>
      <c r="AC8" s="10">
        <f>OpExFY23[[#This Row],[June]]</f>
        <v>540.20649355</v>
      </c>
    </row>
    <row r="9" spans="1:29">
      <c r="A9" s="32" t="s">
        <v>4</v>
      </c>
      <c r="B9" s="9">
        <f>B5</f>
        <v>41.24773247666667</v>
      </c>
      <c r="C9" s="9">
        <f t="shared" ref="C9:M9" si="3">B9+C5</f>
        <v>85.810099733333317</v>
      </c>
      <c r="D9" s="9">
        <f t="shared" si="3"/>
        <v>156.38915116999999</v>
      </c>
      <c r="E9" s="9">
        <f t="shared" si="3"/>
        <v>210.01861788999997</v>
      </c>
      <c r="F9" s="9">
        <f t="shared" si="3"/>
        <v>268.87536716</v>
      </c>
      <c r="G9" s="9">
        <f t="shared" si="3"/>
        <v>314.74110686</v>
      </c>
      <c r="H9" s="9">
        <f t="shared" si="3"/>
        <v>367.88554736000003</v>
      </c>
      <c r="I9" s="9">
        <f t="shared" si="3"/>
        <v>404.73561643000005</v>
      </c>
      <c r="J9" s="9">
        <f t="shared" si="3"/>
        <v>429.48348268000007</v>
      </c>
      <c r="K9" s="9">
        <f t="shared" si="3"/>
        <v>480.09717591000003</v>
      </c>
      <c r="L9" s="9">
        <f t="shared" si="3"/>
        <v>520.93659733000004</v>
      </c>
      <c r="M9" s="9">
        <f t="shared" si="3"/>
        <v>549.77904004000004</v>
      </c>
      <c r="N9" s="10">
        <f>M9</f>
        <v>549.77904004000004</v>
      </c>
      <c r="O9" s="31"/>
      <c r="P9" s="30" t="s">
        <v>5</v>
      </c>
      <c r="Q9" s="11">
        <f>SUM(Q6:Q7)</f>
        <v>46.889503193400003</v>
      </c>
      <c r="R9" s="11">
        <f t="shared" ref="R9:AB9" si="4">Q9+(SUM(R6:R7))</f>
        <v>93.971090716199996</v>
      </c>
      <c r="S9" s="11">
        <f t="shared" si="4"/>
        <v>140.4376661892</v>
      </c>
      <c r="T9" s="11">
        <f t="shared" si="4"/>
        <v>185.7297269316</v>
      </c>
      <c r="U9" s="11">
        <f t="shared" si="4"/>
        <v>231.02102039940002</v>
      </c>
      <c r="V9" s="11">
        <f t="shared" si="4"/>
        <v>276.31216885380002</v>
      </c>
      <c r="W9" s="11">
        <f t="shared" si="4"/>
        <v>321.45685249920001</v>
      </c>
      <c r="X9" s="11">
        <f t="shared" si="4"/>
        <v>366.60101764800004</v>
      </c>
      <c r="Y9" s="11">
        <f t="shared" si="4"/>
        <v>411.72581129340006</v>
      </c>
      <c r="Z9" s="11">
        <f t="shared" si="4"/>
        <v>456.87695494560006</v>
      </c>
      <c r="AA9" s="11">
        <f t="shared" si="4"/>
        <v>502.00271930460008</v>
      </c>
      <c r="AB9" s="11">
        <f t="shared" si="4"/>
        <v>549.67338422460011</v>
      </c>
      <c r="AC9" s="12">
        <f>SUM(AC6:AC7)</f>
        <v>549.6733842246</v>
      </c>
    </row>
    <row r="10" spans="1:29">
      <c r="A10" s="30" t="s">
        <v>5</v>
      </c>
      <c r="B10" s="11">
        <f>B7+B8+B6</f>
        <v>45.546070357195937</v>
      </c>
      <c r="C10" s="11">
        <f t="shared" ref="C10:M10" si="5">B10+(SUM(C6:C8))</f>
        <v>91.628060082916022</v>
      </c>
      <c r="D10" s="11">
        <f t="shared" si="5"/>
        <v>138.24596932781466</v>
      </c>
      <c r="E10" s="11">
        <f t="shared" si="5"/>
        <v>185.35230585118134</v>
      </c>
      <c r="F10" s="11">
        <f t="shared" si="5"/>
        <v>232.99465780099439</v>
      </c>
      <c r="G10" s="11">
        <f t="shared" si="5"/>
        <v>282.42992540925604</v>
      </c>
      <c r="H10" s="11">
        <f t="shared" si="5"/>
        <v>331.27965301773497</v>
      </c>
      <c r="I10" s="11">
        <f t="shared" si="5"/>
        <v>380.42715502619558</v>
      </c>
      <c r="J10" s="11">
        <f t="shared" si="5"/>
        <v>431.66850156146467</v>
      </c>
      <c r="K10" s="11">
        <f t="shared" si="5"/>
        <v>481.48498155858061</v>
      </c>
      <c r="L10" s="11">
        <f t="shared" si="5"/>
        <v>531.59923592968028</v>
      </c>
      <c r="M10" s="11">
        <f t="shared" si="5"/>
        <v>583.40326502186736</v>
      </c>
      <c r="N10" s="12">
        <f>SUM(N6:N8)</f>
        <v>583.40326502186724</v>
      </c>
      <c r="O10" s="31"/>
      <c r="P10" s="30" t="s">
        <v>6</v>
      </c>
      <c r="Q10" s="13">
        <f t="shared" ref="Q10:AB10" si="6">Q8/$AC$9</f>
        <v>7.7750713199053481E-2</v>
      </c>
      <c r="R10" s="13">
        <f t="shared" si="6"/>
        <v>0.16199835197698997</v>
      </c>
      <c r="S10" s="13">
        <f t="shared" si="6"/>
        <v>0.22802806757109578</v>
      </c>
      <c r="T10" s="13">
        <f t="shared" si="6"/>
        <v>0.31072898359621187</v>
      </c>
      <c r="U10" s="13">
        <f t="shared" si="6"/>
        <v>0.4086536393004912</v>
      </c>
      <c r="V10" s="13">
        <f t="shared" si="6"/>
        <v>0.47865672730570796</v>
      </c>
      <c r="W10" s="13">
        <f t="shared" si="6"/>
        <v>0.580643955264873</v>
      </c>
      <c r="X10" s="13">
        <f t="shared" si="6"/>
        <v>0.67041133958093491</v>
      </c>
      <c r="Y10" s="13">
        <f t="shared" si="6"/>
        <v>0.7560317111701288</v>
      </c>
      <c r="Z10" s="13">
        <f t="shared" si="6"/>
        <v>0.80490478785710751</v>
      </c>
      <c r="AA10" s="13">
        <f t="shared" si="6"/>
        <v>0.86362200170861914</v>
      </c>
      <c r="AB10" s="13">
        <f t="shared" si="6"/>
        <v>0.98277724382097464</v>
      </c>
      <c r="AC10" s="1"/>
    </row>
    <row r="11" spans="1:29">
      <c r="A11" s="30" t="s">
        <v>6</v>
      </c>
      <c r="B11" s="13">
        <f t="shared" ref="B11:M11" si="7">B9/$N$10</f>
        <v>7.0701922580293772E-2</v>
      </c>
      <c r="C11" s="13">
        <f t="shared" si="7"/>
        <v>0.1470853950913644</v>
      </c>
      <c r="D11" s="13">
        <f t="shared" si="7"/>
        <v>0.2680635514855032</v>
      </c>
      <c r="E11" s="13">
        <f t="shared" si="7"/>
        <v>0.3599887598882876</v>
      </c>
      <c r="F11" s="13">
        <f t="shared" si="7"/>
        <v>0.46087394994253583</v>
      </c>
      <c r="G11" s="13">
        <f t="shared" si="7"/>
        <v>0.53949150738503804</v>
      </c>
      <c r="H11" s="13">
        <f t="shared" si="7"/>
        <v>0.63058534193532645</v>
      </c>
      <c r="I11" s="13">
        <f t="shared" si="7"/>
        <v>0.6937493166323464</v>
      </c>
      <c r="J11" s="13">
        <f t="shared" si="7"/>
        <v>0.73616914479198547</v>
      </c>
      <c r="K11" s="13">
        <f t="shared" si="7"/>
        <v>0.82292507549131544</v>
      </c>
      <c r="L11" s="13">
        <f t="shared" si="7"/>
        <v>0.89292712016357023</v>
      </c>
      <c r="M11" s="13">
        <f t="shared" si="7"/>
        <v>0.94236538086462907</v>
      </c>
      <c r="N11" s="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3" spans="1:29">
      <c r="A13" s="24" t="s">
        <v>12</v>
      </c>
      <c r="B13" s="25">
        <v>45108</v>
      </c>
      <c r="C13" s="25">
        <v>45139</v>
      </c>
      <c r="D13" s="25">
        <v>45170</v>
      </c>
      <c r="E13" s="25">
        <v>45200</v>
      </c>
      <c r="F13" s="25">
        <v>45231</v>
      </c>
      <c r="G13" s="25">
        <v>45261</v>
      </c>
      <c r="H13" s="25">
        <v>45292</v>
      </c>
      <c r="I13" s="25">
        <v>45323</v>
      </c>
      <c r="J13" s="25">
        <v>45352</v>
      </c>
      <c r="K13" s="25">
        <v>45383</v>
      </c>
      <c r="L13" s="25">
        <v>45413</v>
      </c>
      <c r="M13" s="25">
        <v>45444</v>
      </c>
      <c r="N13" s="26" t="s">
        <v>8</v>
      </c>
      <c r="O13" s="31"/>
      <c r="P13" s="24" t="s">
        <v>13</v>
      </c>
      <c r="Q13" s="25">
        <v>45474</v>
      </c>
      <c r="R13" s="25">
        <v>45505</v>
      </c>
      <c r="S13" s="25">
        <v>45536</v>
      </c>
      <c r="T13" s="25">
        <v>45566</v>
      </c>
      <c r="U13" s="25">
        <v>45597</v>
      </c>
      <c r="V13" s="25">
        <v>45627</v>
      </c>
      <c r="W13" s="25">
        <v>45658</v>
      </c>
      <c r="X13" s="25">
        <v>45689</v>
      </c>
      <c r="Y13" s="25">
        <v>45717</v>
      </c>
      <c r="Z13" s="25">
        <v>45748</v>
      </c>
      <c r="AA13" s="25">
        <v>45778</v>
      </c>
      <c r="AB13" s="25">
        <v>45809</v>
      </c>
      <c r="AC13" s="26" t="s">
        <v>8</v>
      </c>
    </row>
    <row r="14" spans="1:29">
      <c r="A14" s="30" t="s">
        <v>2</v>
      </c>
      <c r="B14" s="37">
        <v>39.173561999999997</v>
      </c>
      <c r="C14" s="37">
        <v>37.834279000000002</v>
      </c>
      <c r="D14" s="37">
        <v>30.842445000000001</v>
      </c>
      <c r="E14" s="37">
        <v>36.445278999999999</v>
      </c>
      <c r="F14" s="37">
        <v>45.387000999999998</v>
      </c>
      <c r="G14" s="37">
        <v>39.543044999999999</v>
      </c>
      <c r="H14" s="37">
        <v>40.073585999999999</v>
      </c>
      <c r="I14" s="37">
        <v>50.892040999999999</v>
      </c>
      <c r="J14" s="37">
        <v>29.112148000000001</v>
      </c>
      <c r="K14" s="37">
        <v>41.874608000000002</v>
      </c>
      <c r="L14" s="37">
        <v>42.345211999999997</v>
      </c>
      <c r="M14" s="37">
        <v>89.951398999999995</v>
      </c>
      <c r="N14" s="6">
        <f>SUM(B14:M14)</f>
        <v>523.474605</v>
      </c>
      <c r="O14" s="31"/>
      <c r="P14" s="30" t="s">
        <v>2</v>
      </c>
      <c r="Q14" s="37">
        <v>49.496127899999998</v>
      </c>
      <c r="R14" s="37">
        <v>67.803027040000003</v>
      </c>
      <c r="S14" s="37">
        <v>45.299414420000005</v>
      </c>
      <c r="T14" s="37">
        <v>49.045302630000002</v>
      </c>
      <c r="U14" s="39">
        <v>42.023575639999997</v>
      </c>
      <c r="V14" s="39">
        <v>52.402815250000003</v>
      </c>
      <c r="W14" s="39">
        <v>44.121575719999996</v>
      </c>
      <c r="X14" s="39">
        <v>41.513347880000005</v>
      </c>
      <c r="Y14" s="39">
        <v>41.454348179999997</v>
      </c>
      <c r="Z14" s="39">
        <v>29.957349409999999</v>
      </c>
      <c r="AA14" s="39">
        <v>43.760810849999999</v>
      </c>
      <c r="AB14" s="39">
        <v>59.850526770000002</v>
      </c>
      <c r="AC14" s="40">
        <f>SUM(Q14:AB14)</f>
        <v>566.72822169000005</v>
      </c>
    </row>
    <row r="15" spans="1:29">
      <c r="A15" s="30" t="s">
        <v>3</v>
      </c>
      <c r="B15" s="37">
        <v>45.187700999999997</v>
      </c>
      <c r="C15" s="37">
        <v>43.241168000000002</v>
      </c>
      <c r="D15" s="37">
        <v>43.592458000000001</v>
      </c>
      <c r="E15" s="37">
        <v>43.301031000000002</v>
      </c>
      <c r="F15" s="37">
        <v>44.704841000000002</v>
      </c>
      <c r="G15" s="37">
        <v>44.889409999999998</v>
      </c>
      <c r="H15" s="37">
        <v>49.823706999999999</v>
      </c>
      <c r="I15" s="37">
        <v>47.452542999999999</v>
      </c>
      <c r="J15" s="37">
        <v>47.621640999999997</v>
      </c>
      <c r="K15" s="37">
        <v>47.059980000000003</v>
      </c>
      <c r="L15" s="37">
        <v>44.008426999999998</v>
      </c>
      <c r="M15" s="37">
        <v>12.344567</v>
      </c>
      <c r="N15" s="7">
        <f>SUM(B15:M15)</f>
        <v>513.22747400000003</v>
      </c>
      <c r="O15" s="31"/>
      <c r="P15" s="30" t="s">
        <v>3</v>
      </c>
      <c r="Q15" s="37">
        <v>45.507255690000001</v>
      </c>
      <c r="R15" s="37">
        <v>41.043879329999996</v>
      </c>
      <c r="S15" s="37">
        <v>43.956815200000001</v>
      </c>
      <c r="T15" s="37">
        <v>41.864207969999995</v>
      </c>
      <c r="U15" s="37">
        <v>46.506883039999998</v>
      </c>
      <c r="V15" s="37">
        <v>47.848173450000004</v>
      </c>
      <c r="W15" s="37">
        <v>48.93422648</v>
      </c>
      <c r="X15" s="37">
        <v>48.759183880000002</v>
      </c>
      <c r="Y15" s="37">
        <v>48.64674583</v>
      </c>
      <c r="Z15" s="37">
        <v>48.22544181</v>
      </c>
      <c r="AA15" s="37">
        <v>46.286107149999999</v>
      </c>
      <c r="AB15" s="37">
        <v>48.69821967</v>
      </c>
      <c r="AC15" s="7">
        <f>SUM(Q15:AB15)</f>
        <v>556.27713949999998</v>
      </c>
    </row>
    <row r="16" spans="1:29">
      <c r="A16" s="30" t="s">
        <v>10</v>
      </c>
      <c r="B16" s="8">
        <f t="shared" ref="B16:M16" si="8">B15*0.02</f>
        <v>0.90375401999999994</v>
      </c>
      <c r="C16" s="8">
        <f t="shared" si="8"/>
        <v>0.86482336000000004</v>
      </c>
      <c r="D16" s="8">
        <f t="shared" si="8"/>
        <v>0.87184916000000001</v>
      </c>
      <c r="E16" s="8">
        <f t="shared" si="8"/>
        <v>0.86602062000000002</v>
      </c>
      <c r="F16" s="8">
        <f t="shared" si="8"/>
        <v>0.89409682000000001</v>
      </c>
      <c r="G16" s="8">
        <f t="shared" si="8"/>
        <v>0.89778819999999993</v>
      </c>
      <c r="H16" s="8">
        <f t="shared" si="8"/>
        <v>0.99647414000000001</v>
      </c>
      <c r="I16" s="8">
        <f t="shared" si="8"/>
        <v>0.94905085999999994</v>
      </c>
      <c r="J16" s="8">
        <f t="shared" si="8"/>
        <v>0.95243281999999996</v>
      </c>
      <c r="K16" s="8">
        <f t="shared" si="8"/>
        <v>0.94119960000000003</v>
      </c>
      <c r="L16" s="8">
        <f t="shared" si="8"/>
        <v>0.88016854</v>
      </c>
      <c r="M16" s="8">
        <f t="shared" si="8"/>
        <v>0.24689133999999999</v>
      </c>
      <c r="N16" s="7">
        <f>SUM(B16:M16)</f>
        <v>10.264549479999998</v>
      </c>
      <c r="O16" s="31"/>
      <c r="P16" s="30" t="s">
        <v>10</v>
      </c>
      <c r="Q16" s="8">
        <f t="shared" ref="Q16:AB16" si="9">Q15*0.02</f>
        <v>0.91014511380000007</v>
      </c>
      <c r="R16" s="8">
        <f t="shared" si="9"/>
        <v>0.82087758659999999</v>
      </c>
      <c r="S16" s="8">
        <f t="shared" si="9"/>
        <v>0.87913630400000009</v>
      </c>
      <c r="T16" s="8">
        <f t="shared" si="9"/>
        <v>0.83728415939999989</v>
      </c>
      <c r="U16" s="8">
        <f t="shared" si="9"/>
        <v>0.93013766079999993</v>
      </c>
      <c r="V16" s="8">
        <f t="shared" si="9"/>
        <v>0.95696346900000007</v>
      </c>
      <c r="W16" s="8">
        <f t="shared" si="9"/>
        <v>0.97868452959999996</v>
      </c>
      <c r="X16" s="8">
        <f t="shared" si="9"/>
        <v>0.97518367760000002</v>
      </c>
      <c r="Y16" s="8">
        <f t="shared" si="9"/>
        <v>0.97293491659999998</v>
      </c>
      <c r="Z16" s="8">
        <f t="shared" si="9"/>
        <v>0.96450883620000005</v>
      </c>
      <c r="AA16" s="8">
        <f t="shared" si="9"/>
        <v>0.925722143</v>
      </c>
      <c r="AB16" s="8">
        <f t="shared" si="9"/>
        <v>0.97396439340000007</v>
      </c>
      <c r="AC16" s="7">
        <f>SUM(Q16:AB16)</f>
        <v>11.125542789999999</v>
      </c>
    </row>
    <row r="17" spans="1:29">
      <c r="A17" s="32" t="s">
        <v>4</v>
      </c>
      <c r="B17" s="9">
        <f>B14</f>
        <v>39.173561999999997</v>
      </c>
      <c r="C17" s="9">
        <f t="shared" ref="C17:M17" si="10">B17+C14</f>
        <v>77.007840999999999</v>
      </c>
      <c r="D17" s="9">
        <f t="shared" si="10"/>
        <v>107.850286</v>
      </c>
      <c r="E17" s="9">
        <f t="shared" si="10"/>
        <v>144.29556500000001</v>
      </c>
      <c r="F17" s="9">
        <f t="shared" si="10"/>
        <v>189.68256600000001</v>
      </c>
      <c r="G17" s="9">
        <f t="shared" si="10"/>
        <v>229.22561100000001</v>
      </c>
      <c r="H17" s="9">
        <f t="shared" si="10"/>
        <v>269.29919699999999</v>
      </c>
      <c r="I17" s="9">
        <f t="shared" si="10"/>
        <v>320.191238</v>
      </c>
      <c r="J17" s="9">
        <f t="shared" si="10"/>
        <v>349.30338599999999</v>
      </c>
      <c r="K17" s="9">
        <f t="shared" si="10"/>
        <v>391.17799400000001</v>
      </c>
      <c r="L17" s="9">
        <f t="shared" si="10"/>
        <v>433.52320600000002</v>
      </c>
      <c r="M17" s="9">
        <f t="shared" si="10"/>
        <v>523.474605</v>
      </c>
      <c r="N17" s="10">
        <f>N14</f>
        <v>523.474605</v>
      </c>
      <c r="O17" s="31"/>
      <c r="P17" s="32" t="s">
        <v>4</v>
      </c>
      <c r="Q17" s="9">
        <f>Q14</f>
        <v>49.496127899999998</v>
      </c>
      <c r="R17" s="9">
        <f t="shared" ref="R17:AB17" si="11">Q17+R14</f>
        <v>117.29915493999999</v>
      </c>
      <c r="S17" s="9">
        <f t="shared" si="11"/>
        <v>162.59856936</v>
      </c>
      <c r="T17" s="9">
        <f t="shared" si="11"/>
        <v>211.64387199000001</v>
      </c>
      <c r="U17" s="9">
        <f t="shared" si="11"/>
        <v>253.66744763</v>
      </c>
      <c r="V17" s="9">
        <f t="shared" si="11"/>
        <v>306.07026287999997</v>
      </c>
      <c r="W17" s="9">
        <f t="shared" si="11"/>
        <v>350.19183859999998</v>
      </c>
      <c r="X17" s="9">
        <f t="shared" si="11"/>
        <v>391.70518648000001</v>
      </c>
      <c r="Y17" s="9">
        <f t="shared" si="11"/>
        <v>433.15953466000002</v>
      </c>
      <c r="Z17" s="9">
        <f t="shared" si="11"/>
        <v>463.11688407000003</v>
      </c>
      <c r="AA17" s="9">
        <f t="shared" si="11"/>
        <v>506.87769492000001</v>
      </c>
      <c r="AB17" s="9">
        <f t="shared" si="11"/>
        <v>566.72822169000005</v>
      </c>
      <c r="AC17" s="10">
        <f>AC14</f>
        <v>566.72822169000005</v>
      </c>
    </row>
    <row r="18" spans="1:29">
      <c r="A18" s="30" t="s">
        <v>5</v>
      </c>
      <c r="B18" s="11">
        <f>SUM(B15:B16)</f>
        <v>46.091455019999998</v>
      </c>
      <c r="C18" s="11">
        <f t="shared" ref="C18:M18" si="12">B18+(SUM(C15:C16))</f>
        <v>90.197446380000002</v>
      </c>
      <c r="D18" s="11">
        <f t="shared" si="12"/>
        <v>134.66175354000001</v>
      </c>
      <c r="E18" s="11">
        <f t="shared" si="12"/>
        <v>178.82880516</v>
      </c>
      <c r="F18" s="11">
        <f t="shared" si="12"/>
        <v>224.42774298</v>
      </c>
      <c r="G18" s="11">
        <f t="shared" si="12"/>
        <v>270.21494117999998</v>
      </c>
      <c r="H18" s="11">
        <f t="shared" si="12"/>
        <v>321.03512231999997</v>
      </c>
      <c r="I18" s="11">
        <f t="shared" si="12"/>
        <v>369.43671617999996</v>
      </c>
      <c r="J18" s="11">
        <f t="shared" si="12"/>
        <v>418.01078999999993</v>
      </c>
      <c r="K18" s="11">
        <f t="shared" si="12"/>
        <v>466.01196959999993</v>
      </c>
      <c r="L18" s="11">
        <f t="shared" si="12"/>
        <v>510.90056513999991</v>
      </c>
      <c r="M18" s="11">
        <f t="shared" si="12"/>
        <v>523.49202347999994</v>
      </c>
      <c r="N18" s="12">
        <f>SUM(N15:N16)</f>
        <v>523.49202348000006</v>
      </c>
      <c r="O18" s="31"/>
      <c r="P18" s="30" t="s">
        <v>5</v>
      </c>
      <c r="Q18" s="11">
        <f>SUM(Q15:Q16)</f>
        <v>46.4174008038</v>
      </c>
      <c r="R18" s="11">
        <f t="shared" ref="R18:AB18" si="13">Q18+(SUM(R15:R16))</f>
        <v>88.282157720399994</v>
      </c>
      <c r="S18" s="11">
        <f t="shared" si="13"/>
        <v>133.1181092244</v>
      </c>
      <c r="T18" s="11">
        <f t="shared" si="13"/>
        <v>175.81960135380001</v>
      </c>
      <c r="U18" s="11">
        <f t="shared" si="13"/>
        <v>223.2566220546</v>
      </c>
      <c r="V18" s="11">
        <f t="shared" si="13"/>
        <v>272.06175897360004</v>
      </c>
      <c r="W18" s="11">
        <f t="shared" si="13"/>
        <v>321.97466998320004</v>
      </c>
      <c r="X18" s="11">
        <f t="shared" si="13"/>
        <v>371.70903754080007</v>
      </c>
      <c r="Y18" s="11">
        <f t="shared" si="13"/>
        <v>421.32871828740008</v>
      </c>
      <c r="Z18" s="11">
        <f t="shared" si="13"/>
        <v>470.51866893360005</v>
      </c>
      <c r="AA18" s="11">
        <f t="shared" si="13"/>
        <v>517.73049822660005</v>
      </c>
      <c r="AB18" s="11">
        <f t="shared" si="13"/>
        <v>567.40268229000003</v>
      </c>
      <c r="AC18" s="12">
        <f>SUM(AC15:AC16)</f>
        <v>567.40268229000003</v>
      </c>
    </row>
    <row r="19" spans="1:29">
      <c r="A19" s="30" t="s">
        <v>6</v>
      </c>
      <c r="B19" s="13">
        <f t="shared" ref="B19:M19" si="14">B17/$N$18</f>
        <v>7.4831249079187964E-2</v>
      </c>
      <c r="C19" s="13">
        <f t="shared" si="14"/>
        <v>0.14710413443948506</v>
      </c>
      <c r="D19" s="13">
        <f t="shared" si="14"/>
        <v>0.20602087742053324</v>
      </c>
      <c r="E19" s="13">
        <f t="shared" si="14"/>
        <v>0.27564042722326754</v>
      </c>
      <c r="F19" s="13">
        <f t="shared" si="14"/>
        <v>0.36234089058139546</v>
      </c>
      <c r="G19" s="13">
        <f t="shared" si="14"/>
        <v>0.43787794411113418</v>
      </c>
      <c r="H19" s="13">
        <f t="shared" si="14"/>
        <v>0.51442846293968136</v>
      </c>
      <c r="I19" s="13">
        <f t="shared" si="14"/>
        <v>0.61164492225015321</v>
      </c>
      <c r="J19" s="13">
        <f t="shared" si="14"/>
        <v>0.66725636749524431</v>
      </c>
      <c r="K19" s="13">
        <f t="shared" si="14"/>
        <v>0.74724728640482319</v>
      </c>
      <c r="L19" s="13">
        <f t="shared" si="14"/>
        <v>0.82813717603199111</v>
      </c>
      <c r="M19" s="13">
        <f t="shared" si="14"/>
        <v>0.99996672636980355</v>
      </c>
      <c r="N19" s="1"/>
      <c r="O19" s="31"/>
      <c r="P19" s="30" t="s">
        <v>6</v>
      </c>
      <c r="Q19" s="13">
        <f t="shared" ref="Q19:AB19" si="15">Q17/$AC$18</f>
        <v>8.7232805633270655E-2</v>
      </c>
      <c r="R19" s="13">
        <f t="shared" si="15"/>
        <v>0.20672999723333751</v>
      </c>
      <c r="S19" s="13">
        <f>S17/$AC$18</f>
        <v>0.28656644466988213</v>
      </c>
      <c r="T19" s="13">
        <f t="shared" si="15"/>
        <v>0.37300470828903948</v>
      </c>
      <c r="U19" s="13">
        <f t="shared" si="15"/>
        <v>0.44706776253896935</v>
      </c>
      <c r="V19" s="13">
        <f t="shared" si="15"/>
        <v>0.53942336268965185</v>
      </c>
      <c r="W19" s="13">
        <f t="shared" si="15"/>
        <v>0.6171839674543812</v>
      </c>
      <c r="X19" s="13">
        <f t="shared" si="15"/>
        <v>0.69034778774591543</v>
      </c>
      <c r="Y19" s="13">
        <f t="shared" si="15"/>
        <v>0.76340762597701606</v>
      </c>
      <c r="Z19" s="13">
        <f t="shared" si="15"/>
        <v>0.81620496082410232</v>
      </c>
      <c r="AA19" s="13">
        <f t="shared" si="15"/>
        <v>0.89332974753357675</v>
      </c>
      <c r="AB19" s="13">
        <f t="shared" si="15"/>
        <v>0.99881131933095924</v>
      </c>
      <c r="AC19" s="1" t="s">
        <v>0</v>
      </c>
    </row>
    <row r="21" spans="1:29">
      <c r="A21" s="24" t="s">
        <v>14</v>
      </c>
      <c r="B21" s="25">
        <v>45839</v>
      </c>
      <c r="C21" s="25">
        <v>45870</v>
      </c>
      <c r="D21" s="25">
        <v>45901</v>
      </c>
      <c r="E21" s="25">
        <v>45931</v>
      </c>
      <c r="F21" s="25">
        <v>45962</v>
      </c>
      <c r="G21" s="25">
        <v>45992</v>
      </c>
      <c r="H21" s="26" t="s">
        <v>8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spans="1:29">
      <c r="A22" s="30" t="s">
        <v>2</v>
      </c>
      <c r="B22" s="37">
        <v>41.032914320000017</v>
      </c>
      <c r="C22" s="37">
        <v>46.481486420000024</v>
      </c>
      <c r="D22" s="37">
        <v>41.610879840000003</v>
      </c>
      <c r="E22" s="37">
        <v>36.655163610000002</v>
      </c>
      <c r="F22" s="37">
        <v>31.571299800000002</v>
      </c>
      <c r="G22" s="37">
        <v>49.383574009999897</v>
      </c>
      <c r="H22" s="37">
        <f>SUM(B22:G22)</f>
        <v>246.73531799999992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spans="1:29">
      <c r="A23" s="30" t="s">
        <v>3</v>
      </c>
      <c r="B23" s="37">
        <v>46.731427708091999</v>
      </c>
      <c r="C23" s="37">
        <v>46.731427708091999</v>
      </c>
      <c r="D23" s="37">
        <v>46.731427708091999</v>
      </c>
      <c r="E23" s="37">
        <v>49.398094846666666</v>
      </c>
      <c r="F23" s="37">
        <v>49.398094846666666</v>
      </c>
      <c r="G23" s="37">
        <v>49.398094846666666</v>
      </c>
      <c r="H23" s="37">
        <f>SUM(B23:G23)</f>
        <v>288.38856766427597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spans="1:29">
      <c r="A24" s="30" t="s">
        <v>10</v>
      </c>
      <c r="B24" s="8">
        <f t="shared" ref="B24:G24" si="16">B23*0.02</f>
        <v>0.93462855416183999</v>
      </c>
      <c r="C24" s="8">
        <f t="shared" si="16"/>
        <v>0.93462855416183999</v>
      </c>
      <c r="D24" s="8">
        <f t="shared" si="16"/>
        <v>0.93462855416183999</v>
      </c>
      <c r="E24" s="8">
        <f t="shared" si="16"/>
        <v>0.98796189693333336</v>
      </c>
      <c r="F24" s="8">
        <f t="shared" si="16"/>
        <v>0.98796189693333336</v>
      </c>
      <c r="G24" s="8">
        <f t="shared" si="16"/>
        <v>0.98796189693333336</v>
      </c>
      <c r="H24" s="8">
        <f>SUM(B24:G24)</f>
        <v>5.7677713532855197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pans="1:29">
      <c r="A25" s="32" t="s">
        <v>4</v>
      </c>
      <c r="B25" s="9">
        <f>B22</f>
        <v>41.032914320000017</v>
      </c>
      <c r="C25" s="9">
        <f t="shared" ref="C25" si="17">B25+C22</f>
        <v>87.514400740000042</v>
      </c>
      <c r="D25" s="9">
        <f t="shared" ref="D25:G25" si="18">C25+D22</f>
        <v>129.12528058000004</v>
      </c>
      <c r="E25" s="9">
        <f t="shared" si="18"/>
        <v>165.78044419000003</v>
      </c>
      <c r="F25" s="9">
        <f t="shared" si="18"/>
        <v>197.35174399000002</v>
      </c>
      <c r="G25" s="9">
        <f t="shared" si="18"/>
        <v>246.73531799999992</v>
      </c>
      <c r="H25" s="9">
        <f>H22</f>
        <v>246.73531799999992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</row>
    <row r="26" spans="1:29">
      <c r="A26" s="30" t="s">
        <v>5</v>
      </c>
      <c r="B26" s="11">
        <f>SUM(B23:B24)</f>
        <v>47.666056262253839</v>
      </c>
      <c r="C26" s="11">
        <f t="shared" ref="C26" si="19">B26+(SUM(C23:C24))</f>
        <v>95.332112524507679</v>
      </c>
      <c r="D26" s="11">
        <f t="shared" ref="D26:G26" si="20">C26+(SUM(D23:D24))</f>
        <v>142.99816878676151</v>
      </c>
      <c r="E26" s="11">
        <f t="shared" si="20"/>
        <v>193.3842255303615</v>
      </c>
      <c r="F26" s="11">
        <f t="shared" si="20"/>
        <v>243.7702822739615</v>
      </c>
      <c r="G26" s="11">
        <f t="shared" si="20"/>
        <v>294.15633901756149</v>
      </c>
      <c r="H26" s="11">
        <v>596.47267947916146</v>
      </c>
    </row>
    <row r="27" spans="1:29">
      <c r="A27" s="30" t="s">
        <v>6</v>
      </c>
      <c r="B27" s="13">
        <f>B25/$H$26</f>
        <v>6.8792613193666918E-2</v>
      </c>
      <c r="C27" s="13">
        <f>C25/$H$26</f>
        <v>0.14671988131362096</v>
      </c>
      <c r="D27" s="13">
        <f>D25/$H$26</f>
        <v>0.21648146683390751</v>
      </c>
      <c r="E27" s="13">
        <f t="shared" ref="E27:G27" si="21">E25/$H$26</f>
        <v>0.27793468149246858</v>
      </c>
      <c r="F27" s="13">
        <f t="shared" si="21"/>
        <v>0.33086468295970756</v>
      </c>
      <c r="G27" s="13">
        <f t="shared" si="21"/>
        <v>0.41365736686456223</v>
      </c>
      <c r="H27" s="13" t="s">
        <v>0</v>
      </c>
    </row>
    <row r="28" spans="1:29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1:29">
      <c r="A29" s="2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29">
      <c r="A30" s="2"/>
      <c r="B30" s="31"/>
      <c r="C30" s="31"/>
      <c r="D30" s="37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29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29">
      <c r="A32" s="31"/>
      <c r="B32" s="43"/>
      <c r="C32" s="43"/>
      <c r="D32" s="43"/>
      <c r="E32" s="43"/>
      <c r="F32" s="43"/>
      <c r="G32" s="43"/>
      <c r="H32" s="31"/>
      <c r="I32" s="31"/>
      <c r="J32" s="31"/>
      <c r="K32" s="31"/>
      <c r="L32" s="31"/>
      <c r="M32" s="31"/>
      <c r="N32" s="31"/>
    </row>
    <row r="33" spans="1:14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</row>
    <row r="35" spans="1:14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</row>
    <row r="36" spans="1:14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4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1:14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</row>
    <row r="39" spans="1:14">
      <c r="A39" s="31"/>
      <c r="B39" s="31"/>
      <c r="C39" s="31"/>
      <c r="D39" s="31" t="s">
        <v>0</v>
      </c>
      <c r="E39" s="33"/>
      <c r="F39" s="31"/>
      <c r="G39" s="31"/>
      <c r="H39" s="31"/>
      <c r="I39" s="31"/>
      <c r="J39" s="31"/>
      <c r="K39" s="31"/>
      <c r="L39" s="31"/>
      <c r="M39" s="31"/>
      <c r="N39" s="31"/>
    </row>
    <row r="40" spans="1:14">
      <c r="A40" s="31"/>
      <c r="B40" s="31"/>
      <c r="C40" s="31"/>
      <c r="D40" s="31" t="s">
        <v>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</row>
  </sheetData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77A18-98EE-4D5D-A800-33767787A145}">
  <dimension ref="A1:AC53"/>
  <sheetViews>
    <sheetView showGridLines="0" zoomScaleNormal="100" workbookViewId="0"/>
  </sheetViews>
  <sheetFormatPr defaultColWidth="9.140625" defaultRowHeight="15"/>
  <cols>
    <col min="1" max="1" width="26.5703125" style="4" customWidth="1"/>
    <col min="2" max="3" width="9.28515625" style="4" bestFit="1" customWidth="1"/>
    <col min="4" max="7" width="10.140625" style="4" bestFit="1" customWidth="1"/>
    <col min="8" max="8" width="9" style="4" bestFit="1" customWidth="1"/>
    <col min="9" max="11" width="8.5703125" style="4" bestFit="1" customWidth="1"/>
    <col min="12" max="14" width="9.140625" style="4" bestFit="1" customWidth="1"/>
    <col min="15" max="15" width="2.42578125" style="4" customWidth="1"/>
    <col min="16" max="16" width="18.42578125" style="4" bestFit="1" customWidth="1"/>
    <col min="17" max="17" width="6.85546875" style="4" bestFit="1" customWidth="1"/>
    <col min="18" max="18" width="7.140625" style="4" bestFit="1" customWidth="1"/>
    <col min="19" max="19" width="8.42578125" style="4" customWidth="1"/>
    <col min="20" max="20" width="9.140625" style="4"/>
    <col min="21" max="27" width="7.5703125" style="4" bestFit="1" customWidth="1"/>
    <col min="28" max="28" width="9.5703125" style="4" bestFit="1" customWidth="1"/>
    <col min="29" max="29" width="10.5703125" style="4" bestFit="1" customWidth="1"/>
    <col min="30" max="16384" width="9.140625" style="4"/>
  </cols>
  <sheetData>
    <row r="1" spans="1:29" ht="21">
      <c r="A1" s="65" t="s">
        <v>46</v>
      </c>
      <c r="B1" s="66"/>
      <c r="C1" s="67"/>
      <c r="D1" s="67"/>
      <c r="E1" s="67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29">
      <c r="A2" s="14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>
      <c r="A3" s="5"/>
      <c r="B3"/>
      <c r="C3"/>
      <c r="D3"/>
      <c r="E3"/>
      <c r="F3"/>
      <c r="G3"/>
      <c r="H3"/>
      <c r="I3"/>
      <c r="J3"/>
      <c r="K3"/>
      <c r="L3"/>
      <c r="M3"/>
      <c r="N3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>
      <c r="A4" s="24" t="s">
        <v>15</v>
      </c>
      <c r="B4" s="25">
        <v>44378</v>
      </c>
      <c r="C4" s="25">
        <v>44409</v>
      </c>
      <c r="D4" s="25">
        <v>44440</v>
      </c>
      <c r="E4" s="25">
        <v>44470</v>
      </c>
      <c r="F4" s="25">
        <v>44501</v>
      </c>
      <c r="G4" s="25">
        <v>44531</v>
      </c>
      <c r="H4" s="25">
        <v>44562</v>
      </c>
      <c r="I4" s="25">
        <v>44593</v>
      </c>
      <c r="J4" s="25">
        <v>44621</v>
      </c>
      <c r="K4" s="25">
        <v>44652</v>
      </c>
      <c r="L4" s="25">
        <v>44682</v>
      </c>
      <c r="M4" s="25">
        <v>44713</v>
      </c>
      <c r="N4" s="26"/>
      <c r="O4" s="31"/>
      <c r="P4" s="24" t="s">
        <v>16</v>
      </c>
      <c r="Q4" s="25">
        <v>44378</v>
      </c>
      <c r="R4" s="25">
        <v>44409</v>
      </c>
      <c r="S4" s="25">
        <v>44440</v>
      </c>
      <c r="T4" s="25">
        <v>44470</v>
      </c>
      <c r="U4" s="25">
        <v>44501</v>
      </c>
      <c r="V4" s="25">
        <v>44531</v>
      </c>
      <c r="W4" s="25">
        <v>44562</v>
      </c>
      <c r="X4" s="25">
        <v>44593</v>
      </c>
      <c r="Y4" s="25">
        <v>44621</v>
      </c>
      <c r="Z4" s="25">
        <v>44652</v>
      </c>
      <c r="AA4" s="25">
        <v>44682</v>
      </c>
      <c r="AB4" s="25">
        <v>44713</v>
      </c>
      <c r="AC4" s="26"/>
    </row>
    <row r="5" spans="1:29">
      <c r="A5" s="30" t="s">
        <v>2</v>
      </c>
      <c r="B5" s="17">
        <f>(5112235.04-Q5)/1000000</f>
        <v>5.1122331999050399</v>
      </c>
      <c r="C5" s="17">
        <v>4.5844391</v>
      </c>
      <c r="D5" s="17">
        <v>7.4401893399999999</v>
      </c>
      <c r="E5" s="17">
        <v>3.9256682700000001</v>
      </c>
      <c r="F5" s="17">
        <v>1.3560719699999999</v>
      </c>
      <c r="G5" s="17">
        <v>3.61046595</v>
      </c>
      <c r="H5" s="17">
        <v>7.9002579100000005</v>
      </c>
      <c r="I5" s="17">
        <v>7.59894464</v>
      </c>
      <c r="J5" s="17">
        <v>12.969216699999999</v>
      </c>
      <c r="K5" s="17">
        <v>8.6191436400000008</v>
      </c>
      <c r="L5" s="17">
        <v>9.9107844399999987</v>
      </c>
      <c r="M5" s="17">
        <v>-12.14776108</v>
      </c>
      <c r="N5" s="6">
        <f>SUM(B5:M5)</f>
        <v>60.879654079905031</v>
      </c>
      <c r="O5" s="31"/>
      <c r="P5" s="30" t="s">
        <v>2</v>
      </c>
      <c r="Q5" s="17">
        <v>1.8400949600000001</v>
      </c>
      <c r="R5" s="17">
        <v>5.4424452099999998</v>
      </c>
      <c r="S5" s="17">
        <v>9.8042785800000001</v>
      </c>
      <c r="T5" s="17">
        <v>1.7300164199999999</v>
      </c>
      <c r="U5" s="17">
        <v>7.2650815199999998</v>
      </c>
      <c r="V5" s="17">
        <v>13.095242630000001</v>
      </c>
      <c r="W5" s="17">
        <v>2.2774426600000002</v>
      </c>
      <c r="X5" s="17">
        <v>15.44585477</v>
      </c>
      <c r="Y5" s="17">
        <v>7.9102922800000002</v>
      </c>
      <c r="Z5" s="17">
        <v>1.5043692399999999</v>
      </c>
      <c r="AA5" s="17">
        <v>2.9357687299999999</v>
      </c>
      <c r="AB5" s="17">
        <v>28.55616478</v>
      </c>
      <c r="AC5" s="6">
        <f>SUM(Q5:AB5)</f>
        <v>97.807051780000023</v>
      </c>
    </row>
    <row r="6" spans="1:29">
      <c r="A6" s="30" t="s">
        <v>3</v>
      </c>
      <c r="B6" s="18">
        <v>6.7037955800000004</v>
      </c>
      <c r="C6" s="18">
        <v>9.0803314999999998</v>
      </c>
      <c r="D6" s="18">
        <v>17.724003329999999</v>
      </c>
      <c r="E6" s="18">
        <v>26.937861083200001</v>
      </c>
      <c r="F6" s="18">
        <v>33.080432916500001</v>
      </c>
      <c r="G6" s="18">
        <v>39.223004749799998</v>
      </c>
      <c r="H6" s="18">
        <v>51.508148416399997</v>
      </c>
      <c r="I6" s="18">
        <v>63.793292082999997</v>
      </c>
      <c r="J6" s="18">
        <v>76.07843574959999</v>
      </c>
      <c r="K6" s="18">
        <v>94.506151249500007</v>
      </c>
      <c r="L6" s="18">
        <v>94.506151249500007</v>
      </c>
      <c r="M6" s="18">
        <v>124.524260416</v>
      </c>
      <c r="N6" s="7">
        <f>SUM(B6:M6)</f>
        <v>637.66586832350004</v>
      </c>
      <c r="O6" s="31"/>
      <c r="P6" s="30" t="s">
        <v>3</v>
      </c>
      <c r="Q6" s="18">
        <v>3.2393310799999999</v>
      </c>
      <c r="R6" s="18">
        <v>3.7030885800000002</v>
      </c>
      <c r="S6" s="18">
        <v>4.6619635800000001</v>
      </c>
      <c r="T6" s="18">
        <v>6.0700360800000004</v>
      </c>
      <c r="U6" s="18">
        <v>7.0087510799999997</v>
      </c>
      <c r="V6" s="18">
        <v>7.9474660799999999</v>
      </c>
      <c r="W6" s="18">
        <v>9.8248960800000003</v>
      </c>
      <c r="X6" s="18">
        <v>11.702326080000001</v>
      </c>
      <c r="Y6" s="18">
        <v>13.579756079999999</v>
      </c>
      <c r="Z6" s="18">
        <v>16.395901080000002</v>
      </c>
      <c r="AA6" s="18">
        <v>16.395901080000002</v>
      </c>
      <c r="AB6" s="18">
        <v>21.08387608</v>
      </c>
      <c r="AC6" s="7">
        <f>SUM(Q6:AB6)</f>
        <v>121.61329296</v>
      </c>
    </row>
    <row r="7" spans="1:29">
      <c r="A7" s="30" t="s">
        <v>10</v>
      </c>
      <c r="B7" s="8">
        <f t="shared" ref="B7:M7" si="0">B6*0.02</f>
        <v>0.13407591160000001</v>
      </c>
      <c r="C7" s="8">
        <f t="shared" si="0"/>
        <v>0.18160662999999999</v>
      </c>
      <c r="D7" s="8">
        <f t="shared" si="0"/>
        <v>0.35448006659999998</v>
      </c>
      <c r="E7" s="8">
        <f t="shared" si="0"/>
        <v>0.53875722166400009</v>
      </c>
      <c r="F7" s="8">
        <f t="shared" si="0"/>
        <v>0.66160865833000004</v>
      </c>
      <c r="G7" s="8">
        <f t="shared" si="0"/>
        <v>0.784460094996</v>
      </c>
      <c r="H7" s="8">
        <f t="shared" si="0"/>
        <v>1.030162968328</v>
      </c>
      <c r="I7" s="8">
        <f t="shared" si="0"/>
        <v>1.2758658416599999</v>
      </c>
      <c r="J7" s="8">
        <f t="shared" si="0"/>
        <v>1.5215687149919999</v>
      </c>
      <c r="K7" s="8">
        <f t="shared" si="0"/>
        <v>1.8901230249900003</v>
      </c>
      <c r="L7" s="8">
        <f t="shared" si="0"/>
        <v>1.8901230249900003</v>
      </c>
      <c r="M7" s="8">
        <f t="shared" si="0"/>
        <v>2.49048520832</v>
      </c>
      <c r="N7" s="7">
        <f>SUM(B7:M7)</f>
        <v>12.75331736647</v>
      </c>
      <c r="O7" s="31"/>
      <c r="P7" s="30" t="s">
        <v>10</v>
      </c>
      <c r="Q7" s="8">
        <f t="shared" ref="Q7:AB7" si="1">Q6*0.02</f>
        <v>6.4786621599999997E-2</v>
      </c>
      <c r="R7" s="8">
        <f t="shared" si="1"/>
        <v>7.4061771600000006E-2</v>
      </c>
      <c r="S7" s="8">
        <f t="shared" si="1"/>
        <v>9.3239271600000007E-2</v>
      </c>
      <c r="T7" s="8">
        <f t="shared" si="1"/>
        <v>0.12140072160000001</v>
      </c>
      <c r="U7" s="8">
        <f t="shared" si="1"/>
        <v>0.1401750216</v>
      </c>
      <c r="V7" s="8">
        <f t="shared" si="1"/>
        <v>0.1589493216</v>
      </c>
      <c r="W7" s="8">
        <f t="shared" si="1"/>
        <v>0.19649792160000001</v>
      </c>
      <c r="X7" s="8">
        <f t="shared" si="1"/>
        <v>0.23404652160000003</v>
      </c>
      <c r="Y7" s="8">
        <f t="shared" si="1"/>
        <v>0.27159512159999999</v>
      </c>
      <c r="Z7" s="8">
        <f t="shared" si="1"/>
        <v>0.32791802160000005</v>
      </c>
      <c r="AA7" s="8">
        <f t="shared" si="1"/>
        <v>0.32791802160000005</v>
      </c>
      <c r="AB7" s="8">
        <f t="shared" si="1"/>
        <v>0.42167752159999999</v>
      </c>
      <c r="AC7" s="7">
        <f>SUM(Q7:AB7)</f>
        <v>2.4322658591999997</v>
      </c>
    </row>
    <row r="8" spans="1:29">
      <c r="A8" s="32" t="s">
        <v>4</v>
      </c>
      <c r="B8" s="9">
        <f>B5</f>
        <v>5.1122331999050399</v>
      </c>
      <c r="C8" s="9">
        <f t="shared" ref="C8:M8" si="2">B8+C5</f>
        <v>9.696672299905039</v>
      </c>
      <c r="D8" s="9">
        <f t="shared" si="2"/>
        <v>17.136861639905039</v>
      </c>
      <c r="E8" s="9">
        <f t="shared" si="2"/>
        <v>21.062529909905038</v>
      </c>
      <c r="F8" s="9">
        <f t="shared" si="2"/>
        <v>22.418601879905037</v>
      </c>
      <c r="G8" s="9">
        <f t="shared" si="2"/>
        <v>26.029067829905038</v>
      </c>
      <c r="H8" s="9">
        <f t="shared" si="2"/>
        <v>33.929325739905039</v>
      </c>
      <c r="I8" s="9">
        <f t="shared" si="2"/>
        <v>41.528270379905038</v>
      </c>
      <c r="J8" s="9">
        <f t="shared" si="2"/>
        <v>54.497487079905035</v>
      </c>
      <c r="K8" s="9">
        <f t="shared" si="2"/>
        <v>63.116630719905032</v>
      </c>
      <c r="L8" s="9">
        <f t="shared" si="2"/>
        <v>73.027415159905033</v>
      </c>
      <c r="M8" s="9">
        <f t="shared" si="2"/>
        <v>60.879654079905031</v>
      </c>
      <c r="N8" s="10">
        <f>M8</f>
        <v>60.879654079905031</v>
      </c>
      <c r="O8" s="31"/>
      <c r="P8" s="32" t="s">
        <v>4</v>
      </c>
      <c r="Q8" s="9">
        <f>Q5</f>
        <v>1.8400949600000001</v>
      </c>
      <c r="R8" s="9">
        <f t="shared" ref="R8:AB8" si="3">Q8+R5</f>
        <v>7.2825401699999999</v>
      </c>
      <c r="S8" s="9">
        <f t="shared" si="3"/>
        <v>17.086818749999999</v>
      </c>
      <c r="T8" s="9">
        <f t="shared" si="3"/>
        <v>18.816835169999997</v>
      </c>
      <c r="U8" s="9">
        <f t="shared" si="3"/>
        <v>26.081916689999996</v>
      </c>
      <c r="V8" s="9">
        <f t="shared" si="3"/>
        <v>39.177159320000001</v>
      </c>
      <c r="W8" s="9">
        <f t="shared" si="3"/>
        <v>41.45460198</v>
      </c>
      <c r="X8" s="9">
        <f t="shared" si="3"/>
        <v>56.900456750000004</v>
      </c>
      <c r="Y8" s="9">
        <f t="shared" si="3"/>
        <v>64.810749030000011</v>
      </c>
      <c r="Z8" s="9">
        <f t="shared" si="3"/>
        <v>66.315118270000013</v>
      </c>
      <c r="AA8" s="9">
        <f t="shared" si="3"/>
        <v>69.25088700000002</v>
      </c>
      <c r="AB8" s="9">
        <f t="shared" si="3"/>
        <v>97.807051780000023</v>
      </c>
      <c r="AC8" s="10">
        <f>AB8</f>
        <v>97.807051780000023</v>
      </c>
    </row>
    <row r="9" spans="1:29">
      <c r="A9" s="30" t="s">
        <v>5</v>
      </c>
      <c r="B9" s="11">
        <f>SUM(B6:B7)</f>
        <v>6.8378714916000005</v>
      </c>
      <c r="C9" s="11">
        <f t="shared" ref="C9:M9" si="4">B9+(SUM(C6:C7))</f>
        <v>16.099809621599999</v>
      </c>
      <c r="D9" s="11">
        <f t="shared" si="4"/>
        <v>34.178293018199994</v>
      </c>
      <c r="E9" s="11">
        <f t="shared" si="4"/>
        <v>61.654911323063999</v>
      </c>
      <c r="F9" s="11">
        <f t="shared" si="4"/>
        <v>95.39695289789401</v>
      </c>
      <c r="G9" s="11">
        <f t="shared" si="4"/>
        <v>135.40441774269001</v>
      </c>
      <c r="H9" s="11">
        <f t="shared" si="4"/>
        <v>187.942729127418</v>
      </c>
      <c r="I9" s="11">
        <f t="shared" si="4"/>
        <v>253.01188705207801</v>
      </c>
      <c r="J9" s="11">
        <f t="shared" si="4"/>
        <v>330.61189151666997</v>
      </c>
      <c r="K9" s="11">
        <f t="shared" si="4"/>
        <v>427.00816579115997</v>
      </c>
      <c r="L9" s="11">
        <f t="shared" si="4"/>
        <v>523.40444006564996</v>
      </c>
      <c r="M9" s="11">
        <f t="shared" si="4"/>
        <v>650.41918568996994</v>
      </c>
      <c r="N9" s="12">
        <f>SUM(N6:N7)</f>
        <v>650.41918568997005</v>
      </c>
      <c r="O9" s="31"/>
      <c r="P9" s="30" t="s">
        <v>5</v>
      </c>
      <c r="Q9" s="11">
        <f>SUM(Q6:Q7)</f>
        <v>3.3041177016000001</v>
      </c>
      <c r="R9" s="11">
        <f t="shared" ref="R9:AB9" si="5">Q9+(SUM(R6:R7))</f>
        <v>7.0812680532000005</v>
      </c>
      <c r="S9" s="11">
        <f t="shared" si="5"/>
        <v>11.836470904800001</v>
      </c>
      <c r="T9" s="11">
        <f t="shared" si="5"/>
        <v>18.027907706400001</v>
      </c>
      <c r="U9" s="11">
        <f t="shared" si="5"/>
        <v>25.176833808000001</v>
      </c>
      <c r="V9" s="11">
        <f t="shared" si="5"/>
        <v>33.283249209600001</v>
      </c>
      <c r="W9" s="11">
        <f t="shared" si="5"/>
        <v>43.304643211200002</v>
      </c>
      <c r="X9" s="11">
        <f t="shared" si="5"/>
        <v>55.241015812800001</v>
      </c>
      <c r="Y9" s="11">
        <f t="shared" si="5"/>
        <v>69.092367014399997</v>
      </c>
      <c r="Z9" s="11">
        <f t="shared" si="5"/>
        <v>85.816186115999997</v>
      </c>
      <c r="AA9" s="11">
        <f t="shared" si="5"/>
        <v>102.5400052176</v>
      </c>
      <c r="AB9" s="11">
        <f t="shared" si="5"/>
        <v>124.0455588192</v>
      </c>
      <c r="AC9" s="12">
        <f>SUM(AC6:AC7)</f>
        <v>124.0455588192</v>
      </c>
    </row>
    <row r="10" spans="1:29">
      <c r="A10" s="30" t="s">
        <v>6</v>
      </c>
      <c r="B10" s="13">
        <f>B8/$N$9</f>
        <v>7.8599052924337408E-3</v>
      </c>
      <c r="C10" s="13">
        <f t="shared" ref="C10:M10" si="6">C8/$N$9</f>
        <v>1.490834297825752E-2</v>
      </c>
      <c r="D10" s="13">
        <f t="shared" si="6"/>
        <v>2.6347411049577382E-2</v>
      </c>
      <c r="E10" s="13">
        <f t="shared" si="6"/>
        <v>3.2383008332636638E-2</v>
      </c>
      <c r="F10" s="13">
        <f t="shared" si="6"/>
        <v>3.4467928334744921E-2</v>
      </c>
      <c r="G10" s="13">
        <f t="shared" si="6"/>
        <v>4.0018911499809448E-2</v>
      </c>
      <c r="H10" s="13">
        <f t="shared" si="6"/>
        <v>5.21653212057583E-2</v>
      </c>
      <c r="I10" s="13">
        <f t="shared" si="6"/>
        <v>6.3848470791727188E-2</v>
      </c>
      <c r="J10" s="13">
        <f t="shared" si="6"/>
        <v>8.3788252682143211E-2</v>
      </c>
      <c r="K10" s="13">
        <f t="shared" si="6"/>
        <v>9.7039927647506879E-2</v>
      </c>
      <c r="L10" s="13">
        <f t="shared" si="6"/>
        <v>0.11227746162259489</v>
      </c>
      <c r="M10" s="13">
        <f t="shared" si="6"/>
        <v>9.3600643122670787E-2</v>
      </c>
      <c r="N10" s="1"/>
      <c r="O10" s="31"/>
      <c r="P10" s="30" t="s">
        <v>6</v>
      </c>
      <c r="Q10" s="13">
        <f t="shared" ref="Q10:AB10" si="7">Q8/$AC$9</f>
        <v>1.4834025317117494E-2</v>
      </c>
      <c r="R10" s="13">
        <f t="shared" si="7"/>
        <v>5.8708592547150468E-2</v>
      </c>
      <c r="S10" s="13">
        <f t="shared" si="7"/>
        <v>0.13774631605235085</v>
      </c>
      <c r="T10" s="13">
        <f t="shared" si="7"/>
        <v>0.15169293724917698</v>
      </c>
      <c r="U10" s="13">
        <f t="shared" si="7"/>
        <v>0.21026078594248704</v>
      </c>
      <c r="V10" s="13">
        <f t="shared" si="7"/>
        <v>0.31582879462135238</v>
      </c>
      <c r="W10" s="13">
        <f t="shared" si="7"/>
        <v>0.33418852214146</v>
      </c>
      <c r="X10" s="13">
        <f t="shared" si="7"/>
        <v>0.45870611807178097</v>
      </c>
      <c r="Y10" s="13">
        <f t="shared" si="7"/>
        <v>0.52247536829967089</v>
      </c>
      <c r="Z10" s="13">
        <f t="shared" si="7"/>
        <v>0.53460292251701025</v>
      </c>
      <c r="AA10" s="13">
        <f t="shared" si="7"/>
        <v>0.55826978135456828</v>
      </c>
      <c r="AB10" s="13">
        <f t="shared" si="7"/>
        <v>0.78847685246479993</v>
      </c>
      <c r="AC10" s="1"/>
    </row>
    <row r="11" spans="1:29">
      <c r="A11" s="31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2" spans="1:29">
      <c r="A12" s="24" t="s">
        <v>17</v>
      </c>
      <c r="B12" s="25">
        <v>44743</v>
      </c>
      <c r="C12" s="25">
        <v>44774</v>
      </c>
      <c r="D12" s="25">
        <v>44805</v>
      </c>
      <c r="E12" s="25">
        <v>44835</v>
      </c>
      <c r="F12" s="25">
        <v>44866</v>
      </c>
      <c r="G12" s="25">
        <v>44896</v>
      </c>
      <c r="H12" s="25">
        <v>44927</v>
      </c>
      <c r="I12" s="25">
        <v>44958</v>
      </c>
      <c r="J12" s="25">
        <v>44986</v>
      </c>
      <c r="K12" s="25">
        <v>45017</v>
      </c>
      <c r="L12" s="25">
        <v>45047</v>
      </c>
      <c r="M12" s="25">
        <v>45078</v>
      </c>
      <c r="N12" s="26"/>
      <c r="O12" s="31"/>
      <c r="P12" s="24" t="s">
        <v>18</v>
      </c>
      <c r="Q12" s="25">
        <v>44743</v>
      </c>
      <c r="R12" s="25">
        <v>44774</v>
      </c>
      <c r="S12" s="25">
        <v>44805</v>
      </c>
      <c r="T12" s="25">
        <v>44835</v>
      </c>
      <c r="U12" s="25">
        <v>44866</v>
      </c>
      <c r="V12" s="25">
        <v>44896</v>
      </c>
      <c r="W12" s="25">
        <v>44927</v>
      </c>
      <c r="X12" s="25">
        <v>44958</v>
      </c>
      <c r="Y12" s="25">
        <v>44986</v>
      </c>
      <c r="Z12" s="25">
        <v>45017</v>
      </c>
      <c r="AA12" s="25">
        <v>45047</v>
      </c>
      <c r="AB12" s="25">
        <v>45078</v>
      </c>
      <c r="AC12" s="26"/>
    </row>
    <row r="13" spans="1:29">
      <c r="A13" s="30" t="s">
        <v>2</v>
      </c>
      <c r="B13" s="17">
        <v>11.235245750000004</v>
      </c>
      <c r="C13" s="17">
        <v>15.772390670000002</v>
      </c>
      <c r="D13" s="17">
        <v>10.606227789999997</v>
      </c>
      <c r="E13" s="17">
        <v>7.2692359799999986</v>
      </c>
      <c r="F13" s="17">
        <v>22.237281819999996</v>
      </c>
      <c r="G13" s="17">
        <v>26.342838130000001</v>
      </c>
      <c r="H13" s="17">
        <v>35.657526830000009</v>
      </c>
      <c r="I13" s="17">
        <v>45.747198029999979</v>
      </c>
      <c r="J13" s="17">
        <v>48.73134761999998</v>
      </c>
      <c r="K13" s="17">
        <v>47.512324500000005</v>
      </c>
      <c r="L13" s="17">
        <v>61.963509240000022</v>
      </c>
      <c r="M13" s="17">
        <v>68.491801380000055</v>
      </c>
      <c r="N13" s="6">
        <f>SUM(B13:M13)</f>
        <v>401.5669277400001</v>
      </c>
      <c r="O13" s="31"/>
      <c r="P13" s="30" t="s">
        <v>2</v>
      </c>
      <c r="Q13" s="17">
        <v>3.2792561999999994</v>
      </c>
      <c r="R13" s="17">
        <v>4.0001036100000027</v>
      </c>
      <c r="S13" s="17">
        <v>2.3397371999999956</v>
      </c>
      <c r="T13" s="17">
        <v>4.0183944599999997</v>
      </c>
      <c r="U13" s="17">
        <v>4.7679679999999998</v>
      </c>
      <c r="V13" s="17">
        <v>7.8907192899999989</v>
      </c>
      <c r="W13" s="17">
        <v>10.276830170000002</v>
      </c>
      <c r="X13" s="17">
        <v>7.3550039100000042</v>
      </c>
      <c r="Y13" s="17">
        <v>8.090795300000007</v>
      </c>
      <c r="Z13" s="17">
        <v>5.6948088700000081</v>
      </c>
      <c r="AA13" s="17">
        <v>5.5758030199999995</v>
      </c>
      <c r="AB13" s="17">
        <v>17.670051749999985</v>
      </c>
      <c r="AC13" s="6">
        <f>SUM(Q13:AB13)</f>
        <v>80.959471780000015</v>
      </c>
    </row>
    <row r="14" spans="1:29">
      <c r="A14" s="30" t="s">
        <v>3</v>
      </c>
      <c r="B14" s="18">
        <f>(47462196.9949321)/1000000</f>
        <v>47.4621969949321</v>
      </c>
      <c r="C14" s="18">
        <f>(45998437.0649321)/1000000</f>
        <v>45.998437064932098</v>
      </c>
      <c r="D14" s="18">
        <f>(47133617.0549321)/1000000</f>
        <v>47.133617054932103</v>
      </c>
      <c r="E14" s="18">
        <f>(46101533.0649321)/1000000</f>
        <v>46.101533064932099</v>
      </c>
      <c r="F14" s="18">
        <f>(46891743.0649321)/1000000</f>
        <v>46.891743064932101</v>
      </c>
      <c r="G14" s="18">
        <f>(48206691.2463639)/1000000</f>
        <v>48.206691246363903</v>
      </c>
      <c r="H14" s="18">
        <f>(48125003.0649321)/1000000</f>
        <v>48.125003064932102</v>
      </c>
      <c r="I14" s="18">
        <f>(47020003.0649321)/1000000</f>
        <v>47.020003064932098</v>
      </c>
      <c r="J14" s="18">
        <f>(46645003.0549321)/1000000</f>
        <v>46.645003054932104</v>
      </c>
      <c r="K14" s="18">
        <f>(48353851.0649321)/1000000</f>
        <v>48.353851064932101</v>
      </c>
      <c r="L14" s="18">
        <f>(48243851.0649321)/1000000</f>
        <v>48.243851064932102</v>
      </c>
      <c r="M14" s="18">
        <v>49.163851004932049</v>
      </c>
      <c r="N14" s="7">
        <f>SUM(B14:M14)</f>
        <v>569.34578081061693</v>
      </c>
      <c r="O14" s="31"/>
      <c r="P14" s="30" t="s">
        <v>3</v>
      </c>
      <c r="Q14" s="18">
        <f>(6520603.05187649)/1000000</f>
        <v>6.5206030518764901</v>
      </c>
      <c r="R14" s="18">
        <f>(7000595.05187649)/1000000</f>
        <v>7.0005950518764903</v>
      </c>
      <c r="S14" s="18">
        <f>(9350595.05187649)/1000000</f>
        <v>9.3505950518764891</v>
      </c>
      <c r="T14" s="18">
        <f>(7344095.05187649)/1000000</f>
        <v>7.34409505187649</v>
      </c>
      <c r="U14" s="18">
        <f>(6147095.05187649)/1000000</f>
        <v>6.14709505187649</v>
      </c>
      <c r="V14" s="18">
        <f>(6421995.05187649)/1000000</f>
        <v>6.4219950518764897</v>
      </c>
      <c r="W14" s="18">
        <f>(6036011.71854315)/1000000</f>
        <v>6.0360117185431506</v>
      </c>
      <c r="X14" s="18">
        <f>(5739611.72)/1000000</f>
        <v>5.7396117200000001</v>
      </c>
      <c r="Y14" s="18">
        <f>(6133513.08583333)/1000000</f>
        <v>6.1335130858333295</v>
      </c>
      <c r="Z14" s="18">
        <f>(5751013.0558333)/1000000</f>
        <v>5.7510130558332992</v>
      </c>
      <c r="AA14" s="18">
        <f>(5741013.04583333)/1000000</f>
        <v>5.7410130458333297</v>
      </c>
      <c r="AB14" s="18">
        <v>3.5270790000000001</v>
      </c>
      <c r="AC14" s="7">
        <f>SUM(Q14:AB14)</f>
        <v>75.713219937302043</v>
      </c>
    </row>
    <row r="15" spans="1:29">
      <c r="A15" s="30" t="s">
        <v>10</v>
      </c>
      <c r="B15" s="8">
        <f t="shared" ref="B15:M15" si="8">B14*0.02</f>
        <v>0.94924393989864198</v>
      </c>
      <c r="C15" s="8">
        <f t="shared" si="8"/>
        <v>0.91996874129864192</v>
      </c>
      <c r="D15" s="8">
        <f t="shared" si="8"/>
        <v>0.94267234109864206</v>
      </c>
      <c r="E15" s="8">
        <f t="shared" si="8"/>
        <v>0.92203066129864197</v>
      </c>
      <c r="F15" s="8">
        <f t="shared" si="8"/>
        <v>0.93783486129864202</v>
      </c>
      <c r="G15" s="8">
        <f t="shared" si="8"/>
        <v>0.96413382492727806</v>
      </c>
      <c r="H15" s="8">
        <f t="shared" si="8"/>
        <v>0.96250006129864207</v>
      </c>
      <c r="I15" s="8">
        <f t="shared" si="8"/>
        <v>0.94040006129864195</v>
      </c>
      <c r="J15" s="8">
        <f t="shared" si="8"/>
        <v>0.9329000610986421</v>
      </c>
      <c r="K15" s="8">
        <f t="shared" si="8"/>
        <v>0.96707702129864204</v>
      </c>
      <c r="L15" s="8">
        <f t="shared" si="8"/>
        <v>0.96487702129864206</v>
      </c>
      <c r="M15" s="8">
        <f t="shared" si="8"/>
        <v>0.98327702009864104</v>
      </c>
      <c r="N15" s="7">
        <f>SUM(B15:M15)</f>
        <v>11.38691561621234</v>
      </c>
      <c r="O15" s="31"/>
      <c r="P15" s="30" t="s">
        <v>10</v>
      </c>
      <c r="Q15" s="8">
        <f t="shared" ref="Q15:AB15" si="9">Q14*0.02</f>
        <v>0.13041206103752981</v>
      </c>
      <c r="R15" s="8">
        <f t="shared" si="9"/>
        <v>0.14001190103752981</v>
      </c>
      <c r="S15" s="8">
        <f t="shared" si="9"/>
        <v>0.18701190103752979</v>
      </c>
      <c r="T15" s="8">
        <f t="shared" si="9"/>
        <v>0.14688190103752979</v>
      </c>
      <c r="U15" s="8">
        <f t="shared" si="9"/>
        <v>0.1229419010375298</v>
      </c>
      <c r="V15" s="8">
        <f t="shared" si="9"/>
        <v>0.12843990103752981</v>
      </c>
      <c r="W15" s="8">
        <f t="shared" si="9"/>
        <v>0.12072023437086302</v>
      </c>
      <c r="X15" s="8">
        <f t="shared" si="9"/>
        <v>0.1147922344</v>
      </c>
      <c r="Y15" s="8">
        <f t="shared" si="9"/>
        <v>0.12267026171666659</v>
      </c>
      <c r="Z15" s="8">
        <f t="shared" si="9"/>
        <v>0.11502026111666598</v>
      </c>
      <c r="AA15" s="8">
        <f t="shared" si="9"/>
        <v>0.1148202609166666</v>
      </c>
      <c r="AB15" s="8">
        <f t="shared" si="9"/>
        <v>7.0541580000000007E-2</v>
      </c>
      <c r="AC15" s="7">
        <f>SUM(Q15:AB15)</f>
        <v>1.5142643987460409</v>
      </c>
    </row>
    <row r="16" spans="1:29">
      <c r="A16" s="32" t="s">
        <v>4</v>
      </c>
      <c r="B16" s="9">
        <f>B13</f>
        <v>11.235245750000004</v>
      </c>
      <c r="C16" s="9">
        <f t="shared" ref="C16:M16" si="10">B16+C13</f>
        <v>27.007636420000004</v>
      </c>
      <c r="D16" s="9">
        <f t="shared" si="10"/>
        <v>37.613864210000003</v>
      </c>
      <c r="E16" s="9">
        <f t="shared" si="10"/>
        <v>44.88310019</v>
      </c>
      <c r="F16" s="9">
        <f t="shared" si="10"/>
        <v>67.12038201</v>
      </c>
      <c r="G16" s="9">
        <f t="shared" si="10"/>
        <v>93.463220140000004</v>
      </c>
      <c r="H16" s="9">
        <f t="shared" si="10"/>
        <v>129.12074697000003</v>
      </c>
      <c r="I16" s="9">
        <f t="shared" si="10"/>
        <v>174.86794500000002</v>
      </c>
      <c r="J16" s="9">
        <f t="shared" si="10"/>
        <v>223.59929262</v>
      </c>
      <c r="K16" s="9">
        <f t="shared" si="10"/>
        <v>271.11161712000001</v>
      </c>
      <c r="L16" s="9">
        <f t="shared" si="10"/>
        <v>333.07512636000001</v>
      </c>
      <c r="M16" s="9">
        <f t="shared" si="10"/>
        <v>401.5669277400001</v>
      </c>
      <c r="N16" s="10">
        <f>M16</f>
        <v>401.5669277400001</v>
      </c>
      <c r="O16" s="31"/>
      <c r="P16" s="32" t="s">
        <v>4</v>
      </c>
      <c r="Q16" s="9">
        <f>Q13</f>
        <v>3.2792561999999994</v>
      </c>
      <c r="R16" s="9">
        <f t="shared" ref="R16:AB16" si="11">Q16+R13</f>
        <v>7.2793598100000025</v>
      </c>
      <c r="S16" s="9">
        <f t="shared" si="11"/>
        <v>9.6190970099999973</v>
      </c>
      <c r="T16" s="9">
        <f t="shared" si="11"/>
        <v>13.637491469999997</v>
      </c>
      <c r="U16" s="9">
        <f t="shared" si="11"/>
        <v>18.405459469999997</v>
      </c>
      <c r="V16" s="9">
        <f t="shared" si="11"/>
        <v>26.296178759999997</v>
      </c>
      <c r="W16" s="9">
        <f t="shared" si="11"/>
        <v>36.57300893</v>
      </c>
      <c r="X16" s="9">
        <f t="shared" si="11"/>
        <v>43.928012840000008</v>
      </c>
      <c r="Y16" s="9">
        <f t="shared" si="11"/>
        <v>52.018808140000019</v>
      </c>
      <c r="Z16" s="9">
        <f t="shared" si="11"/>
        <v>57.713617010000029</v>
      </c>
      <c r="AA16" s="9">
        <f t="shared" si="11"/>
        <v>63.289420030000031</v>
      </c>
      <c r="AB16" s="9">
        <f t="shared" si="11"/>
        <v>80.959471780000015</v>
      </c>
      <c r="AC16" s="10">
        <f>AB16</f>
        <v>80.959471780000015</v>
      </c>
    </row>
    <row r="17" spans="1:29">
      <c r="A17" s="30" t="s">
        <v>5</v>
      </c>
      <c r="B17" s="11">
        <f>SUM(B14:B15)</f>
        <v>48.411440934830743</v>
      </c>
      <c r="C17" s="11">
        <f t="shared" ref="C17:M17" si="12">B17+SUM(C14:C15)</f>
        <v>95.329846741061488</v>
      </c>
      <c r="D17" s="11">
        <f t="shared" si="12"/>
        <v>143.40613613709223</v>
      </c>
      <c r="E17" s="11">
        <f>D17+SUM(E14:E15)</f>
        <v>190.42969986332298</v>
      </c>
      <c r="F17" s="11">
        <f t="shared" si="12"/>
        <v>238.25927778955372</v>
      </c>
      <c r="G17" s="11">
        <f t="shared" si="12"/>
        <v>287.4301028608449</v>
      </c>
      <c r="H17" s="11">
        <f t="shared" si="12"/>
        <v>336.51760598707563</v>
      </c>
      <c r="I17" s="11">
        <f t="shared" si="12"/>
        <v>384.47800911330637</v>
      </c>
      <c r="J17" s="11">
        <f t="shared" si="12"/>
        <v>432.05591222933714</v>
      </c>
      <c r="K17" s="11">
        <f t="shared" si="12"/>
        <v>481.3768403155679</v>
      </c>
      <c r="L17" s="11">
        <f t="shared" si="12"/>
        <v>530.5855684017987</v>
      </c>
      <c r="M17" s="11">
        <f t="shared" si="12"/>
        <v>580.73269642682942</v>
      </c>
      <c r="N17" s="12">
        <f>SUM(N14:N15)</f>
        <v>580.73269642682931</v>
      </c>
      <c r="O17" s="31"/>
      <c r="P17" s="30" t="s">
        <v>5</v>
      </c>
      <c r="Q17" s="11">
        <f>SUM(Q14:Q15)</f>
        <v>6.6510151129140196</v>
      </c>
      <c r="R17" s="11">
        <f t="shared" ref="R17:AB17" si="13">Q17+SUM(R14:R15)</f>
        <v>13.79162206582804</v>
      </c>
      <c r="S17" s="11">
        <f t="shared" si="13"/>
        <v>23.329229018742058</v>
      </c>
      <c r="T17" s="11">
        <f t="shared" si="13"/>
        <v>30.82020597165608</v>
      </c>
      <c r="U17" s="11">
        <f t="shared" si="13"/>
        <v>37.090242924570099</v>
      </c>
      <c r="V17" s="11">
        <f t="shared" si="13"/>
        <v>43.640677877484116</v>
      </c>
      <c r="W17" s="11">
        <f t="shared" si="13"/>
        <v>49.797409830398131</v>
      </c>
      <c r="X17" s="11">
        <f t="shared" si="13"/>
        <v>55.651813784798129</v>
      </c>
      <c r="Y17" s="11">
        <f t="shared" si="13"/>
        <v>61.907997132348129</v>
      </c>
      <c r="Z17" s="11">
        <f t="shared" si="13"/>
        <v>67.774030449298095</v>
      </c>
      <c r="AA17" s="11">
        <f t="shared" si="13"/>
        <v>73.629863756048096</v>
      </c>
      <c r="AB17" s="11">
        <f t="shared" si="13"/>
        <v>77.227484336048093</v>
      </c>
      <c r="AC17" s="12">
        <f>SUM(AC14:AC15)</f>
        <v>77.227484336048079</v>
      </c>
    </row>
    <row r="18" spans="1:29">
      <c r="A18" s="30" t="s">
        <v>6</v>
      </c>
      <c r="B18" s="13">
        <f t="shared" ref="B18:M18" si="14">B16/$N$17</f>
        <v>1.9346673295870837E-2</v>
      </c>
      <c r="C18" s="13">
        <f t="shared" si="14"/>
        <v>4.6506140580983957E-2</v>
      </c>
      <c r="D18" s="13">
        <f t="shared" si="14"/>
        <v>6.4769668457507354E-2</v>
      </c>
      <c r="E18" s="13">
        <f>E16/$N$17</f>
        <v>7.728702114787013E-2</v>
      </c>
      <c r="F18" s="13">
        <f t="shared" si="14"/>
        <v>0.11557878938620599</v>
      </c>
      <c r="G18" s="13">
        <f t="shared" si="14"/>
        <v>0.16094017215677145</v>
      </c>
      <c r="H18" s="13">
        <f t="shared" si="14"/>
        <v>0.22234110075851202</v>
      </c>
      <c r="I18" s="13">
        <f t="shared" si="14"/>
        <v>0.30111606609364194</v>
      </c>
      <c r="J18" s="13">
        <f t="shared" si="14"/>
        <v>0.38502962549857545</v>
      </c>
      <c r="K18" s="13">
        <f t="shared" si="14"/>
        <v>0.46684407264842082</v>
      </c>
      <c r="L18" s="13">
        <f t="shared" si="14"/>
        <v>0.57354291984826544</v>
      </c>
      <c r="M18" s="13">
        <f t="shared" si="14"/>
        <v>0.69148324213667967</v>
      </c>
      <c r="N18" s="1"/>
      <c r="O18" s="31"/>
      <c r="P18" s="30" t="s">
        <v>6</v>
      </c>
      <c r="Q18" s="13">
        <f>Q16/$AC$17</f>
        <v>4.2462294715319572E-2</v>
      </c>
      <c r="R18" s="13">
        <f t="shared" ref="R18:AB18" si="15">R16/$AB$17</f>
        <v>9.4258668045233182E-2</v>
      </c>
      <c r="S18" s="13">
        <f t="shared" si="15"/>
        <v>0.1245553586614761</v>
      </c>
      <c r="T18" s="13">
        <f t="shared" si="15"/>
        <v>0.17658857578032378</v>
      </c>
      <c r="U18" s="13">
        <f t="shared" si="15"/>
        <v>0.23832783921732295</v>
      </c>
      <c r="V18" s="13">
        <f t="shared" si="15"/>
        <v>0.34050285317562157</v>
      </c>
      <c r="W18" s="13">
        <f t="shared" si="15"/>
        <v>0.47357503930668016</v>
      </c>
      <c r="X18" s="13">
        <f t="shared" si="15"/>
        <v>0.56881320449144002</v>
      </c>
      <c r="Y18" s="13">
        <f t="shared" si="15"/>
        <v>0.67357895427028414</v>
      </c>
      <c r="Z18" s="13">
        <f t="shared" si="15"/>
        <v>0.74731965577001946</v>
      </c>
      <c r="AA18" s="13">
        <f t="shared" si="15"/>
        <v>0.81951937932617491</v>
      </c>
      <c r="AB18" s="13">
        <f t="shared" si="15"/>
        <v>1.0483246019993677</v>
      </c>
      <c r="AC18" s="1"/>
    </row>
    <row r="19" spans="1:29">
      <c r="A19" s="31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</row>
    <row r="20" spans="1:29">
      <c r="A20" s="24" t="s">
        <v>19</v>
      </c>
      <c r="B20" s="25">
        <v>45108</v>
      </c>
      <c r="C20" s="25">
        <v>45139</v>
      </c>
      <c r="D20" s="25">
        <v>45170</v>
      </c>
      <c r="E20" s="25">
        <v>45200</v>
      </c>
      <c r="F20" s="25">
        <v>45231</v>
      </c>
      <c r="G20" s="25">
        <v>45261</v>
      </c>
      <c r="H20" s="25">
        <v>45292</v>
      </c>
      <c r="I20" s="25">
        <v>45323</v>
      </c>
      <c r="J20" s="25">
        <v>45352</v>
      </c>
      <c r="K20" s="25">
        <v>45383</v>
      </c>
      <c r="L20" s="25">
        <v>45413</v>
      </c>
      <c r="M20" s="25">
        <v>45444</v>
      </c>
      <c r="N20" s="26"/>
      <c r="O20" s="31"/>
      <c r="P20" s="24" t="s">
        <v>20</v>
      </c>
      <c r="Q20" s="25">
        <v>45108</v>
      </c>
      <c r="R20" s="25">
        <v>45139</v>
      </c>
      <c r="S20" s="25">
        <v>45170</v>
      </c>
      <c r="T20" s="25">
        <v>45200</v>
      </c>
      <c r="U20" s="25">
        <v>45231</v>
      </c>
      <c r="V20" s="25">
        <v>45261</v>
      </c>
      <c r="W20" s="25">
        <v>45292</v>
      </c>
      <c r="X20" s="25">
        <v>45323</v>
      </c>
      <c r="Y20" s="25">
        <v>45352</v>
      </c>
      <c r="Z20" s="25">
        <v>45383</v>
      </c>
      <c r="AA20" s="25">
        <v>45413</v>
      </c>
      <c r="AB20" s="25">
        <v>45444</v>
      </c>
      <c r="AC20" s="26"/>
    </row>
    <row r="21" spans="1:29">
      <c r="A21" s="30" t="s">
        <v>2</v>
      </c>
      <c r="B21" s="17">
        <v>37.470523999999997</v>
      </c>
      <c r="C21" s="17">
        <v>54.422998</v>
      </c>
      <c r="D21" s="17">
        <v>71.420539000000005</v>
      </c>
      <c r="E21" s="17">
        <v>54.258181</v>
      </c>
      <c r="F21" s="17">
        <v>56.302886000000001</v>
      </c>
      <c r="G21" s="17">
        <v>55.927692999999998</v>
      </c>
      <c r="H21" s="17">
        <v>45.709718000000002</v>
      </c>
      <c r="I21" s="17">
        <v>44.887518999999998</v>
      </c>
      <c r="J21" s="17">
        <v>81.189678000000001</v>
      </c>
      <c r="K21" s="17">
        <v>51.523713000000001</v>
      </c>
      <c r="L21" s="17">
        <v>40.936610000000002</v>
      </c>
      <c r="M21" s="17">
        <v>48.268799739999999</v>
      </c>
      <c r="N21" s="6">
        <f>SUM(B21:M21)</f>
        <v>642.31885874</v>
      </c>
      <c r="O21" s="31"/>
      <c r="P21" s="30" t="s">
        <v>2</v>
      </c>
      <c r="Q21" s="17">
        <v>6.6594439999999997</v>
      </c>
      <c r="R21" s="17">
        <v>8.0201609999999999</v>
      </c>
      <c r="S21" s="17">
        <v>12.075029000000001</v>
      </c>
      <c r="T21" s="17">
        <v>6.3767100000000001</v>
      </c>
      <c r="U21" s="17">
        <v>6.7387269999999999</v>
      </c>
      <c r="V21" s="17">
        <v>9.4022459999999999</v>
      </c>
      <c r="W21" s="17">
        <v>9.9030369999999994</v>
      </c>
      <c r="X21" s="17">
        <v>13.255978000000001</v>
      </c>
      <c r="Y21" s="17">
        <v>23.938389999999998</v>
      </c>
      <c r="Z21" s="17">
        <v>2.7082470000000001</v>
      </c>
      <c r="AA21" s="17">
        <v>9.4037989999999994</v>
      </c>
      <c r="AB21" s="17">
        <v>19.423633250000002</v>
      </c>
      <c r="AC21" s="6">
        <f>SUM(Q21:AB21)</f>
        <v>127.90540124999998</v>
      </c>
    </row>
    <row r="22" spans="1:29">
      <c r="A22" s="30" t="s">
        <v>3</v>
      </c>
      <c r="B22" s="18">
        <v>47.019658999999997</v>
      </c>
      <c r="C22" s="18">
        <v>50.567650999999998</v>
      </c>
      <c r="D22" s="18">
        <v>40.925879999999999</v>
      </c>
      <c r="E22" s="18">
        <v>49.113537999999998</v>
      </c>
      <c r="F22" s="18">
        <v>68.692957000000007</v>
      </c>
      <c r="G22" s="18">
        <v>65.809757000000005</v>
      </c>
      <c r="H22" s="18">
        <v>70.380155000000002</v>
      </c>
      <c r="I22" s="18">
        <v>73.315276999999995</v>
      </c>
      <c r="J22" s="18">
        <v>82.980163000000005</v>
      </c>
      <c r="K22" s="18">
        <v>73.957436000000001</v>
      </c>
      <c r="L22" s="18">
        <v>83.798698000000002</v>
      </c>
      <c r="M22" s="18">
        <v>80.291174999999996</v>
      </c>
      <c r="N22" s="7">
        <f>SUM(B22:M22)</f>
        <v>786.85234600000001</v>
      </c>
      <c r="O22" s="31"/>
      <c r="P22" s="30" t="s">
        <v>3</v>
      </c>
      <c r="Q22" s="18">
        <v>6.8330250000000001</v>
      </c>
      <c r="R22" s="18">
        <v>6.3305249999999997</v>
      </c>
      <c r="S22" s="18">
        <v>6.392055</v>
      </c>
      <c r="T22" s="18">
        <v>14.995526999999999</v>
      </c>
      <c r="U22" s="18">
        <v>6.8988930000000002</v>
      </c>
      <c r="V22" s="18">
        <v>6.8638909999999997</v>
      </c>
      <c r="W22" s="18">
        <v>7.2796260000000004</v>
      </c>
      <c r="X22" s="18">
        <v>7.1685429999999997</v>
      </c>
      <c r="Y22" s="18">
        <v>6.3467929999999999</v>
      </c>
      <c r="Z22" s="18">
        <v>18.893833000000001</v>
      </c>
      <c r="AA22" s="18">
        <v>18.50994</v>
      </c>
      <c r="AB22" s="18">
        <v>18.884689999999999</v>
      </c>
      <c r="AC22" s="7">
        <f>SUM(Q22:AB22)</f>
        <v>125.39734100000001</v>
      </c>
    </row>
    <row r="23" spans="1:29">
      <c r="A23" s="30" t="s">
        <v>10</v>
      </c>
      <c r="B23" s="8">
        <f t="shared" ref="B23:M23" si="16">B22*0.02</f>
        <v>0.94039317999999994</v>
      </c>
      <c r="C23" s="8">
        <f t="shared" si="16"/>
        <v>1.01135302</v>
      </c>
      <c r="D23" s="8">
        <f t="shared" si="16"/>
        <v>0.81851759999999996</v>
      </c>
      <c r="E23" s="8">
        <f t="shared" si="16"/>
        <v>0.98227076000000002</v>
      </c>
      <c r="F23" s="8">
        <f t="shared" si="16"/>
        <v>1.3738591400000002</v>
      </c>
      <c r="G23" s="8">
        <f t="shared" si="16"/>
        <v>1.31619514</v>
      </c>
      <c r="H23" s="8">
        <f t="shared" si="16"/>
        <v>1.4076031</v>
      </c>
      <c r="I23" s="8">
        <f t="shared" si="16"/>
        <v>1.46630554</v>
      </c>
      <c r="J23" s="8">
        <f t="shared" si="16"/>
        <v>1.6596032600000001</v>
      </c>
      <c r="K23" s="8">
        <f t="shared" si="16"/>
        <v>1.47914872</v>
      </c>
      <c r="L23" s="8">
        <f t="shared" si="16"/>
        <v>1.6759739600000001</v>
      </c>
      <c r="M23" s="8">
        <f t="shared" si="16"/>
        <v>1.6058234999999998</v>
      </c>
      <c r="N23" s="7">
        <f>SUM(B23:M23)</f>
        <v>15.737046920000001</v>
      </c>
      <c r="O23" s="31"/>
      <c r="P23" s="30" t="s">
        <v>10</v>
      </c>
      <c r="Q23" s="8">
        <f t="shared" ref="Q23:AB23" si="17">Q22*0.02</f>
        <v>0.13666050000000002</v>
      </c>
      <c r="R23" s="8">
        <f t="shared" si="17"/>
        <v>0.12661049999999999</v>
      </c>
      <c r="S23" s="8">
        <f t="shared" si="17"/>
        <v>0.12784110000000001</v>
      </c>
      <c r="T23" s="8">
        <f t="shared" si="17"/>
        <v>0.29991054</v>
      </c>
      <c r="U23" s="8">
        <f t="shared" si="17"/>
        <v>0.13797786000000001</v>
      </c>
      <c r="V23" s="8">
        <f t="shared" si="17"/>
        <v>0.13727781999999999</v>
      </c>
      <c r="W23" s="8">
        <f t="shared" si="17"/>
        <v>0.14559252</v>
      </c>
      <c r="X23" s="8">
        <f t="shared" si="17"/>
        <v>0.14337085999999999</v>
      </c>
      <c r="Y23" s="8">
        <f t="shared" si="17"/>
        <v>0.12693586000000001</v>
      </c>
      <c r="Z23" s="8">
        <f t="shared" si="17"/>
        <v>0.37787666000000003</v>
      </c>
      <c r="AA23" s="8">
        <f t="shared" si="17"/>
        <v>0.37019879999999999</v>
      </c>
      <c r="AB23" s="8">
        <f t="shared" si="17"/>
        <v>0.37769379999999997</v>
      </c>
      <c r="AC23" s="7">
        <f>SUM(Q23:AB23)</f>
        <v>2.5079468199999999</v>
      </c>
    </row>
    <row r="24" spans="1:29">
      <c r="A24" s="32" t="s">
        <v>4</v>
      </c>
      <c r="B24" s="9">
        <f>B21</f>
        <v>37.470523999999997</v>
      </c>
      <c r="C24" s="9">
        <f t="shared" ref="C24:M24" si="18">B24+C21</f>
        <v>91.89352199999999</v>
      </c>
      <c r="D24" s="9">
        <f t="shared" si="18"/>
        <v>163.31406099999998</v>
      </c>
      <c r="E24" s="9">
        <f t="shared" si="18"/>
        <v>217.57224199999999</v>
      </c>
      <c r="F24" s="9">
        <f t="shared" si="18"/>
        <v>273.87512800000002</v>
      </c>
      <c r="G24" s="9">
        <f t="shared" si="18"/>
        <v>329.80282099999999</v>
      </c>
      <c r="H24" s="9">
        <f t="shared" si="18"/>
        <v>375.512539</v>
      </c>
      <c r="I24" s="9">
        <f t="shared" si="18"/>
        <v>420.400058</v>
      </c>
      <c r="J24" s="9">
        <f t="shared" si="18"/>
        <v>501.58973600000002</v>
      </c>
      <c r="K24" s="9">
        <f t="shared" si="18"/>
        <v>553.11344900000006</v>
      </c>
      <c r="L24" s="9">
        <f t="shared" si="18"/>
        <v>594.05005900000003</v>
      </c>
      <c r="M24" s="9">
        <f t="shared" si="18"/>
        <v>642.31885874</v>
      </c>
      <c r="N24" s="10">
        <f>M24</f>
        <v>642.31885874</v>
      </c>
      <c r="O24" s="31"/>
      <c r="P24" s="32" t="s">
        <v>4</v>
      </c>
      <c r="Q24" s="9">
        <f>Q21</f>
        <v>6.6594439999999997</v>
      </c>
      <c r="R24" s="9">
        <f t="shared" ref="R24:AB24" si="19">Q24+R21</f>
        <v>14.679604999999999</v>
      </c>
      <c r="S24" s="9">
        <f t="shared" si="19"/>
        <v>26.754633999999999</v>
      </c>
      <c r="T24" s="9">
        <f t="shared" si="19"/>
        <v>33.131343999999999</v>
      </c>
      <c r="U24" s="9">
        <f t="shared" si="19"/>
        <v>39.870070999999996</v>
      </c>
      <c r="V24" s="9">
        <f t="shared" si="19"/>
        <v>49.272316999999994</v>
      </c>
      <c r="W24" s="9">
        <f t="shared" si="19"/>
        <v>59.175353999999992</v>
      </c>
      <c r="X24" s="9">
        <f t="shared" si="19"/>
        <v>72.431331999999998</v>
      </c>
      <c r="Y24" s="9">
        <f t="shared" si="19"/>
        <v>96.369721999999996</v>
      </c>
      <c r="Z24" s="9">
        <f t="shared" si="19"/>
        <v>99.077968999999996</v>
      </c>
      <c r="AA24" s="9">
        <f t="shared" si="19"/>
        <v>108.48176799999999</v>
      </c>
      <c r="AB24" s="9">
        <f t="shared" si="19"/>
        <v>127.90540124999998</v>
      </c>
      <c r="AC24" s="10">
        <f>AB24</f>
        <v>127.90540124999998</v>
      </c>
    </row>
    <row r="25" spans="1:29">
      <c r="A25" s="30" t="s">
        <v>5</v>
      </c>
      <c r="B25" s="11">
        <f>SUM(B22:B23)</f>
        <v>47.960052179999998</v>
      </c>
      <c r="C25" s="11">
        <f t="shared" ref="C25:M25" si="20">B25+SUM(C22:C23)</f>
        <v>99.539056200000005</v>
      </c>
      <c r="D25" s="11">
        <f t="shared" si="20"/>
        <v>141.28345380000002</v>
      </c>
      <c r="E25" s="11">
        <f t="shared" si="20"/>
        <v>191.37926256000003</v>
      </c>
      <c r="F25" s="11">
        <f t="shared" si="20"/>
        <v>261.44607870000004</v>
      </c>
      <c r="G25" s="11">
        <f t="shared" si="20"/>
        <v>328.57203084000002</v>
      </c>
      <c r="H25" s="11">
        <f t="shared" si="20"/>
        <v>400.35978894000004</v>
      </c>
      <c r="I25" s="11">
        <f t="shared" si="20"/>
        <v>475.14137148000003</v>
      </c>
      <c r="J25" s="11">
        <f t="shared" si="20"/>
        <v>559.78113774000008</v>
      </c>
      <c r="K25" s="11">
        <f t="shared" si="20"/>
        <v>635.21772246000012</v>
      </c>
      <c r="L25" s="11">
        <f t="shared" si="20"/>
        <v>720.69239442000014</v>
      </c>
      <c r="M25" s="11">
        <f t="shared" si="20"/>
        <v>802.58939292000014</v>
      </c>
      <c r="N25" s="12">
        <f>SUM(N22:N23)</f>
        <v>802.58939292000002</v>
      </c>
      <c r="O25" s="31"/>
      <c r="P25" s="30" t="s">
        <v>5</v>
      </c>
      <c r="Q25" s="11">
        <f>SUM(Q22:Q23)</f>
        <v>6.9696854999999998</v>
      </c>
      <c r="R25" s="11">
        <f t="shared" ref="R25:AB25" si="21">Q25+SUM(R22:R23)</f>
        <v>13.426821</v>
      </c>
      <c r="S25" s="11">
        <f t="shared" si="21"/>
        <v>19.946717100000001</v>
      </c>
      <c r="T25" s="11">
        <f t="shared" si="21"/>
        <v>35.242154640000003</v>
      </c>
      <c r="U25" s="11">
        <f t="shared" si="21"/>
        <v>42.279025500000003</v>
      </c>
      <c r="V25" s="11">
        <f t="shared" si="21"/>
        <v>49.280194320000007</v>
      </c>
      <c r="W25" s="11">
        <f t="shared" si="21"/>
        <v>56.705412840000008</v>
      </c>
      <c r="X25" s="11">
        <f t="shared" si="21"/>
        <v>64.017326700000012</v>
      </c>
      <c r="Y25" s="11">
        <f t="shared" si="21"/>
        <v>70.491055560000007</v>
      </c>
      <c r="Z25" s="11">
        <f t="shared" si="21"/>
        <v>89.762765220000006</v>
      </c>
      <c r="AA25" s="11">
        <f t="shared" si="21"/>
        <v>108.64290402</v>
      </c>
      <c r="AB25" s="11">
        <f t="shared" si="21"/>
        <v>127.90528782</v>
      </c>
      <c r="AC25" s="12">
        <f>SUM(AC22:AC23)</f>
        <v>127.90528782000001</v>
      </c>
    </row>
    <row r="26" spans="1:29">
      <c r="A26" s="30" t="s">
        <v>6</v>
      </c>
      <c r="B26" s="13">
        <f t="shared" ref="B26:M26" si="22">B24/$N$25</f>
        <v>4.668704113279374E-2</v>
      </c>
      <c r="C26" s="13">
        <f t="shared" si="22"/>
        <v>0.11449630758970133</v>
      </c>
      <c r="D26" s="13">
        <f t="shared" si="22"/>
        <v>0.2034839513712321</v>
      </c>
      <c r="E26" s="13">
        <f t="shared" si="22"/>
        <v>0.27108786126418072</v>
      </c>
      <c r="F26" s="13">
        <f t="shared" si="22"/>
        <v>0.34123940637139616</v>
      </c>
      <c r="G26" s="13">
        <f t="shared" si="22"/>
        <v>0.41092347333435775</v>
      </c>
      <c r="H26" s="13">
        <f t="shared" si="22"/>
        <v>0.46787627934353987</v>
      </c>
      <c r="I26" s="13">
        <f t="shared" si="22"/>
        <v>0.52380465242692831</v>
      </c>
      <c r="J26" s="13">
        <f t="shared" si="22"/>
        <v>0.62496432226085641</v>
      </c>
      <c r="K26" s="13">
        <f t="shared" si="22"/>
        <v>0.68916117491616657</v>
      </c>
      <c r="L26" s="13">
        <f t="shared" si="22"/>
        <v>0.74016684526406817</v>
      </c>
      <c r="M26" s="13">
        <f t="shared" si="22"/>
        <v>0.80030818299641371</v>
      </c>
      <c r="N26" s="1"/>
      <c r="O26" s="31"/>
      <c r="P26" s="30" t="s">
        <v>6</v>
      </c>
      <c r="Q26" s="13">
        <f t="shared" ref="Q26:AB26" si="23">Q24/$AC$25</f>
        <v>5.2065431488428973E-2</v>
      </c>
      <c r="R26" s="13">
        <f t="shared" si="23"/>
        <v>0.11476933635971702</v>
      </c>
      <c r="S26" s="13">
        <f t="shared" si="23"/>
        <v>0.2091753551084734</v>
      </c>
      <c r="T26" s="13">
        <f t="shared" si="23"/>
        <v>0.25903029159064517</v>
      </c>
      <c r="U26" s="13">
        <f t="shared" si="23"/>
        <v>0.3117155801729542</v>
      </c>
      <c r="V26" s="13">
        <f t="shared" si="23"/>
        <v>0.38522501954212007</v>
      </c>
      <c r="W26" s="13">
        <f t="shared" si="23"/>
        <v>0.46264978570140858</v>
      </c>
      <c r="X26" s="13">
        <f t="shared" si="23"/>
        <v>0.56628880036556406</v>
      </c>
      <c r="Y26" s="13">
        <f t="shared" si="23"/>
        <v>0.7534459571024168</v>
      </c>
      <c r="Z26" s="13">
        <f t="shared" si="23"/>
        <v>0.77461980414313714</v>
      </c>
      <c r="AA26" s="13">
        <f t="shared" si="23"/>
        <v>0.84814138530899075</v>
      </c>
      <c r="AB26" s="13">
        <f t="shared" si="23"/>
        <v>1.0000008868280734</v>
      </c>
      <c r="AC26" s="1"/>
    </row>
    <row r="28" spans="1:29">
      <c r="A28" s="24" t="s">
        <v>21</v>
      </c>
      <c r="B28" s="25">
        <v>45474</v>
      </c>
      <c r="C28" s="25">
        <v>45505</v>
      </c>
      <c r="D28" s="25">
        <v>45536</v>
      </c>
      <c r="E28" s="25">
        <v>45566</v>
      </c>
      <c r="F28" s="25">
        <v>45597</v>
      </c>
      <c r="G28" s="25">
        <v>45627</v>
      </c>
      <c r="H28" s="25">
        <v>45658</v>
      </c>
      <c r="I28" s="25">
        <v>45689</v>
      </c>
      <c r="J28" s="25">
        <v>45717</v>
      </c>
      <c r="K28" s="25">
        <v>45748</v>
      </c>
      <c r="L28" s="25">
        <v>45778</v>
      </c>
      <c r="M28" s="25">
        <v>45809</v>
      </c>
      <c r="N28" s="26"/>
      <c r="O28" s="31"/>
      <c r="P28" s="24" t="s">
        <v>22</v>
      </c>
      <c r="Q28" s="25">
        <v>45474</v>
      </c>
      <c r="R28" s="25">
        <v>45505</v>
      </c>
      <c r="S28" s="25">
        <v>45536</v>
      </c>
      <c r="T28" s="25">
        <v>45566</v>
      </c>
      <c r="U28" s="25">
        <v>45597</v>
      </c>
      <c r="V28" s="25">
        <v>45627</v>
      </c>
      <c r="W28" s="25">
        <v>45658</v>
      </c>
      <c r="X28" s="25">
        <v>45689</v>
      </c>
      <c r="Y28" s="25">
        <v>45717</v>
      </c>
      <c r="Z28" s="25">
        <v>45748</v>
      </c>
      <c r="AA28" s="25">
        <v>45778</v>
      </c>
      <c r="AB28" s="25">
        <v>45809</v>
      </c>
      <c r="AC28" s="26"/>
    </row>
    <row r="29" spans="1:29">
      <c r="A29" s="30" t="s">
        <v>2</v>
      </c>
      <c r="B29" s="18">
        <v>41.360760079999999</v>
      </c>
      <c r="C29" s="18">
        <v>38.898752420000001</v>
      </c>
      <c r="D29" s="41">
        <v>64.497783479999995</v>
      </c>
      <c r="E29" s="41">
        <v>48.444670289999998</v>
      </c>
      <c r="F29" s="41">
        <v>63.916048310000001</v>
      </c>
      <c r="G29" s="41">
        <v>91.832043330000005</v>
      </c>
      <c r="H29" s="41">
        <v>45.847018179999999</v>
      </c>
      <c r="I29" s="41">
        <v>25.290361319999999</v>
      </c>
      <c r="J29" s="41">
        <v>62.120558389999999</v>
      </c>
      <c r="K29" s="41">
        <v>38.718011320000002</v>
      </c>
      <c r="L29" s="18">
        <v>66.619957689999993</v>
      </c>
      <c r="M29" s="18">
        <v>96.509311150000002</v>
      </c>
      <c r="N29" s="6">
        <f>SUM(B29:M29)</f>
        <v>684.0552759599999</v>
      </c>
      <c r="O29" s="31"/>
      <c r="P29" s="30" t="s">
        <v>2</v>
      </c>
      <c r="Q29" s="42">
        <v>14.55685783</v>
      </c>
      <c r="R29" s="42">
        <v>4.1863791800000003</v>
      </c>
      <c r="S29" s="42">
        <v>9.3273995900000006</v>
      </c>
      <c r="T29" s="42">
        <v>9.2088455600000003</v>
      </c>
      <c r="U29" s="42">
        <v>7.9767235400000001</v>
      </c>
      <c r="V29" s="42">
        <v>7.9902954500000005</v>
      </c>
      <c r="W29" s="42">
        <v>12.60388897</v>
      </c>
      <c r="X29" s="42">
        <v>6.9288301500000005</v>
      </c>
      <c r="Y29" s="42">
        <v>9.9633209800000007</v>
      </c>
      <c r="Z29" s="42">
        <v>9.9406498400000007</v>
      </c>
      <c r="AA29" s="42">
        <v>13.000118960000002</v>
      </c>
      <c r="AB29" s="42">
        <v>19.912972889999999</v>
      </c>
      <c r="AC29" s="6">
        <f>SUM(Q29:AB29)</f>
        <v>125.59628294000001</v>
      </c>
    </row>
    <row r="30" spans="1:29">
      <c r="A30" s="30" t="s">
        <v>3</v>
      </c>
      <c r="B30" s="18">
        <v>61.603430046032777</v>
      </c>
      <c r="C30" s="18">
        <v>73.211490269999999</v>
      </c>
      <c r="D30" s="41">
        <v>76.543210534384386</v>
      </c>
      <c r="E30" s="41">
        <v>97.724710800302745</v>
      </c>
      <c r="F30" s="41">
        <v>90.526450448126056</v>
      </c>
      <c r="G30" s="41">
        <v>88.14601921748654</v>
      </c>
      <c r="H30" s="41">
        <v>94.449697448974774</v>
      </c>
      <c r="I30" s="41">
        <v>117.09643379644777</v>
      </c>
      <c r="J30" s="41">
        <v>123.95266524706543</v>
      </c>
      <c r="K30" s="41">
        <v>119.58130362358031</v>
      </c>
      <c r="L30" s="18">
        <v>115.75966830573103</v>
      </c>
      <c r="M30" s="18">
        <v>124.89234591366379</v>
      </c>
      <c r="N30" s="7">
        <f>SUM(B30:M30)</f>
        <v>1183.4874256517955</v>
      </c>
      <c r="O30" s="31"/>
      <c r="P30" s="30" t="s">
        <v>3</v>
      </c>
      <c r="Q30" s="41">
        <v>15.9832099</v>
      </c>
      <c r="R30" s="41">
        <v>7.9832099000000003</v>
      </c>
      <c r="S30" s="41">
        <v>7.9832099000000003</v>
      </c>
      <c r="T30" s="41">
        <v>8.9150074499999992</v>
      </c>
      <c r="U30" s="41">
        <v>9.1650074499999992</v>
      </c>
      <c r="V30" s="41">
        <v>9.3205956899999993</v>
      </c>
      <c r="W30" s="41">
        <v>11.055252789999999</v>
      </c>
      <c r="X30" s="41">
        <v>8.7470907899999997</v>
      </c>
      <c r="Y30" s="41">
        <v>8.7470907899999997</v>
      </c>
      <c r="Z30" s="41">
        <v>7.8012489199999999</v>
      </c>
      <c r="AA30" s="41">
        <v>7.8012489199999999</v>
      </c>
      <c r="AB30" s="41">
        <v>19.301248920000003</v>
      </c>
      <c r="AC30" s="7">
        <f>SUM(Q30:AB30)</f>
        <v>122.80342142000002</v>
      </c>
    </row>
    <row r="31" spans="1:29">
      <c r="A31" s="30" t="s">
        <v>10</v>
      </c>
      <c r="B31" s="8">
        <f t="shared" ref="B31:M31" si="24">B30*0.02</f>
        <v>1.2320686009206556</v>
      </c>
      <c r="C31" s="8">
        <f t="shared" si="24"/>
        <v>1.4642298054</v>
      </c>
      <c r="D31" s="8">
        <f t="shared" si="24"/>
        <v>1.5308642106876877</v>
      </c>
      <c r="E31" s="8">
        <f t="shared" si="24"/>
        <v>1.954494216006055</v>
      </c>
      <c r="F31" s="8">
        <f t="shared" si="24"/>
        <v>1.8105290089625212</v>
      </c>
      <c r="G31" s="8">
        <f t="shared" si="24"/>
        <v>1.7629203843497308</v>
      </c>
      <c r="H31" s="8">
        <f t="shared" si="24"/>
        <v>1.8889939489794956</v>
      </c>
      <c r="I31" s="8">
        <f t="shared" si="24"/>
        <v>2.3419286759289553</v>
      </c>
      <c r="J31" s="8">
        <f t="shared" si="24"/>
        <v>2.4790533049413086</v>
      </c>
      <c r="K31" s="8">
        <f t="shared" si="24"/>
        <v>2.3916260724716061</v>
      </c>
      <c r="L31" s="8">
        <f t="shared" si="24"/>
        <v>2.3151933661146207</v>
      </c>
      <c r="M31" s="8">
        <f t="shared" si="24"/>
        <v>2.4978469182732757</v>
      </c>
      <c r="N31" s="7">
        <f>SUM(B31:M31)</f>
        <v>23.669748513035913</v>
      </c>
      <c r="O31" s="31"/>
      <c r="P31" s="30" t="s">
        <v>10</v>
      </c>
      <c r="Q31" s="8">
        <f t="shared" ref="Q31:AB31" si="25">Q30*0.02</f>
        <v>0.31966419800000001</v>
      </c>
      <c r="R31" s="8">
        <f t="shared" si="25"/>
        <v>0.15966419800000001</v>
      </c>
      <c r="S31" s="8">
        <f t="shared" si="25"/>
        <v>0.15966419800000001</v>
      </c>
      <c r="T31" s="8">
        <f t="shared" si="25"/>
        <v>0.17830014899999999</v>
      </c>
      <c r="U31" s="8">
        <f t="shared" si="25"/>
        <v>0.183300149</v>
      </c>
      <c r="V31" s="8">
        <f t="shared" si="25"/>
        <v>0.1864119138</v>
      </c>
      <c r="W31" s="8">
        <f t="shared" si="25"/>
        <v>0.22110505579999998</v>
      </c>
      <c r="X31" s="8">
        <f t="shared" si="25"/>
        <v>0.17494181579999998</v>
      </c>
      <c r="Y31" s="8">
        <f t="shared" si="25"/>
        <v>0.17494181579999998</v>
      </c>
      <c r="Z31" s="8">
        <f t="shared" si="25"/>
        <v>0.15602497840000001</v>
      </c>
      <c r="AA31" s="8">
        <f t="shared" si="25"/>
        <v>0.15602497840000001</v>
      </c>
      <c r="AB31" s="8">
        <f t="shared" si="25"/>
        <v>0.38602497840000005</v>
      </c>
      <c r="AC31" s="7">
        <f>SUM(Q31:AB31)</f>
        <v>2.4560684284000001</v>
      </c>
    </row>
    <row r="32" spans="1:29">
      <c r="A32" s="32" t="s">
        <v>4</v>
      </c>
      <c r="B32" s="9">
        <f>B29</f>
        <v>41.360760079999999</v>
      </c>
      <c r="C32" s="9">
        <f t="shared" ref="C32:M32" si="26">B32+C29</f>
        <v>80.2595125</v>
      </c>
      <c r="D32" s="9">
        <f t="shared" si="26"/>
        <v>144.75729597999998</v>
      </c>
      <c r="E32" s="9">
        <f t="shared" si="26"/>
        <v>193.20196626999999</v>
      </c>
      <c r="F32" s="9">
        <f t="shared" si="26"/>
        <v>257.11801457999997</v>
      </c>
      <c r="G32" s="9">
        <f t="shared" si="26"/>
        <v>348.95005790999994</v>
      </c>
      <c r="H32" s="9">
        <f t="shared" si="26"/>
        <v>394.79707608999996</v>
      </c>
      <c r="I32" s="9">
        <f t="shared" si="26"/>
        <v>420.08743740999995</v>
      </c>
      <c r="J32" s="9">
        <f t="shared" si="26"/>
        <v>482.20799579999994</v>
      </c>
      <c r="K32" s="9">
        <f t="shared" si="26"/>
        <v>520.92600711999989</v>
      </c>
      <c r="L32" s="9">
        <f t="shared" si="26"/>
        <v>587.54596480999987</v>
      </c>
      <c r="M32" s="9">
        <f t="shared" si="26"/>
        <v>684.0552759599999</v>
      </c>
      <c r="N32" s="10">
        <f>M32</f>
        <v>684.0552759599999</v>
      </c>
      <c r="O32" s="31"/>
      <c r="P32" s="32" t="s">
        <v>4</v>
      </c>
      <c r="Q32" s="9">
        <f>Q29</f>
        <v>14.55685783</v>
      </c>
      <c r="R32" s="9">
        <f t="shared" ref="R32:AB32" si="27">Q32+R29</f>
        <v>18.743237010000001</v>
      </c>
      <c r="S32" s="9">
        <f t="shared" si="27"/>
        <v>28.0706366</v>
      </c>
      <c r="T32" s="9">
        <f t="shared" si="27"/>
        <v>37.279482160000001</v>
      </c>
      <c r="U32" s="9">
        <f t="shared" si="27"/>
        <v>45.256205700000002</v>
      </c>
      <c r="V32" s="9">
        <f t="shared" si="27"/>
        <v>53.24650115</v>
      </c>
      <c r="W32" s="9">
        <f t="shared" si="27"/>
        <v>65.85039012</v>
      </c>
      <c r="X32" s="9">
        <f t="shared" si="27"/>
        <v>72.779220269999996</v>
      </c>
      <c r="Y32" s="9">
        <f t="shared" si="27"/>
        <v>82.742541250000002</v>
      </c>
      <c r="Z32" s="9">
        <f t="shared" si="27"/>
        <v>92.683191090000008</v>
      </c>
      <c r="AA32" s="9">
        <f t="shared" si="27"/>
        <v>105.68331005000002</v>
      </c>
      <c r="AB32" s="9">
        <f t="shared" si="27"/>
        <v>125.59628294000001</v>
      </c>
      <c r="AC32" s="10">
        <f>AB32</f>
        <v>125.59628294000001</v>
      </c>
    </row>
    <row r="33" spans="1:29">
      <c r="A33" s="30" t="s">
        <v>5</v>
      </c>
      <c r="B33" s="11">
        <f>SUM(B30:B31)</f>
        <v>62.835498646953432</v>
      </c>
      <c r="C33" s="11">
        <f t="shared" ref="C33:M33" si="28">B33+SUM(C30:C31)</f>
        <v>137.51121872235342</v>
      </c>
      <c r="D33" s="11">
        <f t="shared" si="28"/>
        <v>215.58529346742549</v>
      </c>
      <c r="E33" s="11">
        <f t="shared" si="28"/>
        <v>315.26449848373431</v>
      </c>
      <c r="F33" s="11">
        <f t="shared" si="28"/>
        <v>407.60147794082286</v>
      </c>
      <c r="G33" s="11">
        <f t="shared" si="28"/>
        <v>497.51041754265913</v>
      </c>
      <c r="H33" s="11">
        <f t="shared" si="28"/>
        <v>593.84910894061341</v>
      </c>
      <c r="I33" s="11">
        <f t="shared" si="28"/>
        <v>713.28747141299016</v>
      </c>
      <c r="J33" s="11">
        <f t="shared" si="28"/>
        <v>839.71918996499687</v>
      </c>
      <c r="K33" s="11">
        <f t="shared" si="28"/>
        <v>961.69211966104876</v>
      </c>
      <c r="L33" s="11">
        <f t="shared" si="28"/>
        <v>1079.7669813328944</v>
      </c>
      <c r="M33" s="11">
        <f t="shared" si="28"/>
        <v>1207.1571741648315</v>
      </c>
      <c r="N33" s="12">
        <f>SUM(N30:N31)</f>
        <v>1207.1571741648315</v>
      </c>
      <c r="O33" s="31"/>
      <c r="P33" s="30" t="s">
        <v>5</v>
      </c>
      <c r="Q33" s="11">
        <f>SUM(Q30:Q31)</f>
        <v>16.302874098</v>
      </c>
      <c r="R33" s="11">
        <f t="shared" ref="R33:AB33" si="29">Q33+SUM(R30:R31)</f>
        <v>24.445748196</v>
      </c>
      <c r="S33" s="11">
        <f t="shared" si="29"/>
        <v>32.588622294000004</v>
      </c>
      <c r="T33" s="11">
        <f t="shared" si="29"/>
        <v>41.681929893000003</v>
      </c>
      <c r="U33" s="11">
        <f t="shared" si="29"/>
        <v>51.030237492000005</v>
      </c>
      <c r="V33" s="11">
        <f t="shared" si="29"/>
        <v>60.537245095800003</v>
      </c>
      <c r="W33" s="11">
        <f t="shared" si="29"/>
        <v>71.81360294160001</v>
      </c>
      <c r="X33" s="11">
        <f t="shared" si="29"/>
        <v>80.735635547400008</v>
      </c>
      <c r="Y33" s="11">
        <f t="shared" si="29"/>
        <v>89.657668153200007</v>
      </c>
      <c r="Z33" s="11">
        <f t="shared" si="29"/>
        <v>97.614942051600011</v>
      </c>
      <c r="AA33" s="11">
        <f t="shared" si="29"/>
        <v>105.57221595000001</v>
      </c>
      <c r="AB33" s="11">
        <f t="shared" si="29"/>
        <v>125.25948984840002</v>
      </c>
      <c r="AC33" s="12">
        <f>SUM(AC30:AC31)</f>
        <v>125.25948984840002</v>
      </c>
    </row>
    <row r="34" spans="1:29" s="15" customFormat="1">
      <c r="A34" s="30" t="s">
        <v>6</v>
      </c>
      <c r="B34" s="13">
        <f t="shared" ref="B34:M34" si="30">B32/$N$33</f>
        <v>3.4262945178299031E-2</v>
      </c>
      <c r="C34" s="13">
        <f t="shared" si="30"/>
        <v>6.6486381572911021E-2</v>
      </c>
      <c r="D34" s="13">
        <f t="shared" si="30"/>
        <v>0.11991586437793399</v>
      </c>
      <c r="E34" s="13">
        <f t="shared" si="30"/>
        <v>0.1600470679418082</v>
      </c>
      <c r="F34" s="13">
        <f t="shared" si="30"/>
        <v>0.21299464567063223</v>
      </c>
      <c r="G34" s="13">
        <f t="shared" si="30"/>
        <v>0.28906762547422221</v>
      </c>
      <c r="H34" s="13">
        <f t="shared" si="30"/>
        <v>0.3270469534036769</v>
      </c>
      <c r="I34" s="13">
        <f t="shared" si="30"/>
        <v>0.3479973001035564</v>
      </c>
      <c r="J34" s="13">
        <f t="shared" si="30"/>
        <v>0.39945750737356489</v>
      </c>
      <c r="K34" s="13">
        <f t="shared" si="30"/>
        <v>0.4315312191889189</v>
      </c>
      <c r="L34" s="13">
        <f t="shared" si="30"/>
        <v>0.48671869528215495</v>
      </c>
      <c r="M34" s="13">
        <f t="shared" si="30"/>
        <v>0.56666628886438231</v>
      </c>
      <c r="N34" s="1"/>
      <c r="O34" s="35"/>
      <c r="P34" s="30" t="s">
        <v>6</v>
      </c>
      <c r="Q34" s="13">
        <f t="shared" ref="Q34:AB34" si="31">Q32/$AC$33</f>
        <v>0.1162136126182374</v>
      </c>
      <c r="R34" s="13">
        <f t="shared" si="31"/>
        <v>0.14963526542128427</v>
      </c>
      <c r="S34" s="13">
        <f t="shared" si="31"/>
        <v>0.22409987964962605</v>
      </c>
      <c r="T34" s="13">
        <f t="shared" si="31"/>
        <v>0.29761802642752966</v>
      </c>
      <c r="U34" s="13">
        <f t="shared" si="31"/>
        <v>0.36129961693739143</v>
      </c>
      <c r="V34" s="13">
        <f t="shared" si="31"/>
        <v>0.42508955780071889</v>
      </c>
      <c r="W34" s="13">
        <f t="shared" si="31"/>
        <v>0.52571178598681745</v>
      </c>
      <c r="X34" s="13">
        <f t="shared" si="31"/>
        <v>0.58102759605746257</v>
      </c>
      <c r="Y34" s="13">
        <f t="shared" si="31"/>
        <v>0.66056904231481584</v>
      </c>
      <c r="Z34" s="13">
        <f t="shared" si="31"/>
        <v>0.73992949517975282</v>
      </c>
      <c r="AA34" s="13">
        <f t="shared" si="31"/>
        <v>0.84371499658754157</v>
      </c>
      <c r="AB34" s="13">
        <f t="shared" si="31"/>
        <v>1.0026887630790098</v>
      </c>
      <c r="AC34" s="1"/>
    </row>
    <row r="36" spans="1:29">
      <c r="A36" s="24" t="s">
        <v>23</v>
      </c>
      <c r="B36" s="25">
        <v>45839</v>
      </c>
      <c r="C36" s="25">
        <v>45870</v>
      </c>
      <c r="D36" s="25">
        <v>45901</v>
      </c>
      <c r="E36" s="25">
        <v>45931</v>
      </c>
      <c r="F36" s="25">
        <v>45962</v>
      </c>
      <c r="G36" s="25">
        <v>45992</v>
      </c>
      <c r="H36" s="26"/>
      <c r="I36"/>
      <c r="J36"/>
      <c r="K36"/>
      <c r="L36"/>
      <c r="M36"/>
      <c r="N36"/>
      <c r="O36" s="31"/>
      <c r="P36" s="24" t="s">
        <v>24</v>
      </c>
      <c r="Q36" s="25">
        <v>45839</v>
      </c>
      <c r="R36" s="25">
        <v>45870</v>
      </c>
      <c r="S36" s="25">
        <v>45901</v>
      </c>
      <c r="T36" s="25">
        <v>45931</v>
      </c>
      <c r="U36" s="25">
        <v>45962</v>
      </c>
      <c r="V36" s="25">
        <v>45992</v>
      </c>
      <c r="W36" s="26"/>
      <c r="X36"/>
      <c r="Y36"/>
      <c r="Z36"/>
      <c r="AA36"/>
      <c r="AB36"/>
      <c r="AC36"/>
    </row>
    <row r="37" spans="1:29">
      <c r="A37" s="30" t="s">
        <v>2</v>
      </c>
      <c r="B37" s="17">
        <v>51.68441121</v>
      </c>
      <c r="C37" s="17">
        <v>61.14492216</v>
      </c>
      <c r="D37" s="17">
        <v>73.874593000000004</v>
      </c>
      <c r="E37" s="17">
        <v>48.874904000000001</v>
      </c>
      <c r="F37" s="17">
        <v>55.813374000000003</v>
      </c>
      <c r="G37" s="17">
        <v>39.103432540003602</v>
      </c>
      <c r="H37" s="6">
        <f>SUM(B37:G37)</f>
        <v>330.49563691000361</v>
      </c>
      <c r="I37"/>
      <c r="J37"/>
      <c r="K37"/>
      <c r="L37"/>
      <c r="M37"/>
      <c r="N37"/>
      <c r="O37" s="31"/>
      <c r="P37" s="30" t="s">
        <v>2</v>
      </c>
      <c r="Q37" s="17">
        <v>12.873985810000001</v>
      </c>
      <c r="R37" s="17">
        <v>13.06007327</v>
      </c>
      <c r="S37" s="17">
        <v>9.4519439999999992</v>
      </c>
      <c r="T37" s="17">
        <v>11.332163</v>
      </c>
      <c r="U37" s="17">
        <v>6.561814</v>
      </c>
      <c r="V37" s="17">
        <v>8.9185221300000102</v>
      </c>
      <c r="W37" s="6">
        <f>SUM(Q37:V37)</f>
        <v>62.198502210000015</v>
      </c>
      <c r="X37"/>
      <c r="Y37"/>
      <c r="Z37"/>
      <c r="AA37"/>
      <c r="AB37"/>
      <c r="AC37"/>
    </row>
    <row r="38" spans="1:29">
      <c r="A38" s="30" t="s">
        <v>3</v>
      </c>
      <c r="B38" s="18">
        <v>61.603430000000003</v>
      </c>
      <c r="C38" s="18">
        <v>73.211489999999998</v>
      </c>
      <c r="D38" s="18">
        <v>76.543210999999999</v>
      </c>
      <c r="E38" s="18">
        <v>97.724710999999999</v>
      </c>
      <c r="F38" s="18">
        <v>90.526449999999997</v>
      </c>
      <c r="G38" s="18">
        <v>88.146018999999995</v>
      </c>
      <c r="H38" s="7">
        <f>SUM(B38:G38)</f>
        <v>487.75531100000001</v>
      </c>
      <c r="I38"/>
      <c r="J38"/>
      <c r="K38"/>
      <c r="L38"/>
      <c r="M38"/>
      <c r="N38"/>
      <c r="O38" s="31"/>
      <c r="P38" s="30" t="s">
        <v>3</v>
      </c>
      <c r="Q38" s="18">
        <v>13.567083333333334</v>
      </c>
      <c r="R38" s="18">
        <v>13.567083333333334</v>
      </c>
      <c r="S38" s="18">
        <v>13.567083333333334</v>
      </c>
      <c r="T38" s="18">
        <v>13.567083333333334</v>
      </c>
      <c r="U38" s="18">
        <v>13.567083333333334</v>
      </c>
      <c r="V38" s="18">
        <v>13.567083333333334</v>
      </c>
      <c r="W38" s="7">
        <f>SUM(Q38:V38)</f>
        <v>81.402500000000003</v>
      </c>
      <c r="X38"/>
      <c r="Y38"/>
      <c r="Z38"/>
      <c r="AA38"/>
      <c r="AB38"/>
      <c r="AC38"/>
    </row>
    <row r="39" spans="1:29">
      <c r="A39" s="30" t="s">
        <v>10</v>
      </c>
      <c r="B39" s="8">
        <f t="shared" ref="B39:G39" si="32">B38*0.02</f>
        <v>1.2320686000000001</v>
      </c>
      <c r="C39" s="8">
        <f t="shared" si="32"/>
        <v>1.4642298</v>
      </c>
      <c r="D39" s="8">
        <f t="shared" si="32"/>
        <v>1.53086422</v>
      </c>
      <c r="E39" s="8">
        <f t="shared" si="32"/>
        <v>1.9544942199999999</v>
      </c>
      <c r="F39" s="8">
        <f t="shared" si="32"/>
        <v>1.8105290000000001</v>
      </c>
      <c r="G39" s="8">
        <f t="shared" si="32"/>
        <v>1.76292038</v>
      </c>
      <c r="H39" s="7">
        <f>SUM(B39:G39)</f>
        <v>9.7551062200000001</v>
      </c>
      <c r="I39"/>
      <c r="J39"/>
      <c r="K39"/>
      <c r="L39"/>
      <c r="M39"/>
      <c r="N39"/>
      <c r="O39" s="31"/>
      <c r="P39" s="30" t="s">
        <v>10</v>
      </c>
      <c r="Q39" s="8">
        <f t="shared" ref="Q39:V39" si="33">Q38*0.02</f>
        <v>0.2713416666666667</v>
      </c>
      <c r="R39" s="8">
        <f t="shared" si="33"/>
        <v>0.2713416666666667</v>
      </c>
      <c r="S39" s="8">
        <f t="shared" si="33"/>
        <v>0.2713416666666667</v>
      </c>
      <c r="T39" s="8">
        <f t="shared" si="33"/>
        <v>0.2713416666666667</v>
      </c>
      <c r="U39" s="8">
        <f t="shared" si="33"/>
        <v>0.2713416666666667</v>
      </c>
      <c r="V39" s="8">
        <f t="shared" si="33"/>
        <v>0.2713416666666667</v>
      </c>
      <c r="W39" s="7">
        <f>SUM(Q39:V39)</f>
        <v>1.6280500000000004</v>
      </c>
      <c r="X39"/>
      <c r="Y39"/>
      <c r="Z39"/>
      <c r="AA39"/>
      <c r="AB39"/>
      <c r="AC39"/>
    </row>
    <row r="40" spans="1:29">
      <c r="A40" s="32" t="s">
        <v>4</v>
      </c>
      <c r="B40" s="9">
        <f>B37</f>
        <v>51.68441121</v>
      </c>
      <c r="C40" s="9">
        <f t="shared" ref="C40" si="34">B40+C37</f>
        <v>112.82933337</v>
      </c>
      <c r="D40" s="9">
        <f t="shared" ref="D40:G40" si="35">C40+D37</f>
        <v>186.70392637</v>
      </c>
      <c r="E40" s="9">
        <f t="shared" si="35"/>
        <v>235.57883036999999</v>
      </c>
      <c r="F40" s="9">
        <f t="shared" si="35"/>
        <v>291.39220437</v>
      </c>
      <c r="G40" s="9">
        <f t="shared" si="35"/>
        <v>330.49563691000361</v>
      </c>
      <c r="H40" s="10">
        <f>H37</f>
        <v>330.49563691000361</v>
      </c>
      <c r="I40"/>
      <c r="J40"/>
      <c r="K40"/>
      <c r="L40"/>
      <c r="M40"/>
      <c r="N40"/>
      <c r="O40" s="31"/>
      <c r="P40" s="32" t="s">
        <v>4</v>
      </c>
      <c r="Q40" s="9">
        <f>Q37</f>
        <v>12.873985810000001</v>
      </c>
      <c r="R40" s="9">
        <f t="shared" ref="R40" si="36">Q40+R37</f>
        <v>25.934059080000001</v>
      </c>
      <c r="S40" s="9">
        <f t="shared" ref="S40:V40" si="37">R40+S37</f>
        <v>35.386003080000002</v>
      </c>
      <c r="T40" s="9">
        <f t="shared" si="37"/>
        <v>46.718166080000003</v>
      </c>
      <c r="U40" s="9">
        <f t="shared" si="37"/>
        <v>53.279980080000001</v>
      </c>
      <c r="V40" s="9">
        <f t="shared" si="37"/>
        <v>62.198502210000015</v>
      </c>
      <c r="W40" s="10">
        <f>W37</f>
        <v>62.198502210000015</v>
      </c>
      <c r="X40"/>
      <c r="Y40"/>
      <c r="Z40"/>
      <c r="AA40"/>
      <c r="AB40"/>
      <c r="AC40"/>
    </row>
    <row r="41" spans="1:29">
      <c r="A41" s="30" t="s">
        <v>5</v>
      </c>
      <c r="B41" s="11">
        <f>SUM(B38:B39)</f>
        <v>62.835498600000001</v>
      </c>
      <c r="C41" s="11">
        <f t="shared" ref="C41" si="38">B41+SUM(C38:C39)</f>
        <v>137.51121839999999</v>
      </c>
      <c r="D41" s="11">
        <f t="shared" ref="D41:G41" si="39">C41+SUM(D38:D39)</f>
        <v>215.58529361999999</v>
      </c>
      <c r="E41" s="11">
        <f t="shared" si="39"/>
        <v>315.26449883999999</v>
      </c>
      <c r="F41" s="11">
        <f t="shared" si="39"/>
        <v>407.60147783999997</v>
      </c>
      <c r="G41" s="11">
        <f t="shared" si="39"/>
        <v>497.51041721999997</v>
      </c>
      <c r="H41" s="12">
        <v>1207.1571735000002</v>
      </c>
      <c r="I41"/>
      <c r="J41"/>
      <c r="K41"/>
      <c r="L41"/>
      <c r="M41"/>
      <c r="N41"/>
      <c r="O41" s="31"/>
      <c r="P41" s="30" t="s">
        <v>5</v>
      </c>
      <c r="Q41" s="11">
        <f>SUM(Q38:Q39)</f>
        <v>13.838425000000001</v>
      </c>
      <c r="R41" s="11">
        <f t="shared" ref="R41" si="40">Q41+SUM(R38:R39)</f>
        <v>27.676850000000002</v>
      </c>
      <c r="S41" s="11">
        <f t="shared" ref="S41:V41" si="41">R41+SUM(S38:S39)</f>
        <v>41.515275000000003</v>
      </c>
      <c r="T41" s="11">
        <f t="shared" si="41"/>
        <v>55.353700000000003</v>
      </c>
      <c r="U41" s="11">
        <f t="shared" si="41"/>
        <v>69.192125000000004</v>
      </c>
      <c r="V41" s="11">
        <f t="shared" si="41"/>
        <v>83.030550000000005</v>
      </c>
      <c r="W41" s="12">
        <v>183.65814000000003</v>
      </c>
      <c r="X41"/>
      <c r="Y41"/>
      <c r="Z41"/>
      <c r="AA41"/>
      <c r="AB41"/>
      <c r="AC41"/>
    </row>
    <row r="42" spans="1:29">
      <c r="A42" s="30" t="s">
        <v>6</v>
      </c>
      <c r="B42" s="13">
        <f>B40/$H$41</f>
        <v>4.2814980803326179E-2</v>
      </c>
      <c r="C42" s="13">
        <f>C40/$H$41</f>
        <v>9.3466978324674627E-2</v>
      </c>
      <c r="D42" s="13">
        <f>D40/$H$41</f>
        <v>0.15466414023674768</v>
      </c>
      <c r="E42" s="13">
        <f t="shared" ref="E42:G42" si="42">E40/$H$41</f>
        <v>0.19515174621956546</v>
      </c>
      <c r="F42" s="13">
        <f t="shared" si="42"/>
        <v>0.24138712900586506</v>
      </c>
      <c r="G42" s="13">
        <f t="shared" si="42"/>
        <v>0.27378012090320691</v>
      </c>
      <c r="H42" s="68"/>
      <c r="I42"/>
      <c r="J42"/>
      <c r="K42"/>
      <c r="L42"/>
      <c r="M42"/>
      <c r="N42"/>
      <c r="O42" s="31"/>
      <c r="P42" s="30" t="s">
        <v>6</v>
      </c>
      <c r="Q42" s="13">
        <f>Q40/$W$41</f>
        <v>7.0097550862706109E-2</v>
      </c>
      <c r="R42" s="13">
        <f>R40/$W$41</f>
        <v>0.14120832912714892</v>
      </c>
      <c r="S42" s="13">
        <f>S40/$W$41</f>
        <v>0.19267320838597188</v>
      </c>
      <c r="T42" s="13">
        <f t="shared" ref="T42:V42" si="43">T40/$W$41</f>
        <v>0.25437568996397325</v>
      </c>
      <c r="U42" s="13">
        <f t="shared" si="43"/>
        <v>0.29010410363515604</v>
      </c>
      <c r="V42" s="13">
        <f t="shared" si="43"/>
        <v>0.33866455475373974</v>
      </c>
      <c r="W42" s="1"/>
      <c r="X42"/>
      <c r="Y42"/>
      <c r="Z42"/>
      <c r="AA42"/>
      <c r="AB42"/>
      <c r="AC42"/>
    </row>
    <row r="43" spans="1:29">
      <c r="A43" s="30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</row>
    <row r="44" spans="1:29">
      <c r="A44" s="2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</row>
    <row r="45" spans="1:29">
      <c r="A45" s="2"/>
      <c r="B45" s="43"/>
      <c r="C45" s="43"/>
      <c r="D45" s="43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43"/>
      <c r="R45" s="43"/>
      <c r="S45" s="43"/>
      <c r="T45" s="31"/>
      <c r="U45" s="31"/>
      <c r="V45" s="31"/>
      <c r="W45" s="31"/>
      <c r="X45" s="31"/>
      <c r="Y45" s="31"/>
      <c r="Z45" s="31"/>
      <c r="AA45" s="31"/>
      <c r="AB45" s="31"/>
      <c r="AC45" s="31"/>
    </row>
    <row r="46" spans="1:29">
      <c r="A46" s="2" t="s">
        <v>0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</row>
    <row r="47" spans="1:29">
      <c r="A47" s="2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</row>
    <row r="52" spans="1:29">
      <c r="A52" s="31"/>
      <c r="B52" s="31"/>
      <c r="C52" s="31"/>
      <c r="D52" s="31" t="s">
        <v>0</v>
      </c>
      <c r="E52" s="33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</row>
    <row r="53" spans="1:29">
      <c r="A53" s="31"/>
      <c r="B53" s="31"/>
      <c r="C53" s="31"/>
      <c r="D53" s="31" t="s">
        <v>0</v>
      </c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</row>
  </sheetData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429D-412E-40D1-9BBD-9D462CDE5478}">
  <sheetPr>
    <pageSetUpPr fitToPage="1"/>
  </sheetPr>
  <dimension ref="A1:BB97"/>
  <sheetViews>
    <sheetView zoomScaleNormal="100" workbookViewId="0"/>
  </sheetViews>
  <sheetFormatPr defaultColWidth="11.42578125" defaultRowHeight="15"/>
  <cols>
    <col min="1" max="1" width="30.5703125" style="47" customWidth="1"/>
    <col min="2" max="2" width="4" style="47" bestFit="1" customWidth="1"/>
    <col min="3" max="3" width="16" style="47" customWidth="1"/>
    <col min="4" max="4" width="14.5703125" style="47" bestFit="1" customWidth="1"/>
    <col min="5" max="5" width="13.5703125" style="47" bestFit="1" customWidth="1"/>
    <col min="6" max="6" width="14.5703125" style="47" bestFit="1" customWidth="1"/>
    <col min="7" max="8" width="13.5703125" style="47" bestFit="1" customWidth="1"/>
    <col min="9" max="10" width="16.5703125" style="47" bestFit="1" customWidth="1"/>
    <col min="11" max="11" width="14.140625" style="47" bestFit="1" customWidth="1"/>
    <col min="12" max="13" width="14.5703125" style="47" bestFit="1" customWidth="1"/>
    <col min="14" max="14" width="13.5703125" style="47" bestFit="1" customWidth="1"/>
    <col min="15" max="21" width="16.5703125" style="21" bestFit="1" customWidth="1"/>
    <col min="22" max="34" width="18" style="21" bestFit="1" customWidth="1"/>
    <col min="35" max="39" width="18" style="47" bestFit="1" customWidth="1"/>
    <col min="40" max="40" width="18" style="48" bestFit="1" customWidth="1"/>
    <col min="41" max="41" width="17.5703125" style="48" bestFit="1" customWidth="1"/>
    <col min="42" max="51" width="18" style="48" bestFit="1" customWidth="1"/>
    <col min="52" max="16384" width="11.42578125" style="47"/>
  </cols>
  <sheetData>
    <row r="1" spans="1:51" ht="21">
      <c r="A1" s="44" t="s">
        <v>44</v>
      </c>
      <c r="B1" s="45"/>
      <c r="C1" s="45"/>
      <c r="D1" s="46"/>
      <c r="E1" s="46"/>
      <c r="F1" s="21"/>
      <c r="G1" s="21"/>
      <c r="H1" s="21"/>
      <c r="I1" s="21"/>
      <c r="J1" s="21"/>
      <c r="K1" s="21"/>
      <c r="L1" s="21"/>
      <c r="M1" s="21"/>
      <c r="N1" s="21"/>
    </row>
    <row r="2" spans="1:5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AF2" s="47"/>
      <c r="AG2" s="47"/>
      <c r="AH2" s="47"/>
      <c r="AK2" s="48"/>
      <c r="AL2" s="48"/>
      <c r="AM2" s="48"/>
      <c r="AW2" s="47"/>
      <c r="AX2" s="47"/>
      <c r="AY2" s="47"/>
    </row>
    <row r="3" spans="1:51" ht="15.75" thickBo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51">
      <c r="A4" s="19" t="s">
        <v>7</v>
      </c>
      <c r="B4" s="20"/>
      <c r="C4" s="63">
        <v>44378</v>
      </c>
      <c r="D4" s="63">
        <v>44409</v>
      </c>
      <c r="E4" s="63">
        <v>44440</v>
      </c>
      <c r="F4" s="63">
        <v>44470</v>
      </c>
      <c r="G4" s="63">
        <v>44501</v>
      </c>
      <c r="H4" s="63">
        <v>44531</v>
      </c>
      <c r="I4" s="63">
        <v>44562</v>
      </c>
      <c r="J4" s="63">
        <v>44593</v>
      </c>
      <c r="K4" s="63">
        <v>44621</v>
      </c>
      <c r="L4" s="63">
        <v>44652</v>
      </c>
      <c r="M4" s="63">
        <v>44682</v>
      </c>
      <c r="N4" s="64">
        <v>44713</v>
      </c>
    </row>
    <row r="5" spans="1:51">
      <c r="A5" s="49" t="s">
        <v>25</v>
      </c>
      <c r="B5" s="50">
        <v>132</v>
      </c>
      <c r="C5" s="51">
        <v>5264338.1399999997</v>
      </c>
      <c r="D5" s="51">
        <v>6357202.2400000002</v>
      </c>
      <c r="E5" s="51">
        <v>4367156.76</v>
      </c>
      <c r="F5" s="51">
        <v>7598400.0700000003</v>
      </c>
      <c r="G5" s="51">
        <v>6616314.8700000001</v>
      </c>
      <c r="H5" s="51">
        <v>6259672.8200000003</v>
      </c>
      <c r="I5" s="51">
        <v>5934788.6500000004</v>
      </c>
      <c r="J5" s="51">
        <v>6425385.0700000003</v>
      </c>
      <c r="K5" s="51">
        <v>-8972702.1300000008</v>
      </c>
      <c r="L5" s="51">
        <v>6697594.0300000003</v>
      </c>
      <c r="M5" s="51">
        <v>10090898.890000001</v>
      </c>
      <c r="N5" s="52">
        <v>9160520.1199999992</v>
      </c>
    </row>
    <row r="6" spans="1:51">
      <c r="A6" s="49" t="s">
        <v>26</v>
      </c>
      <c r="B6" s="50">
        <v>133</v>
      </c>
      <c r="C6" s="53">
        <v>522910.39</v>
      </c>
      <c r="D6" s="53">
        <v>604107.87</v>
      </c>
      <c r="E6" s="53">
        <v>408188.29</v>
      </c>
      <c r="F6" s="53">
        <v>628540.54</v>
      </c>
      <c r="G6" s="53">
        <v>425338.6</v>
      </c>
      <c r="H6" s="53">
        <v>828243.98</v>
      </c>
      <c r="I6" s="53">
        <v>516287.5</v>
      </c>
      <c r="J6" s="53">
        <v>204210.5</v>
      </c>
      <c r="K6" s="53">
        <v>106899.11</v>
      </c>
      <c r="L6" s="53">
        <v>108851.93</v>
      </c>
      <c r="M6" s="53">
        <v>-86399.08</v>
      </c>
      <c r="N6" s="54">
        <v>-3291498.9</v>
      </c>
    </row>
    <row r="7" spans="1:51" ht="16.5">
      <c r="A7" s="49" t="s">
        <v>27</v>
      </c>
      <c r="B7" s="50">
        <v>134</v>
      </c>
      <c r="C7" s="55">
        <v>1711788.37</v>
      </c>
      <c r="D7" s="55">
        <v>2079761.13</v>
      </c>
      <c r="E7" s="55">
        <v>1308229.05</v>
      </c>
      <c r="F7" s="55">
        <v>2113462.5299999998</v>
      </c>
      <c r="G7" s="55">
        <v>1870319.3</v>
      </c>
      <c r="H7" s="55">
        <v>1571271.87</v>
      </c>
      <c r="I7" s="55">
        <v>1638830.34</v>
      </c>
      <c r="J7" s="55">
        <v>1172239.28</v>
      </c>
      <c r="K7" s="55">
        <v>524966.23</v>
      </c>
      <c r="L7" s="55">
        <v>1240127.6599999999</v>
      </c>
      <c r="M7" s="55">
        <v>781272.57</v>
      </c>
      <c r="N7" s="56">
        <v>954837.95</v>
      </c>
    </row>
    <row r="8" spans="1:51">
      <c r="A8" t="s">
        <v>28</v>
      </c>
      <c r="B8" s="50"/>
      <c r="C8" s="3">
        <f>C6+C7</f>
        <v>2234698.7600000002</v>
      </c>
      <c r="D8" s="3">
        <f t="shared" ref="D8:N8" si="0">C8+D6+D7</f>
        <v>4918567.76</v>
      </c>
      <c r="E8" s="3">
        <f t="shared" si="0"/>
        <v>6634985.0999999996</v>
      </c>
      <c r="F8" s="3">
        <f t="shared" si="0"/>
        <v>9376988.1699999999</v>
      </c>
      <c r="G8" s="3">
        <f t="shared" si="0"/>
        <v>11672646.07</v>
      </c>
      <c r="H8" s="3">
        <f t="shared" si="0"/>
        <v>14072161.920000002</v>
      </c>
      <c r="I8" s="3">
        <f t="shared" si="0"/>
        <v>16227279.760000002</v>
      </c>
      <c r="J8" s="3">
        <f t="shared" si="0"/>
        <v>17603729.540000003</v>
      </c>
      <c r="K8" s="3">
        <f t="shared" si="0"/>
        <v>18235594.880000003</v>
      </c>
      <c r="L8" s="3">
        <f t="shared" si="0"/>
        <v>19584574.470000003</v>
      </c>
      <c r="M8" s="3">
        <f t="shared" si="0"/>
        <v>20279447.960000005</v>
      </c>
      <c r="N8" s="16">
        <f t="shared" si="0"/>
        <v>17942787.010000005</v>
      </c>
    </row>
    <row r="9" spans="1:51">
      <c r="A9" t="s">
        <v>29</v>
      </c>
      <c r="B9" s="50"/>
      <c r="C9" s="57">
        <f>C5</f>
        <v>5264338.1399999997</v>
      </c>
      <c r="D9" s="57">
        <f>C9+D5</f>
        <v>11621540.379999999</v>
      </c>
      <c r="E9" s="57">
        <f t="shared" ref="E9:N9" si="1">D9+E5</f>
        <v>15988697.139999999</v>
      </c>
      <c r="F9" s="57">
        <f t="shared" si="1"/>
        <v>23587097.210000001</v>
      </c>
      <c r="G9" s="57">
        <f t="shared" si="1"/>
        <v>30203412.080000002</v>
      </c>
      <c r="H9" s="57">
        <f t="shared" si="1"/>
        <v>36463084.900000006</v>
      </c>
      <c r="I9" s="57">
        <f t="shared" si="1"/>
        <v>42397873.550000004</v>
      </c>
      <c r="J9" s="57">
        <f t="shared" si="1"/>
        <v>48823258.620000005</v>
      </c>
      <c r="K9" s="57">
        <f t="shared" si="1"/>
        <v>39850556.490000002</v>
      </c>
      <c r="L9" s="57">
        <f t="shared" si="1"/>
        <v>46548150.520000003</v>
      </c>
      <c r="M9" s="57">
        <f t="shared" si="1"/>
        <v>56639049.410000004</v>
      </c>
      <c r="N9" s="58">
        <f t="shared" si="1"/>
        <v>65799569.530000001</v>
      </c>
    </row>
    <row r="10" spans="1:51" ht="15.75" thickBot="1">
      <c r="A10" s="59" t="s">
        <v>30</v>
      </c>
      <c r="B10" s="60"/>
      <c r="C10" s="61">
        <f>C8/C9</f>
        <v>0.4244975722627119</v>
      </c>
      <c r="D10" s="61">
        <f t="shared" ref="D10:N10" si="2">D8/D9</f>
        <v>0.42322855655731934</v>
      </c>
      <c r="E10" s="61">
        <f t="shared" si="2"/>
        <v>0.41497972235653968</v>
      </c>
      <c r="F10" s="61">
        <f t="shared" si="2"/>
        <v>0.39754735763010829</v>
      </c>
      <c r="G10" s="61">
        <f t="shared" si="2"/>
        <v>0.38646779506509316</v>
      </c>
      <c r="H10" s="61">
        <f t="shared" si="2"/>
        <v>0.38592900075769504</v>
      </c>
      <c r="I10" s="61">
        <f t="shared" si="2"/>
        <v>0.38273805739014477</v>
      </c>
      <c r="J10" s="61">
        <f t="shared" si="2"/>
        <v>0.36056031566866359</v>
      </c>
      <c r="K10" s="61">
        <f t="shared" si="2"/>
        <v>0.4575995039009304</v>
      </c>
      <c r="L10" s="61">
        <f t="shared" si="2"/>
        <v>0.42073797242675071</v>
      </c>
      <c r="M10" s="61">
        <f t="shared" si="2"/>
        <v>0.35804711009891227</v>
      </c>
      <c r="N10" s="62">
        <f t="shared" si="2"/>
        <v>0.27268851662957078</v>
      </c>
    </row>
    <row r="11" spans="1:51" ht="15.75" thickBo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51">
      <c r="A12" s="19" t="s">
        <v>9</v>
      </c>
      <c r="B12" s="20"/>
      <c r="C12" s="63">
        <v>44743</v>
      </c>
      <c r="D12" s="63">
        <v>44774</v>
      </c>
      <c r="E12" s="63">
        <v>44805</v>
      </c>
      <c r="F12" s="63">
        <v>44835</v>
      </c>
      <c r="G12" s="63">
        <v>44866</v>
      </c>
      <c r="H12" s="63">
        <v>44896</v>
      </c>
      <c r="I12" s="63">
        <v>44927</v>
      </c>
      <c r="J12" s="63">
        <v>44958</v>
      </c>
      <c r="K12" s="63">
        <v>44986</v>
      </c>
      <c r="L12" s="63">
        <v>45017</v>
      </c>
      <c r="M12" s="63">
        <v>45047</v>
      </c>
      <c r="N12" s="64">
        <v>45078</v>
      </c>
    </row>
    <row r="13" spans="1:51">
      <c r="A13" s="49" t="s">
        <v>25</v>
      </c>
      <c r="B13" s="50">
        <v>132</v>
      </c>
      <c r="C13" s="51">
        <v>6811513.54</v>
      </c>
      <c r="D13" s="51">
        <v>7986171.2300000004</v>
      </c>
      <c r="E13" s="51">
        <v>5280290.5199999996</v>
      </c>
      <c r="F13" s="51">
        <v>7742653.4800000004</v>
      </c>
      <c r="G13" s="51">
        <v>6060750.9800000004</v>
      </c>
      <c r="H13" s="51">
        <v>225341.74</v>
      </c>
      <c r="I13" s="51">
        <v>6771842.1699999999</v>
      </c>
      <c r="J13" s="51">
        <v>6451548.8099999996</v>
      </c>
      <c r="K13" s="51">
        <v>6875599.7599999998</v>
      </c>
      <c r="L13" s="51">
        <v>12345861.970000001</v>
      </c>
      <c r="M13" s="51">
        <v>6817804.2800000003</v>
      </c>
      <c r="N13" s="52">
        <v>6674183.6500000004</v>
      </c>
    </row>
    <row r="14" spans="1:51">
      <c r="A14" s="49" t="s">
        <v>26</v>
      </c>
      <c r="B14" s="50">
        <v>133</v>
      </c>
      <c r="C14" s="53">
        <v>178872.5</v>
      </c>
      <c r="D14" s="53">
        <v>0</v>
      </c>
      <c r="E14" s="53">
        <v>199278.91</v>
      </c>
      <c r="F14" s="53">
        <v>0</v>
      </c>
      <c r="G14" s="53">
        <v>435982.24</v>
      </c>
      <c r="H14" s="53">
        <v>-25707.09</v>
      </c>
      <c r="I14" s="53">
        <v>193824.5</v>
      </c>
      <c r="J14" s="53">
        <v>0</v>
      </c>
      <c r="K14" s="53">
        <v>-25.43</v>
      </c>
      <c r="L14" s="53">
        <v>108676.66</v>
      </c>
      <c r="M14" s="53">
        <v>-8910</v>
      </c>
      <c r="N14" s="54">
        <v>81803.520000000004</v>
      </c>
    </row>
    <row r="15" spans="1:51" ht="16.5">
      <c r="A15" s="49" t="s">
        <v>27</v>
      </c>
      <c r="B15" s="50">
        <v>134</v>
      </c>
      <c r="C15" s="55">
        <v>1403015.4</v>
      </c>
      <c r="D15" s="55">
        <v>1618361.76</v>
      </c>
      <c r="E15" s="55">
        <v>2430458.66</v>
      </c>
      <c r="F15" s="55">
        <v>3547417.39</v>
      </c>
      <c r="G15" s="55">
        <v>1750548.43</v>
      </c>
      <c r="H15" s="55">
        <v>-2461260.2999999998</v>
      </c>
      <c r="I15" s="55">
        <v>1101293.1000000001</v>
      </c>
      <c r="J15" s="55">
        <v>977110.74</v>
      </c>
      <c r="K15" s="55">
        <v>931758.95</v>
      </c>
      <c r="L15" s="55">
        <v>4629582.13</v>
      </c>
      <c r="M15" s="55">
        <v>1032896.58</v>
      </c>
      <c r="N15" s="56">
        <v>2077101.99</v>
      </c>
    </row>
    <row r="16" spans="1:51">
      <c r="A16" t="s">
        <v>28</v>
      </c>
      <c r="B16" s="50"/>
      <c r="C16" s="3">
        <f>C14+C15</f>
        <v>1581887.9</v>
      </c>
      <c r="D16" s="3">
        <f t="shared" ref="D16:N16" si="3">C16+D14+D15</f>
        <v>3200249.66</v>
      </c>
      <c r="E16" s="3">
        <f t="shared" si="3"/>
        <v>5829987.2300000004</v>
      </c>
      <c r="F16" s="3">
        <f t="shared" si="3"/>
        <v>9377404.620000001</v>
      </c>
      <c r="G16" s="3">
        <f t="shared" si="3"/>
        <v>11563935.290000001</v>
      </c>
      <c r="H16" s="3">
        <f t="shared" si="3"/>
        <v>9076967.9000000022</v>
      </c>
      <c r="I16" s="3">
        <f t="shared" si="3"/>
        <v>10372085.500000002</v>
      </c>
      <c r="J16" s="3">
        <f t="shared" si="3"/>
        <v>11349196.240000002</v>
      </c>
      <c r="K16" s="3">
        <f t="shared" si="3"/>
        <v>12280929.760000002</v>
      </c>
      <c r="L16" s="3">
        <f t="shared" si="3"/>
        <v>17019188.550000001</v>
      </c>
      <c r="M16" s="3">
        <f t="shared" si="3"/>
        <v>18043175.129999999</v>
      </c>
      <c r="N16" s="16">
        <f t="shared" si="3"/>
        <v>20202080.639999997</v>
      </c>
    </row>
    <row r="17" spans="1:52">
      <c r="A17" t="s">
        <v>29</v>
      </c>
      <c r="B17" s="50"/>
      <c r="C17" s="57">
        <f>C13</f>
        <v>6811513.54</v>
      </c>
      <c r="D17" s="57">
        <f>C17+D13</f>
        <v>14797684.77</v>
      </c>
      <c r="E17" s="57">
        <f t="shared" ref="E17:N17" si="4">D17+E13</f>
        <v>20077975.289999999</v>
      </c>
      <c r="F17" s="57">
        <f t="shared" si="4"/>
        <v>27820628.77</v>
      </c>
      <c r="G17" s="57">
        <f t="shared" si="4"/>
        <v>33881379.75</v>
      </c>
      <c r="H17" s="57">
        <f t="shared" si="4"/>
        <v>34106721.490000002</v>
      </c>
      <c r="I17" s="57">
        <f t="shared" si="4"/>
        <v>40878563.660000004</v>
      </c>
      <c r="J17" s="57">
        <f t="shared" si="4"/>
        <v>47330112.470000006</v>
      </c>
      <c r="K17" s="57">
        <f t="shared" si="4"/>
        <v>54205712.230000004</v>
      </c>
      <c r="L17" s="57">
        <f t="shared" si="4"/>
        <v>66551574.200000003</v>
      </c>
      <c r="M17" s="57">
        <f t="shared" si="4"/>
        <v>73369378.480000004</v>
      </c>
      <c r="N17" s="58">
        <f t="shared" si="4"/>
        <v>80043562.13000001</v>
      </c>
    </row>
    <row r="18" spans="1:52" ht="15.75" thickBot="1">
      <c r="A18" s="59" t="s">
        <v>30</v>
      </c>
      <c r="B18" s="60"/>
      <c r="C18" s="61">
        <f>C16/C17</f>
        <v>0.23223735675052332</v>
      </c>
      <c r="D18" s="61">
        <f t="shared" ref="D18:N18" si="5">D16/D17</f>
        <v>0.2162669167333533</v>
      </c>
      <c r="E18" s="61">
        <f t="shared" si="5"/>
        <v>0.2903672878262617</v>
      </c>
      <c r="F18" s="61">
        <f t="shared" si="5"/>
        <v>0.33706659534999434</v>
      </c>
      <c r="G18" s="61">
        <f t="shared" si="5"/>
        <v>0.34130650449676569</v>
      </c>
      <c r="H18" s="61">
        <f t="shared" si="5"/>
        <v>0.26613428390240745</v>
      </c>
      <c r="I18" s="61">
        <f t="shared" si="5"/>
        <v>0.25372920600312504</v>
      </c>
      <c r="J18" s="61">
        <f t="shared" si="5"/>
        <v>0.23978806826613064</v>
      </c>
      <c r="K18" s="61">
        <f t="shared" si="5"/>
        <v>0.22656154222069522</v>
      </c>
      <c r="L18" s="61">
        <f t="shared" si="5"/>
        <v>0.25572931601669008</v>
      </c>
      <c r="M18" s="61">
        <f t="shared" si="5"/>
        <v>0.24592242027671593</v>
      </c>
      <c r="N18" s="62">
        <f t="shared" si="5"/>
        <v>0.25238857570068507</v>
      </c>
    </row>
    <row r="19" spans="1:52" ht="15.75" thickBo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52">
      <c r="A20" s="19" t="s">
        <v>12</v>
      </c>
      <c r="B20" s="20"/>
      <c r="C20" s="63">
        <v>45108</v>
      </c>
      <c r="D20" s="63">
        <v>45139</v>
      </c>
      <c r="E20" s="63">
        <v>45170</v>
      </c>
      <c r="F20" s="63">
        <v>45200</v>
      </c>
      <c r="G20" s="63">
        <v>45231</v>
      </c>
      <c r="H20" s="63">
        <v>45261</v>
      </c>
      <c r="I20" s="63">
        <v>45292</v>
      </c>
      <c r="J20" s="63">
        <v>45323</v>
      </c>
      <c r="K20" s="63">
        <v>45352</v>
      </c>
      <c r="L20" s="63">
        <v>45383</v>
      </c>
      <c r="M20" s="63">
        <v>45413</v>
      </c>
      <c r="N20" s="64">
        <v>45444</v>
      </c>
      <c r="AN20" s="47"/>
      <c r="AZ20" s="48"/>
    </row>
    <row r="21" spans="1:52">
      <c r="A21" s="49" t="s">
        <v>25</v>
      </c>
      <c r="B21" s="50">
        <v>132</v>
      </c>
      <c r="C21" s="51">
        <v>6665027.8399999999</v>
      </c>
      <c r="D21" s="51">
        <v>7496713.1399999997</v>
      </c>
      <c r="E21" s="51">
        <v>6893036.79</v>
      </c>
      <c r="F21" s="51">
        <v>7784276.1200000001</v>
      </c>
      <c r="G21" s="51">
        <v>6322738.8799999999</v>
      </c>
      <c r="H21" s="51">
        <v>7273789.0599999996</v>
      </c>
      <c r="I21" s="51">
        <v>6959548.0899999999</v>
      </c>
      <c r="J21" s="51">
        <v>7601879.9299999997</v>
      </c>
      <c r="K21" s="51">
        <v>7398441.4199999999</v>
      </c>
      <c r="L21" s="51">
        <v>8017724.2400000002</v>
      </c>
      <c r="M21" s="51">
        <v>7934867.9199999999</v>
      </c>
      <c r="N21" s="52">
        <v>7442880.0499999998</v>
      </c>
      <c r="AN21" s="47"/>
      <c r="AZ21" s="48"/>
    </row>
    <row r="22" spans="1:52">
      <c r="A22" s="49" t="s">
        <v>26</v>
      </c>
      <c r="B22" s="50">
        <v>133</v>
      </c>
      <c r="C22" s="53">
        <v>188618.65</v>
      </c>
      <c r="D22" s="53">
        <v>0</v>
      </c>
      <c r="E22" s="53">
        <v>227631.04</v>
      </c>
      <c r="F22" s="53">
        <v>159.13999999999999</v>
      </c>
      <c r="G22" s="53">
        <v>734585.09</v>
      </c>
      <c r="H22" s="53">
        <v>-65856.47</v>
      </c>
      <c r="I22" s="53">
        <v>365838.99</v>
      </c>
      <c r="J22" s="53">
        <v>577.75</v>
      </c>
      <c r="K22" s="53">
        <v>218143.44</v>
      </c>
      <c r="L22" s="53">
        <v>-26429.360000000001</v>
      </c>
      <c r="M22" s="53">
        <v>0</v>
      </c>
      <c r="N22" s="54">
        <v>247970.45</v>
      </c>
      <c r="AN22" s="47"/>
      <c r="AZ22" s="48"/>
    </row>
    <row r="23" spans="1:52" ht="16.5">
      <c r="A23" s="49" t="s">
        <v>27</v>
      </c>
      <c r="B23" s="50">
        <v>134</v>
      </c>
      <c r="C23" s="55">
        <v>1572826.21</v>
      </c>
      <c r="D23" s="55">
        <v>1587915.35</v>
      </c>
      <c r="E23" s="55">
        <v>1396111.47</v>
      </c>
      <c r="F23" s="55">
        <v>1682469.61</v>
      </c>
      <c r="G23" s="55">
        <v>1205807.73</v>
      </c>
      <c r="H23" s="55">
        <v>1410175.15</v>
      </c>
      <c r="I23" s="55">
        <v>1356040.6</v>
      </c>
      <c r="J23" s="55">
        <v>1725559.01</v>
      </c>
      <c r="K23" s="55">
        <v>1532651.86</v>
      </c>
      <c r="L23" s="55">
        <v>1853433.79</v>
      </c>
      <c r="M23" s="55">
        <v>1760429.68</v>
      </c>
      <c r="N23" s="56">
        <v>2486426.35</v>
      </c>
      <c r="AN23" s="47"/>
      <c r="AZ23" s="48"/>
    </row>
    <row r="24" spans="1:52">
      <c r="A24" t="s">
        <v>28</v>
      </c>
      <c r="B24" s="50"/>
      <c r="C24" s="3">
        <f>C22+C23</f>
        <v>1761444.8599999999</v>
      </c>
      <c r="D24" s="3">
        <f t="shared" ref="D24:N24" si="6">C24+D22+D23</f>
        <v>3349360.21</v>
      </c>
      <c r="E24" s="3">
        <f t="shared" si="6"/>
        <v>4973102.72</v>
      </c>
      <c r="F24" s="3">
        <f t="shared" si="6"/>
        <v>6655731.4699999997</v>
      </c>
      <c r="G24" s="3">
        <f t="shared" si="6"/>
        <v>8596124.2899999991</v>
      </c>
      <c r="H24" s="3">
        <f t="shared" si="6"/>
        <v>9940442.9699999988</v>
      </c>
      <c r="I24" s="3">
        <f t="shared" si="6"/>
        <v>11662322.559999999</v>
      </c>
      <c r="J24" s="3">
        <f t="shared" si="6"/>
        <v>13388459.319999998</v>
      </c>
      <c r="K24" s="3">
        <f t="shared" si="6"/>
        <v>15139254.619999997</v>
      </c>
      <c r="L24" s="3">
        <f t="shared" si="6"/>
        <v>16966259.049999997</v>
      </c>
      <c r="M24" s="3">
        <f t="shared" si="6"/>
        <v>18726688.729999997</v>
      </c>
      <c r="N24" s="16">
        <f t="shared" si="6"/>
        <v>21461085.529999997</v>
      </c>
      <c r="AN24" s="47"/>
      <c r="AZ24" s="48"/>
    </row>
    <row r="25" spans="1:52">
      <c r="A25" t="s">
        <v>29</v>
      </c>
      <c r="B25" s="50"/>
      <c r="C25" s="57">
        <f>C21</f>
        <v>6665027.8399999999</v>
      </c>
      <c r="D25" s="57">
        <f>C25+D21</f>
        <v>14161740.98</v>
      </c>
      <c r="E25" s="57">
        <f t="shared" ref="E25:N25" si="7">D25+E21</f>
        <v>21054777.77</v>
      </c>
      <c r="F25" s="57">
        <f t="shared" si="7"/>
        <v>28839053.890000001</v>
      </c>
      <c r="G25" s="57">
        <f t="shared" si="7"/>
        <v>35161792.770000003</v>
      </c>
      <c r="H25" s="57">
        <f t="shared" si="7"/>
        <v>42435581.830000006</v>
      </c>
      <c r="I25" s="57">
        <f t="shared" si="7"/>
        <v>49395129.920000002</v>
      </c>
      <c r="J25" s="57">
        <f t="shared" si="7"/>
        <v>56997009.850000001</v>
      </c>
      <c r="K25" s="57">
        <f t="shared" si="7"/>
        <v>64395451.270000003</v>
      </c>
      <c r="L25" s="57">
        <f t="shared" si="7"/>
        <v>72413175.510000005</v>
      </c>
      <c r="M25" s="57">
        <f t="shared" si="7"/>
        <v>80348043.430000007</v>
      </c>
      <c r="N25" s="58">
        <f t="shared" si="7"/>
        <v>87790923.480000004</v>
      </c>
      <c r="AN25" s="47"/>
      <c r="AZ25" s="48"/>
    </row>
    <row r="26" spans="1:52" ht="15.75" thickBot="1">
      <c r="A26" s="59" t="s">
        <v>30</v>
      </c>
      <c r="B26" s="60"/>
      <c r="C26" s="61">
        <f>C24/C25</f>
        <v>0.26428169578358429</v>
      </c>
      <c r="D26" s="61">
        <f t="shared" ref="D26:N26" si="8">D24/D25</f>
        <v>0.23650765924402609</v>
      </c>
      <c r="E26" s="61">
        <f t="shared" si="8"/>
        <v>0.2361983001827713</v>
      </c>
      <c r="F26" s="61">
        <f t="shared" si="8"/>
        <v>0.23078882876625464</v>
      </c>
      <c r="G26" s="61">
        <f t="shared" si="8"/>
        <v>0.2444734358748113</v>
      </c>
      <c r="H26" s="61">
        <f t="shared" si="8"/>
        <v>0.23424783027182539</v>
      </c>
      <c r="I26" s="61">
        <f t="shared" si="8"/>
        <v>0.23610268014049587</v>
      </c>
      <c r="J26" s="61">
        <f t="shared" si="8"/>
        <v>0.23489757366631397</v>
      </c>
      <c r="K26" s="61">
        <f t="shared" si="8"/>
        <v>0.2350981990408528</v>
      </c>
      <c r="L26" s="61">
        <f t="shared" si="8"/>
        <v>0.23429795655981164</v>
      </c>
      <c r="M26" s="61">
        <f t="shared" si="8"/>
        <v>0.2330696297080945</v>
      </c>
      <c r="N26" s="62">
        <f t="shared" si="8"/>
        <v>0.24445676932523819</v>
      </c>
      <c r="AN26" s="47"/>
      <c r="AZ26" s="48"/>
    </row>
    <row r="27" spans="1:52" ht="15.75" thickBo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AN27" s="47"/>
      <c r="AZ27" s="48"/>
    </row>
    <row r="28" spans="1:52">
      <c r="A28" s="19" t="s">
        <v>13</v>
      </c>
      <c r="B28" s="20"/>
      <c r="C28" s="63">
        <v>45474</v>
      </c>
      <c r="D28" s="63">
        <v>45505</v>
      </c>
      <c r="E28" s="63">
        <v>45536</v>
      </c>
      <c r="F28" s="63">
        <v>45566</v>
      </c>
      <c r="G28" s="63">
        <v>45597</v>
      </c>
      <c r="H28" s="63">
        <v>45627</v>
      </c>
      <c r="I28" s="63">
        <v>45658</v>
      </c>
      <c r="J28" s="63">
        <v>45689</v>
      </c>
      <c r="K28" s="63">
        <v>45717</v>
      </c>
      <c r="L28" s="63">
        <v>45748</v>
      </c>
      <c r="M28" s="63">
        <v>45778</v>
      </c>
      <c r="N28" s="63">
        <v>45809</v>
      </c>
      <c r="AE28" s="47"/>
      <c r="AF28" s="47"/>
      <c r="AG28" s="47"/>
      <c r="AH28" s="47"/>
      <c r="AJ28" s="48"/>
      <c r="AK28" s="48"/>
      <c r="AL28" s="48"/>
      <c r="AM28" s="48"/>
      <c r="AV28" s="47"/>
      <c r="AW28" s="47"/>
      <c r="AX28" s="47"/>
      <c r="AY28" s="47"/>
    </row>
    <row r="29" spans="1:52">
      <c r="A29" s="49" t="s">
        <v>25</v>
      </c>
      <c r="B29" s="50">
        <v>132</v>
      </c>
      <c r="C29" s="51">
        <v>8485816.0199999996</v>
      </c>
      <c r="D29" s="51">
        <v>10406190</v>
      </c>
      <c r="E29" s="51">
        <v>4370725.42</v>
      </c>
      <c r="F29" s="51">
        <v>12952682.130000001</v>
      </c>
      <c r="G29" s="51">
        <v>7255449.7400000002</v>
      </c>
      <c r="H29" s="51">
        <v>7495926.6600000001</v>
      </c>
      <c r="I29" s="51">
        <v>7861724.8799999999</v>
      </c>
      <c r="J29" s="51">
        <v>7339666.3700000001</v>
      </c>
      <c r="K29" s="51">
        <v>7251821.1100000003</v>
      </c>
      <c r="L29" s="51">
        <v>7153218.8799999999</v>
      </c>
      <c r="M29" s="51">
        <v>6949248.8600000003</v>
      </c>
      <c r="N29" s="52">
        <v>6450222.3700000001</v>
      </c>
      <c r="AE29" s="47"/>
      <c r="AF29" s="47"/>
      <c r="AG29" s="47"/>
      <c r="AH29" s="47"/>
      <c r="AJ29" s="48"/>
      <c r="AK29" s="48"/>
      <c r="AL29" s="48"/>
      <c r="AM29" s="48"/>
      <c r="AV29" s="47"/>
      <c r="AW29" s="47"/>
      <c r="AX29" s="47"/>
      <c r="AY29" s="47"/>
    </row>
    <row r="30" spans="1:52">
      <c r="A30" s="49" t="s">
        <v>26</v>
      </c>
      <c r="B30" s="50">
        <v>133</v>
      </c>
      <c r="C30" s="53">
        <v>567301.80000000005</v>
      </c>
      <c r="D30" s="53">
        <v>0</v>
      </c>
      <c r="E30" s="53">
        <v>254439.92</v>
      </c>
      <c r="F30" s="53">
        <v>0</v>
      </c>
      <c r="G30" s="53">
        <v>1018212.03</v>
      </c>
      <c r="H30" s="53">
        <v>262830.23</v>
      </c>
      <c r="I30" s="53">
        <v>500504.7</v>
      </c>
      <c r="J30" s="53">
        <v>0</v>
      </c>
      <c r="K30" s="53">
        <v>0</v>
      </c>
      <c r="L30" s="53">
        <v>285336.71000000002</v>
      </c>
      <c r="M30" s="53">
        <v>189590.66</v>
      </c>
      <c r="N30" s="54">
        <v>1037.93</v>
      </c>
      <c r="AE30" s="47"/>
      <c r="AF30" s="47"/>
      <c r="AG30" s="47"/>
      <c r="AH30" s="47"/>
      <c r="AJ30" s="48"/>
      <c r="AK30" s="48"/>
      <c r="AL30" s="48"/>
      <c r="AM30" s="48"/>
      <c r="AV30" s="47"/>
      <c r="AW30" s="47"/>
      <c r="AX30" s="47"/>
      <c r="AY30" s="47"/>
    </row>
    <row r="31" spans="1:52" ht="16.5">
      <c r="A31" s="49" t="s">
        <v>27</v>
      </c>
      <c r="B31" s="50">
        <v>134</v>
      </c>
      <c r="C31" s="55">
        <v>1966702.61</v>
      </c>
      <c r="D31" s="55">
        <v>4709724.08</v>
      </c>
      <c r="E31" s="55">
        <v>-1320744.8500000001</v>
      </c>
      <c r="F31" s="55">
        <v>4764288.7699999996</v>
      </c>
      <c r="G31" s="55">
        <v>1570416.77</v>
      </c>
      <c r="H31" s="55">
        <v>1376562.72</v>
      </c>
      <c r="I31" s="55">
        <v>1209573.1200000001</v>
      </c>
      <c r="J31" s="55">
        <v>950919.66</v>
      </c>
      <c r="K31" s="55">
        <v>811527.32</v>
      </c>
      <c r="L31" s="55">
        <v>1188068.76</v>
      </c>
      <c r="M31" s="55">
        <v>1224035.0900000001</v>
      </c>
      <c r="N31" s="56">
        <v>1062719.2</v>
      </c>
      <c r="AE31" s="47"/>
      <c r="AF31" s="47"/>
      <c r="AG31" s="47"/>
      <c r="AH31" s="47"/>
      <c r="AJ31" s="48"/>
      <c r="AK31" s="48"/>
      <c r="AL31" s="48"/>
      <c r="AM31" s="48"/>
      <c r="AV31" s="47"/>
      <c r="AW31" s="47"/>
      <c r="AX31" s="47"/>
      <c r="AY31" s="47"/>
    </row>
    <row r="32" spans="1:52">
      <c r="A32" s="49" t="s">
        <v>28</v>
      </c>
      <c r="B32" s="50"/>
      <c r="C32" s="3">
        <f>C30+C31</f>
        <v>2534004.41</v>
      </c>
      <c r="D32" s="3">
        <f t="shared" ref="D32:I32" si="9">C32+D30+D31</f>
        <v>7243728.4900000002</v>
      </c>
      <c r="E32" s="3">
        <f t="shared" si="9"/>
        <v>6177423.5600000005</v>
      </c>
      <c r="F32" s="3">
        <f t="shared" si="9"/>
        <v>10941712.33</v>
      </c>
      <c r="G32" s="3">
        <f t="shared" si="9"/>
        <v>13530341.129999999</v>
      </c>
      <c r="H32" s="3">
        <f t="shared" si="9"/>
        <v>15169734.08</v>
      </c>
      <c r="I32" s="3">
        <f t="shared" si="9"/>
        <v>16879811.899999999</v>
      </c>
      <c r="J32" s="3">
        <f t="shared" ref="J32" si="10">I32+J30+J31</f>
        <v>17830731.559999999</v>
      </c>
      <c r="K32" s="3">
        <f t="shared" ref="K32" si="11">J32+K30+K31</f>
        <v>18642258.879999999</v>
      </c>
      <c r="L32" s="3">
        <f t="shared" ref="L32" si="12">K32+L30+L31</f>
        <v>20115664.350000001</v>
      </c>
      <c r="M32" s="3">
        <f t="shared" ref="M32" si="13">L32+M30+M31</f>
        <v>21529290.100000001</v>
      </c>
      <c r="N32" s="16">
        <f t="shared" ref="N32" si="14">M32+N30+N31</f>
        <v>22593047.23</v>
      </c>
      <c r="AE32" s="47"/>
      <c r="AF32" s="47"/>
      <c r="AG32" s="47"/>
      <c r="AH32" s="47"/>
      <c r="AJ32" s="48"/>
      <c r="AK32" s="48"/>
      <c r="AL32" s="48"/>
      <c r="AM32" s="48"/>
      <c r="AV32" s="47"/>
      <c r="AW32" s="47"/>
      <c r="AX32" s="47"/>
      <c r="AY32" s="47"/>
    </row>
    <row r="33" spans="1:51">
      <c r="A33" t="s">
        <v>29</v>
      </c>
      <c r="B33" s="50"/>
      <c r="C33" s="57">
        <f>C29</f>
        <v>8485816.0199999996</v>
      </c>
      <c r="D33" s="57">
        <f>C33+D29</f>
        <v>18892006.02</v>
      </c>
      <c r="E33" s="57">
        <f t="shared" ref="E33:I33" si="15">D33+E29</f>
        <v>23262731.439999998</v>
      </c>
      <c r="F33" s="57">
        <f t="shared" si="15"/>
        <v>36215413.57</v>
      </c>
      <c r="G33" s="57">
        <f t="shared" si="15"/>
        <v>43470863.310000002</v>
      </c>
      <c r="H33" s="57">
        <f t="shared" si="15"/>
        <v>50966789.969999999</v>
      </c>
      <c r="I33" s="57">
        <f t="shared" si="15"/>
        <v>58828514.850000001</v>
      </c>
      <c r="J33" s="57">
        <f t="shared" ref="J33" si="16">I33+J29</f>
        <v>66168181.219999999</v>
      </c>
      <c r="K33" s="57">
        <f t="shared" ref="K33" si="17">J33+K29</f>
        <v>73420002.329999998</v>
      </c>
      <c r="L33" s="57">
        <f t="shared" ref="L33" si="18">K33+L29</f>
        <v>80573221.209999993</v>
      </c>
      <c r="M33" s="57">
        <f t="shared" ref="M33" si="19">L33+M29</f>
        <v>87522470.069999993</v>
      </c>
      <c r="N33" s="58">
        <f t="shared" ref="N33" si="20">M33+N29</f>
        <v>93972692.439999998</v>
      </c>
      <c r="AE33" s="47"/>
      <c r="AF33" s="47"/>
      <c r="AG33" s="47"/>
      <c r="AH33" s="47"/>
      <c r="AJ33" s="48"/>
      <c r="AK33" s="48"/>
      <c r="AL33" s="48"/>
      <c r="AM33" s="48"/>
      <c r="AV33" s="47"/>
      <c r="AW33" s="47"/>
      <c r="AX33" s="47"/>
      <c r="AY33" s="47"/>
    </row>
    <row r="34" spans="1:51" ht="15.75" thickBot="1">
      <c r="A34" s="59" t="s">
        <v>30</v>
      </c>
      <c r="B34" s="60"/>
      <c r="C34" s="61">
        <f>C32/C33</f>
        <v>0.29861646823684029</v>
      </c>
      <c r="D34" s="61">
        <f t="shared" ref="D34:I34" si="21">D32/D33</f>
        <v>0.38342823320781477</v>
      </c>
      <c r="E34" s="61">
        <f t="shared" si="21"/>
        <v>0.26555022465581973</v>
      </c>
      <c r="F34" s="61">
        <f t="shared" si="21"/>
        <v>0.30212860358065491</v>
      </c>
      <c r="G34" s="61">
        <f t="shared" si="21"/>
        <v>0.31125080340623212</v>
      </c>
      <c r="H34" s="61">
        <f t="shared" si="21"/>
        <v>0.29763958234232896</v>
      </c>
      <c r="I34" s="61">
        <f t="shared" si="21"/>
        <v>0.28693248406899052</v>
      </c>
      <c r="J34" s="61">
        <f t="shared" ref="J34:N34" si="22">J32/J33</f>
        <v>0.26947592077097143</v>
      </c>
      <c r="K34" s="61">
        <f t="shared" si="22"/>
        <v>0.25391253457346491</v>
      </c>
      <c r="L34" s="61">
        <f t="shared" si="22"/>
        <v>0.24965694616542691</v>
      </c>
      <c r="M34" s="61">
        <f t="shared" si="22"/>
        <v>0.24598586034855954</v>
      </c>
      <c r="N34" s="62">
        <f t="shared" si="22"/>
        <v>0.24042141012853585</v>
      </c>
      <c r="AE34" s="47"/>
      <c r="AF34" s="47"/>
      <c r="AG34" s="47"/>
      <c r="AH34" s="47"/>
      <c r="AJ34" s="48"/>
      <c r="AK34" s="48"/>
      <c r="AL34" s="48"/>
      <c r="AM34" s="48"/>
      <c r="AV34" s="47"/>
      <c r="AW34" s="47"/>
      <c r="AX34" s="47"/>
      <c r="AY34" s="47"/>
    </row>
    <row r="35" spans="1:5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5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1:5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5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5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1:5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1:5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  <row r="42" spans="1:5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</row>
    <row r="43" spans="1:5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spans="1:5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5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</row>
    <row r="46" spans="1:5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5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</row>
    <row r="48" spans="1:5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</row>
    <row r="49" spans="1:1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1:14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1:1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1:1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1:14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4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4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1:14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1:14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1:14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1:14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1:14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1:14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1:1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1:54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1:54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54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1:54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1:54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1:54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1:54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1:54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1:54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BB73" s="47" t="s">
        <v>0</v>
      </c>
    </row>
    <row r="74" spans="1:5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  <row r="75" spans="1:54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spans="1:54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</row>
    <row r="77" spans="1:54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1:54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</row>
    <row r="79" spans="1:54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</row>
    <row r="80" spans="1:54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1:53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</row>
    <row r="82" spans="1:53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</row>
    <row r="83" spans="1:5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</row>
    <row r="84" spans="1:53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1:53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</row>
    <row r="86" spans="1:53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</row>
    <row r="87" spans="1:53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8" spans="1:5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5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0" spans="1:53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</row>
    <row r="91" spans="1:53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1:53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5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1:53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1:53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BA95" s="47" t="s">
        <v>0</v>
      </c>
    </row>
    <row r="96" spans="1:53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</sheetData>
  <pageMargins left="0.7" right="0.7" top="0.75" bottom="0.75" header="0.3" footer="0.3"/>
  <pageSetup scale="1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271D3-8DFB-4970-8280-CD0FC141607A}">
  <dimension ref="A1:C8"/>
  <sheetViews>
    <sheetView workbookViewId="0"/>
  </sheetViews>
  <sheetFormatPr defaultRowHeight="15"/>
  <cols>
    <col min="1" max="1" width="46.7109375" bestFit="1" customWidth="1"/>
    <col min="2" max="2" width="21.5703125" customWidth="1"/>
    <col min="3" max="3" width="36.28515625" bestFit="1" customWidth="1"/>
  </cols>
  <sheetData>
    <row r="1" spans="1:3">
      <c r="A1" s="38" t="s">
        <v>31</v>
      </c>
      <c r="B1" s="38" t="s">
        <v>32</v>
      </c>
      <c r="C1" s="38" t="s">
        <v>33</v>
      </c>
    </row>
    <row r="2" spans="1:3">
      <c r="A2" t="s">
        <v>34</v>
      </c>
      <c r="B2" t="s">
        <v>2</v>
      </c>
      <c r="C2" t="s">
        <v>35</v>
      </c>
    </row>
    <row r="3" spans="1:3">
      <c r="A3" t="s">
        <v>36</v>
      </c>
      <c r="B3" t="s">
        <v>3</v>
      </c>
      <c r="C3" t="s">
        <v>35</v>
      </c>
    </row>
    <row r="4" spans="1:3">
      <c r="A4" t="s">
        <v>37</v>
      </c>
      <c r="B4" t="s">
        <v>38</v>
      </c>
      <c r="C4" t="s">
        <v>35</v>
      </c>
    </row>
    <row r="5" spans="1:3">
      <c r="A5" t="s">
        <v>39</v>
      </c>
      <c r="B5" t="s">
        <v>5</v>
      </c>
      <c r="C5" t="s">
        <v>35</v>
      </c>
    </row>
    <row r="6" spans="1:3">
      <c r="A6" t="s">
        <v>40</v>
      </c>
      <c r="B6" t="s">
        <v>5</v>
      </c>
      <c r="C6" t="s">
        <v>35</v>
      </c>
    </row>
    <row r="7" spans="1:3">
      <c r="A7" t="s">
        <v>41</v>
      </c>
      <c r="B7" t="s">
        <v>28</v>
      </c>
      <c r="C7" t="s">
        <v>42</v>
      </c>
    </row>
    <row r="8" spans="1:3">
      <c r="A8" t="s">
        <v>43</v>
      </c>
      <c r="B8" t="s">
        <v>29</v>
      </c>
      <c r="C8" t="s">
        <v>42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b0a9b38e-5be3-4a10-8fdc-cef4306b5139}" enabled="0" method="" siteId="{b0a9b38e-5be3-4a10-8fdc-cef4306b51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Data-OpEx vs Budget Metric</vt:lpstr>
      <vt:lpstr>Raw Data-CapEx vs Budget Metric</vt:lpstr>
      <vt:lpstr>Raw Data-Overtime Metric</vt:lpstr>
      <vt:lpstr>Data Source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2026-04-20T20:50:04Z</dcterms:created>
  <dcterms:modified xsi:type="dcterms:W3CDTF">2026-04-20T20:50:08Z</dcterms:modified>
  <cp:category/>
  <cp:contentStatus/>
</cp:coreProperties>
</file>