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326"/>
  <x:workbookPr defaultThemeVersion="202300"/>
  <mc:AlternateContent xmlns:mc="http://schemas.openxmlformats.org/markup-compatibility/2006">
    <mc:Choice Requires="x15">
      <x15ac:absPath xmlns:x15ac="http://schemas.microsoft.com/office/spreadsheetml/2010/11/ac" url="https://quantaservices.sharepoint.com/sites/LUMA/REG/LPRRegulatory/Tariffs/Dockets/NEPR-MI-2020-0001_(Permanent Rate)/26.09.29_LUMA_Fourth RFIs on Quarterly Factors/"/>
    </mc:Choice>
  </mc:AlternateContent>
  <xr:revisionPtr revIDLastSave="92" documentId="13_ncr:1_{75FC19EA-A0C7-42E2-8BDC-2F62036A6D72}" xr6:coauthVersionLast="47" xr6:coauthVersionMax="47" xr10:uidLastSave="{5446E82B-12D1-4762-BB29-A76969634A27}"/>
  <x:bookViews>
    <x:workbookView xWindow="-96" yWindow="0" windowWidth="11712" windowHeight="13776" xr2:uid="{890A4619-B6B5-4F20-B69E-5AC16E917966}"/>
  </x:bookViews>
  <x:sheets>
    <x:sheet name="Sheet1" sheetId="1" r:id="rId1"/>
  </x:sheets>
  <x:calcPr calcId="191028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calcChain.xml><?xml version="1.0" encoding="utf-8"?>
<x:calcChain xmlns:x="http://schemas.openxmlformats.org/spreadsheetml/2006/main">
  <x:c r="C27" i="1" l="1"/>
  <x:c r="D27" i="1"/>
  <x:c r="E27" i="1"/>
  <x:c r="C28" i="1"/>
  <x:c r="D28" i="1"/>
  <x:c r="E28" i="1"/>
  <x:c r="C29" i="1"/>
  <x:c r="D29" i="1"/>
  <x:c r="E29" i="1"/>
  <x:c r="C30" i="1"/>
  <x:c r="D30" i="1"/>
  <x:c r="E30" i="1"/>
  <x:c r="C32" i="1"/>
  <x:c r="D32" i="1"/>
  <x:c r="E32" i="1"/>
  <x:c r="C33" i="1"/>
  <x:c r="D33" i="1"/>
  <x:c r="E33" i="1"/>
  <x:c r="C34" i="1"/>
  <x:c r="D34" i="1"/>
  <x:c r="E34" i="1"/>
  <x:c r="C35" i="1"/>
  <x:c r="D35" i="1"/>
  <x:c r="E35" i="1"/>
  <x:c r="C37" i="1"/>
  <x:c r="D37" i="1"/>
  <x:c r="E37" i="1"/>
  <x:c r="C38" i="1"/>
  <x:c r="D38" i="1"/>
  <x:c r="E38" i="1"/>
  <x:c r="C39" i="1"/>
  <x:c r="D39" i="1"/>
  <x:c r="E39" i="1"/>
  <x:c r="C40" i="1"/>
  <x:c r="D40" i="1"/>
  <x:c r="E40" i="1"/>
  <x:c r="C42" i="1"/>
  <x:c r="D42" i="1"/>
  <x:c r="E42" i="1"/>
  <x:c r="C43" i="1"/>
  <x:c r="D43" i="1"/>
  <x:c r="E43" i="1"/>
  <x:c r="C44" i="1"/>
  <x:c r="D44" i="1"/>
  <x:c r="E44" i="1"/>
  <x:c r="C45" i="1"/>
  <x:c r="D45" i="1"/>
  <x:c r="E45" i="1"/>
  <x:c r="M22" i="1"/>
  <x:c r="L22" i="1"/>
  <x:c r="M21" i="1"/>
  <x:c r="L21" i="1"/>
  <x:c r="M20" i="1"/>
  <x:c r="L20" i="1"/>
  <x:c r="M19" i="1"/>
  <x:c r="L19" i="1"/>
  <x:c r="M17" i="1"/>
  <x:c r="L17" i="1"/>
  <x:c r="M16" i="1"/>
  <x:c r="L16" i="1"/>
  <x:c r="M15" i="1"/>
  <x:c r="L15" i="1"/>
  <x:c r="M14" i="1"/>
  <x:c r="L14" i="1"/>
  <x:c r="M12" i="1"/>
  <x:c r="L12" i="1"/>
  <x:c r="M11" i="1"/>
  <x:c r="L11" i="1"/>
  <x:c r="M10" i="1"/>
  <x:c r="L10" i="1"/>
  <x:c r="M9" i="1"/>
  <x:c r="L9" i="1"/>
  <x:c r="M7" i="1"/>
  <x:c r="M6" i="1"/>
  <x:c r="M5" i="1"/>
  <x:c r="M4" i="1"/>
  <x:c r="L7" i="1"/>
  <x:c r="L6" i="1"/>
  <x:c r="L5" i="1"/>
  <x:c r="L4" i="1"/>
  <x:c r="H22" i="1"/>
  <x:c r="H21" i="1"/>
  <x:c r="H20" i="1"/>
  <x:c r="H19" i="1"/>
  <x:c r="H17" i="1"/>
  <x:c r="H16" i="1"/>
  <x:c r="H15" i="1"/>
  <x:c r="H14" i="1"/>
  <x:c r="H12" i="1"/>
  <x:c r="H11" i="1"/>
  <x:c r="H10" i="1"/>
  <x:c r="H9" i="1"/>
  <x:c r="H7" i="1"/>
  <x:c r="H6" i="1"/>
  <x:c r="H5" i="1"/>
  <x:c r="H4" i="1"/>
  <x:c r="G22" i="1"/>
  <x:c r="I22" i="1" s="1"/>
  <x:c r="K22" i="1" s="1"/>
  <x:c r="G21" i="1"/>
  <x:c r="I21" i="1" s="1"/>
  <x:c r="K21" i="1" s="1"/>
  <x:c r="G20" i="1"/>
  <x:c r="I20" i="1" s="1"/>
  <x:c r="K20" i="1" s="1"/>
  <x:c r="G19" i="1"/>
  <x:c r="I19" i="1" s="1"/>
  <x:c r="K19" i="1" s="1"/>
  <x:c r="G17" i="1"/>
  <x:c r="I17" i="1" s="1"/>
  <x:c r="K17" i="1" s="1"/>
  <x:c r="G16" i="1"/>
  <x:c r="I16" i="1" s="1"/>
  <x:c r="K16" i="1" s="1"/>
  <x:c r="G15" i="1"/>
  <x:c r="I15" i="1" s="1"/>
  <x:c r="K15" i="1" s="1"/>
  <x:c r="G14" i="1"/>
  <x:c r="I14" i="1" s="1"/>
  <x:c r="K14" i="1" s="1"/>
  <x:c r="G12" i="1"/>
  <x:c r="I12" i="1" s="1"/>
  <x:c r="K12" i="1" s="1"/>
  <x:c r="G11" i="1"/>
  <x:c r="I11" i="1" s="1"/>
  <x:c r="K11" i="1" s="1"/>
  <x:c r="G10" i="1"/>
  <x:c r="I10" i="1" s="1"/>
  <x:c r="K10" i="1" s="1"/>
  <x:c r="G9" i="1"/>
  <x:c r="I9" i="1" s="1"/>
  <x:c r="K9" i="1" s="1"/>
  <x:c r="G7" i="1"/>
  <x:c r="I7" i="1" s="1"/>
  <x:c r="K7" i="1" s="1"/>
  <x:c r="G6" i="1"/>
  <x:c r="I6" i="1" s="1"/>
  <x:c r="K6" i="1" s="1"/>
  <x:c r="G5" i="1"/>
  <x:c r="I5" i="1" s="1"/>
  <x:c r="K5" i="1" s="1"/>
  <x:c r="G4" i="1"/>
  <x:c r="I4" i="1" s="1"/>
  <x:c r="K4" i="1" s="1"/>
</x:calcChain>
</file>

<file path=xl/sharedStrings.xml><?xml version="1.0" encoding="utf-8"?>
<x:sst xmlns:x="http://schemas.openxmlformats.org/spreadsheetml/2006/main" count="30" uniqueCount="16">
  <x:si>
    <x:t>Quantity Forecast (Qf)</x:t>
  </x:si>
  <x:si>
    <x:t>Quantity Actual (Qa)</x:t>
  </x:si>
  <x:si>
    <x:t>Price Forecasted (Pf)</x:t>
  </x:si>
  <x:si>
    <x:t>Price Actual (Pa)</x:t>
  </x:si>
  <x:si>
    <x:t>Qf * (Pa - Pf) (A)</x:t>
  </x:si>
  <x:si>
    <x:t>Pa * (Qa - Qf) (B)</x:t>
  </x:si>
  <x:si>
    <x:t>Total Cost ($) (C)</x:t>
  </x:si>
  <x:si>
    <x:t>Forecasted consumpion Oct-Dec 2026 (kWh)</x:t>
  </x:si>
  <x:si>
    <x:t>$/kWh * 100</x:t>
  </x:si>
  <x:si>
    <x:t>Price Effect % (A/C)</x:t>
  </x:si>
  <x:si>
    <x:t>Quantity Effect % (B/C)</x:t>
  </x:si>
  <x:si>
    <x:t>Residual- Bunker 6</x:t>
  </x:si>
  <x:si>
    <x:t>Total</x:t>
  </x:si>
  <x:si>
    <x:t>Destillate - #2</x:t>
  </x:si>
  <x:si>
    <x:t>Natural Gas</x:t>
  </x:si>
  <x:si>
    <x:t>Total Equivalent Barrels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</x:si>
</x:sst>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43" formatCode="_(* #,##0.00_);_(* \(#,##0.00\);_(* &quot;-&quot;??_);_(@_)"/>
    <x:numFmt numFmtId="164" formatCode="#,##0.0000"/>
  </x:numFmts>
  <x:fonts count="5" x14ac:knownFonts="1">
    <x:font>
      <x:sz val="11"/>
      <x:color theme="1"/>
      <x:name val="Aptos Narrow"/>
      <x:family val="2"/>
      <x:scheme val="minor"/>
    </x:font>
    <x:font>
      <x:sz val="11"/>
      <x:color theme="1"/>
      <x:name val="Aptos Narrow"/>
      <x:family val="2"/>
      <x:scheme val="minor"/>
    </x:font>
    <x:font>
      <x:b/>
      <x:sz val="11"/>
      <x:color rgb="FFFFFFFF"/>
      <x:name val="Arial"/>
      <x:family val="2"/>
    </x:font>
    <x:font>
      <x:b/>
      <x:sz val="11"/>
      <x:color rgb="FF000000"/>
      <x:name val="Arial"/>
      <x:family val="2"/>
    </x:font>
    <x:font>
      <x:sz val="11"/>
      <x:color rgb="FF000000"/>
      <x:name val="Arial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66"/>
        <x:bgColor rgb="FF000000"/>
      </x:patternFill>
    </x:fill>
    <x:fill>
      <x:patternFill patternType="solid">
        <x:fgColor rgb="FF001F5F"/>
        <x:bgColor rgb="FF000000"/>
      </x:patternFill>
    </x:fill>
    <x:fill>
      <x:patternFill patternType="solid">
        <x:fgColor rgb="FFE8E8E8"/>
        <x:bgColor rgb="FF000000"/>
      </x:patternFill>
    </x:fill>
  </x:fills>
  <x:borders count="2">
    <x:border>
      <x:left/>
      <x:right/>
      <x:top/>
      <x:bottom/>
      <x:diagonal/>
    </x:border>
    <x:border>
      <x:left style="thick">
        <x:color rgb="FFFFFFFF"/>
      </x:left>
      <x:right style="thick">
        <x:color rgb="FFFFFFFF"/>
      </x:right>
      <x:top style="thick">
        <x:color rgb="FFFFFFFF"/>
      </x:top>
      <x:bottom style="thick">
        <x:color rgb="FFFFFFFF"/>
      </x:bottom>
      <x:diagonal/>
    </x:border>
  </x:borders>
  <x:cellStyleXfs count="2">
    <x:xf numFmtId="0" fontId="0" fillId="0" borderId="0"/>
    <x:xf numFmtId="43" fontId="1" fillId="0" borderId="0" applyFont="0" applyFill="0" applyBorder="0" applyAlignment="0" applyProtection="0"/>
  </x:cellStyleXfs>
  <x:cellXfs count="12">
    <x:xf numFmtId="0" fontId="0" fillId="0" borderId="0" xfId="0"/>
    <x:xf numFmtId="0" fontId="2" fillId="2" borderId="0" xfId="0" applyFont="1" applyFill="1" applyAlignment="1">
      <x:alignment vertical="center" wrapText="1"/>
    </x:xf>
    <x:xf numFmtId="0" fontId="2" fillId="3" borderId="0" xfId="0" applyFont="1" applyFill="1" applyAlignment="1">
      <x:alignment horizontal="center" vertical="center" wrapText="1"/>
    </x:xf>
    <x:xf numFmtId="0" fontId="3" fillId="4" borderId="1" xfId="0" applyFont="1" applyFill="1" applyBorder="1" applyAlignment="1">
      <x:alignment horizontal="left" vertical="center"/>
    </x:xf>
    <x:xf numFmtId="0" fontId="4" fillId="4" borderId="1" xfId="0" applyFont="1" applyFill="1" applyBorder="1" applyAlignment="1">
      <x:alignment horizontal="right"/>
    </x:xf>
    <x:xf numFmtId="4" fontId="4" fillId="4" borderId="1" xfId="0" applyNumberFormat="1" applyFont="1" applyFill="1" applyBorder="1" applyAlignment="1">
      <x:alignment horizontal="right" vertical="center" wrapText="1"/>
    </x:xf>
    <x:xf numFmtId="164" fontId="4" fillId="4" borderId="1" xfId="0" applyNumberFormat="1" applyFont="1" applyFill="1" applyBorder="1" applyAlignment="1">
      <x:alignment horizontal="right" vertical="center" wrapText="1"/>
    </x:xf>
    <x:xf numFmtId="17" fontId="4" fillId="4" borderId="1" xfId="0" applyNumberFormat="1" applyFont="1" applyFill="1" applyBorder="1" applyAlignment="1">
      <x:alignment horizontal="left" vertical="center" wrapText="1" indent="2"/>
    </x:xf>
    <x:xf numFmtId="0" fontId="3" fillId="4" borderId="1" xfId="0" applyFont="1" applyFill="1" applyBorder="1" applyAlignment="1">
      <x:alignment horizontal="left" vertical="center" wrapText="1"/>
    </x:xf>
    <x:xf numFmtId="43" fontId="3" fillId="4" borderId="1" xfId="1" applyFont="1" applyFill="1" applyBorder="1" applyAlignment="1">
      <x:alignment horizontal="right" vertical="center" wrapText="1"/>
    </x:xf>
    <x:xf numFmtId="0" fontId="3" fillId="4" borderId="1" xfId="0" applyFont="1" applyFill="1" applyBorder="1" applyAlignment="1">
      <x:alignment horizontal="right" vertical="center" wrapText="1"/>
    </x:xf>
    <x:xf numFmtId="9" fontId="4" fillId="4" borderId="1" xfId="0" applyNumberFormat="1" applyFont="1" applyFill="1" applyBorder="1" applyAlignment="1">
      <x:alignment horizontal="right" vertical="center" wrapText="1"/>
    </x:xf>
  </x:cellXfs>
  <x:cellStyles count="2">
    <x:cellStyle name="Comma" xfId="1" builtinId="3"/>
    <x:cellStyle name="Normal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A6EAA08-69DF-4D67-954E-A33162D20AE6}" mc:Ignorable="x14ac xr xr2 xr3">
  <x:dimension ref="B2:M45"/>
  <x:sheetViews>
    <x:sheetView showGridLines="0" tabSelected="1" topLeftCell="A10" workbookViewId="0">
      <x:selection activeCell="B25" sqref="B25:E45"/>
    </x:sheetView>
  </x:sheetViews>
  <x:sheetFormatPr defaultRowHeight="15" customHeight="1" x14ac:dyDescent="0.3"/>
  <x:cols>
    <x:col min="2" max="2" width="26.44140625" customWidth="1"/>
    <x:col min="3" max="3" width="14.109375" bestFit="1" customWidth="1"/>
    <x:col min="4" max="4" width="16" customWidth="1"/>
    <x:col min="5" max="5" width="15.88671875" bestFit="1" customWidth="1"/>
    <x:col min="6" max="6" width="12.6640625" bestFit="1" customWidth="1"/>
    <x:col min="7" max="7" width="13.88671875" bestFit="1" customWidth="1"/>
    <x:col min="8" max="8" width="14.5546875" bestFit="1" customWidth="1"/>
    <x:col min="9" max="9" width="15" bestFit="1" customWidth="1"/>
    <x:col min="10" max="10" width="16.6640625" bestFit="1" customWidth="1"/>
    <x:col min="11" max="11" width="12.109375" bestFit="1" customWidth="1"/>
  </x:cols>
  <x:sheetData>
    <x:row r="2" spans="2:13" ht="55.2" x14ac:dyDescent="0.3">
      <x:c r="B2" s="1"/>
      <x:c r="C2" s="2" t="s">
        <x:v>0</x:v>
      </x:c>
      <x:c r="D2" s="2" t="s">
        <x:v>1</x:v>
      </x:c>
      <x:c r="E2" s="2" t="s">
        <x:v>2</x:v>
      </x:c>
      <x:c r="F2" s="2" t="s">
        <x:v>3</x:v>
      </x:c>
      <x:c r="G2" s="2" t="s">
        <x:v>4</x:v>
      </x:c>
      <x:c r="H2" s="2" t="s">
        <x:v>5</x:v>
      </x:c>
      <x:c r="I2" s="2" t="s">
        <x:v>6</x:v>
      </x:c>
      <x:c r="J2" s="2" t="s">
        <x:v>7</x:v>
      </x:c>
      <x:c r="K2" s="2" t="s">
        <x:v>8</x:v>
      </x:c>
      <x:c r="L2" s="2" t="s">
        <x:v>9</x:v>
      </x:c>
      <x:c r="M2" s="2" t="s">
        <x:v>10</x:v>
      </x:c>
    </x:row>
    <x:row r="3" spans="2:13" ht="14.4" x14ac:dyDescent="0.3">
      <x:c r="B3" s="3" t="s">
        <x:v>11</x:v>
      </x:c>
      <x:c r="C3" s="4"/>
      <x:c r="D3" s="4"/>
      <x:c r="E3" s="4"/>
      <x:c r="F3" s="4"/>
      <x:c r="G3" s="4"/>
      <x:c r="H3" s="4"/>
      <x:c r="I3" s="5"/>
      <x:c r="J3" s="5"/>
      <x:c r="K3" s="6"/>
      <x:c r="L3" s="11"/>
      <x:c r="M3" s="11"/>
    </x:row>
    <x:row r="4" spans="2:13" ht="14.4" x14ac:dyDescent="0.3">
      <x:c r="B4" s="7">
        <x:v>46174</x:v>
      </x:c>
      <x:c r="C4" s="5">
        <x:v>687391.26</x:v>
      </x:c>
      <x:c r="D4" s="5">
        <x:v>639734.81000000006</x:v>
      </x:c>
      <x:c r="E4" s="5">
        <x:v>97.242274005636901</x:v>
      </x:c>
      <x:c r="F4" s="5">
        <x:v>107.11529286643007</x:v>
      </x:c>
      <x:c r="G4" s="5">
        <x:f>C4*(F4-E4)</x:f>
        <x:v>6786626.8747243797</x:v>
      </x:c>
      <x:c r="H4" s="5">
        <x:f>F4*(D4-C4)</x:f>
        <x:v>-5104734.5987243764</x:v>
      </x:c>
      <x:c r="I4" s="5">
        <x:f>SUM(G4:H4)</x:f>
        <x:v>1681892.2760000033</x:v>
      </x:c>
      <x:c r="J4" s="5">
        <x:v>3947236225.7604175</x:v>
      </x:c>
      <x:c r="K4" s="5">
        <x:f>(I4/J4)*100</x:f>
        <x:v>4.2609364623876655E-2</x:v>
      </x:c>
      <x:c r="L4" s="11">
        <x:f>G4/I4</x:f>
        <x:v>4.0351138842642298</x:v>
      </x:c>
      <x:c r="M4" s="11">
        <x:f>H4/I4</x:f>
        <x:v>-3.0351138842642298</x:v>
      </x:c>
    </x:row>
    <x:row r="5" spans="2:13" ht="14.4" x14ac:dyDescent="0.3">
      <x:c r="B5" s="7">
        <x:v>46204</x:v>
      </x:c>
      <x:c r="C5" s="5">
        <x:v>620804.84</x:v>
      </x:c>
      <x:c r="D5" s="5">
        <x:v>746460.12999999989</x:v>
      </x:c>
      <x:c r="E5" s="5">
        <x:v>110.42213734351684</x:v>
      </x:c>
      <x:c r="F5" s="5">
        <x:v>106.66002557966493</x:v>
      </x:c>
      <x:c r="G5" s="5">
        <x:f t="shared" ref="G5:G7" si="0">C5*(F5-E5)</x:f>
        <x:v>-2335537.1916201999</x:v>
      </x:c>
      <x:c r="H5" s="5">
        <x:f t="shared" ref="H5:H7" si="1">F5*(D5-C5)</x:f>
        <x:v>13402396.445620207</x:v>
      </x:c>
      <x:c r="I5" s="5">
        <x:f t="shared" ref="I5:I7" si="2">SUM(G5:H5)</x:f>
        <x:v>11066859.254000008</x:v>
      </x:c>
      <x:c r="J5" s="5">
        <x:v>3947236225.7604175</x:v>
      </x:c>
      <x:c r="K5" s="5">
        <x:f t="shared" ref="K5:K7" si="3">(I5/J5)*100</x:f>
        <x:v>0.28036982387260156</x:v>
      </x:c>
      <x:c r="L5" s="11">
        <x:f>G5/I5</x:f>
        <x:v>-0.21103884471793954</x:v>
      </x:c>
      <x:c r="M5" s="11">
        <x:f t="shared" ref="M5:M7" si="4">H5/I5</x:f>
        <x:v>1.2110388447179394</x:v>
      </x:c>
    </x:row>
    <x:row r="6" spans="2:13" ht="14.4" x14ac:dyDescent="0.3">
      <x:c r="B6" s="7">
        <x:v>46235</x:v>
      </x:c>
      <x:c r="C6" s="5">
        <x:v>675941.03</x:v>
      </x:c>
      <x:c r="D6" s="5">
        <x:v>800498.84000000008</x:v>
      </x:c>
      <x:c r="E6" s="5">
        <x:v>100.01605415490164</x:v>
      </x:c>
      <x:c r="F6" s="5">
        <x:v>109.18865506413475</x:v>
      </x:c>
      <x:c r="G6" s="5">
        <x:f t="shared" si="0"/>
        <x:v>6200137.3063659659</x:v>
      </x:c>
      <x:c r="H6" s="5">
        <x:f t="shared" si="1"/>
        <x:v>13600299.751634041</x:v>
      </x:c>
      <x:c r="I6" s="5">
        <x:f t="shared" si="2"/>
        <x:v>19800437.058000006</x:v>
      </x:c>
      <x:c r="J6" s="5">
        <x:v>3947236225.7604175</x:v>
      </x:c>
      <x:c r="K6" s="5">
        <x:f t="shared" si="3"/>
        <x:v>0.50162787138957055</x:v>
      </x:c>
      <x:c r="L6" s="11">
        <x:f>G6/I6</x:f>
        <x:v>0.3131313358490192</x:v>
      </x:c>
      <x:c r="M6" s="11">
        <x:f t="shared" si="4"/>
        <x:v>0.6868686641509808</x:v>
      </x:c>
    </x:row>
    <x:row r="7" spans="2:13" ht="14.4" x14ac:dyDescent="0.3">
      <x:c r="B7" s="8" t="s">
        <x:v>12</x:v>
      </x:c>
      <x:c r="C7" s="9">
        <x:v>1984137.1300000001</x:v>
      </x:c>
      <x:c r="D7" s="9">
        <x:v>2186693.7800000003</x:v>
      </x:c>
      <x:c r="E7" s="9">
        <x:v>102.31099360657596</x:v>
      </x:c>
      <x:c r="F7" s="9">
        <x:v>107.71889139868499</x:v>
      </x:c>
      <x:c r="G7" s="5">
        <x:f t="shared" si="0"/>
        <x:v>10730010.80456854</x:v>
      </x:c>
      <x:c r="H7" s="5">
        <x:f t="shared" si="1"/>
        <x:v>21819177.783431459</x:v>
      </x:c>
      <x:c r="I7" s="5">
        <x:f t="shared" si="2"/>
        <x:v>32549188.588</x:v>
      </x:c>
      <x:c r="J7" s="5">
        <x:v>3947236225.7604175</x:v>
      </x:c>
      <x:c r="K7" s="5">
        <x:f t="shared" si="3"/>
        <x:v>0.82460705988604832</x:v>
      </x:c>
      <x:c r="L7" s="11">
        <x:f>G7/I7</x:f>
        <x:v>0.32965524702893528</x:v>
      </x:c>
      <x:c r="M7" s="11">
        <x:f t="shared" si="4"/>
        <x:v>0.67034475297106477</x:v>
      </x:c>
    </x:row>
    <x:row r="8" spans="2:13" ht="14.4" x14ac:dyDescent="0.3">
      <x:c r="B8" s="8" t="s">
        <x:v>13</x:v>
      </x:c>
      <x:c r="C8" s="10"/>
      <x:c r="D8" s="10"/>
      <x:c r="E8" s="10"/>
      <x:c r="F8" s="10"/>
      <x:c r="G8" s="5"/>
      <x:c r="H8" s="5"/>
      <x:c r="I8" s="5"/>
      <x:c r="J8" s="5"/>
      <x:c r="K8" s="5"/>
      <x:c r="L8" s="11"/>
      <x:c r="M8" s="11"/>
    </x:row>
    <x:row r="9" spans="2:13" ht="14.4" x14ac:dyDescent="0.3">
      <x:c r="B9" s="7">
        <x:v>46174</x:v>
      </x:c>
      <x:c r="C9" s="5">
        <x:v>200387.47000000003</x:v>
      </x:c>
      <x:c r="D9" s="5">
        <x:v>213704.13937961499</x:v>
      </x:c>
      <x:c r="E9" s="5">
        <x:v>132.50131157402205</x:v>
      </x:c>
      <x:c r="F9" s="5">
        <x:v>143.53218465167194</x:v>
      </x:c>
      <x:c r="G9" s="5">
        <x:f t="shared" ref="G9:G12" si="5">C9*(F9-E9)</x:f>
        <x:v>2210448.7479213746</x:v>
      </x:c>
      <x:c r="H9" s="5">
        <x:f t="shared" ref="H9:H12" si="6">F9*(D9-C9)</x:f>
        <x:v>1911370.6483401605</x:v>
      </x:c>
      <x:c r="I9" s="5">
        <x:f t="shared" ref="I9:I12" si="7">SUM(G9:H9)</x:f>
        <x:v>4121819.3962615351</x:v>
      </x:c>
      <x:c r="J9" s="5">
        <x:v>3947236225.7604175</x:v>
      </x:c>
      <x:c r="K9" s="5">
        <x:f t="shared" ref="K9:K12" si="8">(I9/J9)*100</x:f>
        <x:v>0.10442292177401885</x:v>
      </x:c>
      <x:c r="L9" s="11">
        <x:f>G9/I9</x:f>
        <x:v>0.53627986464575284</x:v>
      </x:c>
      <x:c r="M9" s="11">
        <x:f>H9/I9</x:f>
        <x:v>0.46372013535424716</x:v>
      </x:c>
    </x:row>
    <x:row r="10" spans="2:13" ht="14.4" x14ac:dyDescent="0.3">
      <x:c r="B10" s="7">
        <x:v>46204</x:v>
      </x:c>
      <x:c r="C10" s="5">
        <x:v>217820.21</x:v>
      </x:c>
      <x:c r="D10" s="5">
        <x:v>442893.85661756783</x:v>
      </x:c>
      <x:c r="E10" s="5">
        <x:v>151.34643398792059</x:v>
      </x:c>
      <x:c r="F10" s="5">
        <x:v>155.53964579647467</x:v>
      </x:c>
      <x:c r="G10" s="5">
        <x:f t="shared" si="5"/>
        <x:v>913366.27671372995</x:v>
      </x:c>
      <x:c r="H10" s="5">
        <x:f t="shared" si="6"/>
        <x:v>35007875.273017414</x:v>
      </x:c>
      <x:c r="I10" s="5">
        <x:f t="shared" si="7"/>
        <x:v>35921241.549731143</x:v>
      </x:c>
      <x:c r="J10" s="5">
        <x:v>3947236225.7604175</x:v>
      </x:c>
      <x:c r="K10" s="5">
        <x:f t="shared" si="8"/>
        <x:v>0.91003526252881084</x:v>
      </x:c>
      <x:c r="L10" s="11">
        <x:f>G10/I10</x:f>
        <x:v>2.5426912804481453E-2</x:v>
      </x:c>
      <x:c r="M10" s="11">
        <x:f t="shared" ref="M10:M12" si="9">H10/I10</x:f>
        <x:v>0.97457308719551861</x:v>
      </x:c>
    </x:row>
    <x:row r="11" spans="2:13" ht="14.4" x14ac:dyDescent="0.3">
      <x:c r="B11" s="7">
        <x:v>46235</x:v>
      </x:c>
      <x:c r="C11" s="5">
        <x:v>99655.42</x:v>
      </x:c>
      <x:c r="D11" s="5">
        <x:v>401332.30629271059</x:v>
      </x:c>
      <x:c r="E11" s="5">
        <x:v>138.73315277784189</x:v>
      </x:c>
      <x:c r="F11" s="5">
        <x:v>165.76461618384585</x:v>
      </x:c>
      <x:c r="G11" s="5">
        <x:f t="shared" si="5"/>
        <x:v>2693831.8389399541</x:v>
      </x:c>
      <x:c r="H11" s="5">
        <x:f t="shared" si="6"/>
        <x:v>50007353.267848879</x:v>
      </x:c>
      <x:c r="I11" s="5">
        <x:f t="shared" si="7"/>
        <x:v>52701185.106788836</x:v>
      </x:c>
      <x:c r="J11" s="5">
        <x:v>3947236225.7604175</x:v>
      </x:c>
      <x:c r="K11" s="5">
        <x:f t="shared" si="8"/>
        <x:v>1.3351414025553079</x:v>
      </x:c>
      <x:c r="L11" s="11">
        <x:f>G11/I11</x:f>
        <x:v>5.1115204211848765E-2</x:v>
      </x:c>
      <x:c r="M11" s="11">
        <x:f t="shared" si="9"/>
        <x:v>0.94888479578815121</x:v>
      </x:c>
    </x:row>
    <x:row r="12" spans="2:13" ht="14.4" x14ac:dyDescent="0.3">
      <x:c r="B12" s="8" t="s">
        <x:v>12</x:v>
      </x:c>
      <x:c r="C12" s="9">
        <x:v>517863.10000000003</x:v>
      </x:c>
      <x:c r="D12" s="9">
        <x:v>1057930.3022898934</x:v>
      </x:c>
      <x:c r="E12" s="9">
        <x:v>141.62705402257853</x:v>
      </x:c>
      <x:c r="F12" s="9">
        <x:v>156.9930182860669</x:v>
      </x:c>
      <x:c r="G12" s="5">
        <x:f t="shared" si="5"/>
        <x:v>7957465.8879793026</x:v>
      </x:c>
      <x:c r="H12" s="5">
        <x:f t="shared" si="6"/>
        <x:v>84786780.164802209</x:v>
      </x:c>
      <x:c r="I12" s="5">
        <x:f t="shared" si="7"/>
        <x:v>92744246.052781507</x:v>
      </x:c>
      <x:c r="J12" s="5">
        <x:v>3947236225.7604175</x:v>
      </x:c>
      <x:c r="K12" s="5">
        <x:f t="shared" si="8"/>
        <x:v>2.3495995868581376</x:v>
      </x:c>
      <x:c r="L12" s="11">
        <x:f>G12/I12</x:f>
        <x:v>8.5800103258703977E-2</x:v>
      </x:c>
      <x:c r="M12" s="11">
        <x:f t="shared" si="9"/>
        <x:v>0.91419989674129609</x:v>
      </x:c>
    </x:row>
    <x:row r="13" spans="2:13" ht="14.4" x14ac:dyDescent="0.3">
      <x:c r="B13" s="8" t="s">
        <x:v>14</x:v>
      </x:c>
      <x:c r="C13" s="10"/>
      <x:c r="D13" s="10"/>
      <x:c r="E13" s="10"/>
      <x:c r="F13" s="10"/>
      <x:c r="G13" s="5"/>
      <x:c r="H13" s="5"/>
      <x:c r="I13" s="5"/>
      <x:c r="J13" s="5"/>
      <x:c r="K13" s="5"/>
      <x:c r="L13" s="11"/>
      <x:c r="M13" s="11"/>
    </x:row>
    <x:row r="14" spans="2:13" ht="14.4" x14ac:dyDescent="0.3">
      <x:c r="B14" s="7">
        <x:v>46174</x:v>
      </x:c>
      <x:c r="C14" s="5">
        <x:v>1339411.8772851671</x:v>
      </x:c>
      <x:c r="D14" s="5">
        <x:v>1328580.99</x:v>
      </x:c>
      <x:c r="E14" s="5">
        <x:v>58.757118213342821</x:v>
      </x:c>
      <x:c r="F14" s="5">
        <x:v>64.414416101228738</x:v>
      </x:c>
      <x:c r="G14" s="5">
        <x:f t="shared" ref="G14:G17" si="10">C14*(F14-E14)</x:f>
        <x:v>7577451.984374688</x:v>
      </x:c>
      <x:c r="H14" s="5">
        <x:f t="shared" ref="H14:H17" si="11">F14*(D14-C14)</x:f>
        <x:v>-697665.28033226251</x:v>
      </x:c>
      <x:c r="I14" s="5">
        <x:f t="shared" ref="I14:I17" si="12">SUM(G14:H14)</x:f>
        <x:v>6879786.7040424254</x:v>
      </x:c>
      <x:c r="J14" s="5">
        <x:v>3947236225.7604175</x:v>
      </x:c>
      <x:c r="K14" s="5">
        <x:f t="shared" ref="K14:K17" si="13">(I14/J14)*100</x:f>
        <x:v>0.17429376684231929</x:v>
      </x:c>
      <x:c r="L14" s="11">
        <x:f>G14/I14</x:f>
        <x:v>1.1014079811402189</x:v>
      </x:c>
      <x:c r="M14" s="11">
        <x:f>H14/I14</x:f>
        <x:v>-0.10140798114021883</x:v>
      </x:c>
    </x:row>
    <x:row r="15" spans="2:13" ht="14.4" x14ac:dyDescent="0.3">
      <x:c r="B15" s="7">
        <x:v>46204</x:v>
      </x:c>
      <x:c r="C15" s="5">
        <x:v>1261867.04</x:v>
      </x:c>
      <x:c r="D15" s="5">
        <x:v>1132198.23</x:v>
      </x:c>
      <x:c r="E15" s="5">
        <x:v>57.541015073981171</x:v>
      </x:c>
      <x:c r="F15" s="5">
        <x:v>65.66159657072825</x:v>
      </x:c>
      <x:c r="G15" s="5">
        <x:f t="shared" si="10"/>
        <x:v>10247094.136379005</x:v>
      </x:c>
      <x:c r="H15" s="5">
        <x:f t="shared" si="11"/>
        <x:v>-8514261.0900264159</x:v>
      </x:c>
      <x:c r="I15" s="5">
        <x:f t="shared" si="12"/>
        <x:v>1732833.0463525895</x:v>
      </x:c>
      <x:c r="J15" s="5">
        <x:v>3947236225.7604175</x:v>
      </x:c>
      <x:c r="K15" s="5">
        <x:f t="shared" si="13"/>
        <x:v>4.3899907359072912E-2</x:v>
      </x:c>
      <x:c r="L15" s="11">
        <x:f>G15/I15</x:f>
        <x:v>5.9134918727155732</x:v>
      </x:c>
      <x:c r="M15" s="11">
        <x:f t="shared" ref="M15:M17" si="14">H15/I15</x:f>
        <x:v>-4.9134918727155732</x:v>
      </x:c>
    </x:row>
    <x:row r="16" spans="2:13" ht="14.4" x14ac:dyDescent="0.3">
      <x:c r="B16" s="7">
        <x:v>46235</x:v>
      </x:c>
      <x:c r="C16" s="5">
        <x:v>1373542.39</x:v>
      </x:c>
      <x:c r="D16" s="5">
        <x:v>1288245.5900000001</x:v>
      </x:c>
      <x:c r="E16" s="5">
        <x:v>58.164077207693616</x:v>
      </x:c>
      <x:c r="F16" s="5">
        <x:v>54.595257817135519</x:v>
      </x:c>
      <x:c r="G16" s="5">
        <x:f t="shared" si="10"/>
        <x:v>-4901924.7151855119</x:v>
      </x:c>
      <x:c r="H16" s="5">
        <x:f t="shared" si="11"/>
        <x:v>-4656800.7869766345</x:v>
      </x:c>
      <x:c r="I16" s="5">
        <x:f t="shared" si="12"/>
        <x:v>-9558725.5021621473</x:v>
      </x:c>
      <x:c r="J16" s="5">
        <x:v>3947236225.7604175</x:v>
      </x:c>
      <x:c r="K16" s="5">
        <x:f t="shared" si="13"/>
        <x:v>-0.24216248928250303</x:v>
      </x:c>
      <x:c r="L16" s="11">
        <x:f>G16/I16</x:f>
        <x:v>0.51282199850562871</x:v>
      </x:c>
      <x:c r="M16" s="11">
        <x:f t="shared" si="14"/>
        <x:v>0.48717800149437118</x:v>
      </x:c>
    </x:row>
    <x:row r="17" spans="2:13" ht="14.4" x14ac:dyDescent="0.3">
      <x:c r="B17" s="8" t="s">
        <x:v>12</x:v>
      </x:c>
      <x:c r="C17" s="9">
        <x:v>3974821.3072851673</x:v>
      </x:c>
      <x:c r="D17" s="9">
        <x:v>3749024.8099999996</x:v>
      </x:c>
      <x:c r="E17" s="9">
        <x:v>58.166116191500258</x:v>
      </x:c>
      <x:c r="F17" s="9">
        <x:v>61.416988128236184</x:v>
      </x:c>
      <x:c r="G17" s="5">
        <x:f t="shared" si="10"/>
        <x:v>12921635.041393358</x:v>
      </x:c>
      <x:c r="H17" s="5">
        <x:f t="shared" si="11"/>
        <x:v>-13867740.793160457</x:v>
      </x:c>
      <x:c r="I17" s="5">
        <x:f t="shared" si="12"/>
        <x:v>-946105.7517670989</x:v>
      </x:c>
      <x:c r="J17" s="5">
        <x:v>3947236225.7604175</x:v>
      </x:c>
      <x:c r="K17" s="5">
        <x:f t="shared" si="13"/>
        <x:v>-2.396881508110997E-2</x:v>
      </x:c>
      <x:c r="L17" s="11">
        <x:f>G17/I17</x:f>
        <x:v>-13.657706886633804</x:v>
      </x:c>
      <x:c r="M17" s="11">
        <x:f t="shared" si="14"/>
        <x:v>14.657706886633804</x:v>
      </x:c>
    </x:row>
    <x:row r="18" spans="2:13" ht="27.6" x14ac:dyDescent="0.3">
      <x:c r="B18" s="8" t="s">
        <x:v>15</x:v>
      </x:c>
      <x:c r="C18" s="10"/>
      <x:c r="D18" s="10"/>
      <x:c r="E18" s="10"/>
      <x:c r="F18" s="10"/>
      <x:c r="G18" s="5"/>
      <x:c r="H18" s="5"/>
      <x:c r="I18" s="5"/>
      <x:c r="J18" s="5"/>
      <x:c r="K18" s="5"/>
      <x:c r="L18" s="11"/>
      <x:c r="M18" s="11"/>
    </x:row>
    <x:row r="19" spans="2:13" ht="14.4" x14ac:dyDescent="0.3">
      <x:c r="B19" s="7">
        <x:v>46174</x:v>
      </x:c>
      <x:c r="C19" s="5">
        <x:v>2227190.6072851671</x:v>
      </x:c>
      <x:c r="D19" s="5">
        <x:v>2182019.9393796148</x:v>
      </x:c>
      <x:c r="E19" s="5">
        <x:v>77.270024980832332</x:v>
      </x:c>
      <x:c r="F19" s="5">
        <x:v>84.682348178192925</x:v>
      </x:c>
      <x:c r="G19" s="5">
        <x:f t="shared" ref="G19:G22" si="15">C19*(F19-E19)</x:f>
        <x:v>16508656.603323469</x:v>
      </x:c>
      <x:c r="H19" s="5">
        <x:f t="shared" ref="H19:H22" si="16">F19*(D19-C19)</x:f>
        <x:v>-3825158.2270195056</x:v>
      </x:c>
      <x:c r="I19" s="5">
        <x:f t="shared" ref="I19:I22" si="17">SUM(G19:H19)</x:f>
        <x:v>12683498.376303963</x:v>
      </x:c>
      <x:c r="J19" s="5">
        <x:v>3947236225.7604175</x:v>
      </x:c>
      <x:c r="K19" s="5">
        <x:f t="shared" ref="K19:K22" si="18">(I19/J19)*100</x:f>
        <x:v>0.32132605324021479</x:v>
      </x:c>
      <x:c r="L19" s="11">
        <x:f>G19/I19</x:f>
        <x:v>1.3015854233218405</x:v>
      </x:c>
      <x:c r="M19" s="11">
        <x:f>H19/I19</x:f>
        <x:v>-0.30158542332184035</x:v>
      </x:c>
    </x:row>
    <x:row r="20" spans="2:13" ht="14.4" x14ac:dyDescent="0.3">
      <x:c r="B20" s="7">
        <x:v>46204</x:v>
      </x:c>
      <x:c r="C20" s="5">
        <x:v>2100492.09</x:v>
      </x:c>
      <x:c r="D20" s="5">
        <x:v>2321552.2166175675</x:v>
      </x:c>
      <x:c r="E20" s="5">
        <x:v>82.897726936929345</x:v>
      </x:c>
      <x:c r="F20" s="5">
        <x:v>95.990498066317514</x:v>
      </x:c>
      <x:c r="G20" s="5">
        <x:f t="shared" si="15"/>
        <x:v>27501262.193460211</x:v>
      </x:c>
      <x:c r="H20" s="5">
        <x:f t="shared" si="16"/>
        <x:v>21219671.656623527</x:v>
      </x:c>
      <x:c r="I20" s="5">
        <x:f t="shared" si="17"/>
        <x:v>48720933.850083739</x:v>
      </x:c>
      <x:c r="J20" s="5">
        <x:v>3947236225.7604175</x:v>
      </x:c>
      <x:c r="K20" s="5">
        <x:f t="shared" si="18"/>
        <x:v>1.2343049937604853</x:v>
      </x:c>
      <x:c r="L20" s="11">
        <x:f>G20/I20</x:f>
        <x:v>0.56446500549605005</x:v>
      </x:c>
      <x:c r="M20" s="11">
        <x:f t="shared" ref="M20:M22" si="19">H20/I20</x:f>
        <x:v>0.43553499450394989</x:v>
      </x:c>
    </x:row>
    <x:row r="21" spans="2:13" ht="14.4" x14ac:dyDescent="0.3">
      <x:c r="B21" s="7">
        <x:v>46235</x:v>
      </x:c>
      <x:c r="C21" s="5">
        <x:v>2149138.84</x:v>
      </x:c>
      <x:c r="D21" s="5">
        <x:v>2490076.7362927105</x:v>
      </x:c>
      <x:c r="E21" s="5">
        <x:v>75.063224342453367</x:v>
      </x:c>
      <x:c r="F21" s="5">
        <x:v>90.063163228662944</x:v>
      </x:c>
      <x:c r="G21" s="5">
        <x:f t="shared" si="15"/>
        <x:v>32236951.257979341</x:v>
      </x:c>
      <x:c r="H21" s="5">
        <x:f t="shared" si="16"/>
        <x:v>30705945.404647361</x:v>
      </x:c>
      <x:c r="I21" s="5">
        <x:f t="shared" si="17"/>
        <x:v>62942896.662626699</x:v>
      </x:c>
      <x:c r="J21" s="5">
        <x:v>3947236225.7604175</x:v>
      </x:c>
      <x:c r="K21" s="5">
        <x:f t="shared" si="18"/>
        <x:v>1.5946067846623755</x:v>
      </x:c>
      <x:c r="L21" s="11">
        <x:f>G21/I21</x:f>
        <x:v>0.51216186364553695</x:v>
      </x:c>
      <x:c r="M21" s="11">
        <x:f t="shared" si="19"/>
        <x:v>0.48783813635446305</x:v>
      </x:c>
    </x:row>
    <x:row r="22" spans="2:13" ht="14.4" x14ac:dyDescent="0.3">
      <x:c r="B22" s="8" t="s">
        <x:v>12</x:v>
      </x:c>
      <x:c r="C22" s="9">
        <x:v>6476821.5372851668</x:v>
      </x:c>
      <x:c r="D22" s="9">
        <x:v>6993648.8922898928</x:v>
      </x:c>
      <x:c r="E22" s="9">
        <x:v>78.362879313599578</x:v>
      </x:c>
      <x:c r="F22" s="9">
        <x:v>90.351935460706002</x:v>
      </x:c>
      <x:c r="G22" s="5">
        <x:f t="shared" si="15"/>
        <x:v>77650977.065300018</x:v>
      </x:c>
      <x:c r="H22" s="5">
        <x:f t="shared" si="16"/>
        <x:v>46696351.82371439</x:v>
      </x:c>
      <x:c r="I22" s="5">
        <x:f t="shared" si="17"/>
        <x:v>124347328.88901441</x:v>
      </x:c>
      <x:c r="J22" s="5">
        <x:v>3947236225.7604175</x:v>
      </x:c>
      <x:c r="K22" s="5">
        <x:f t="shared" si="18"/>
        <x:v>3.1502378316630759</x:v>
      </x:c>
      <x:c r="L22" s="11">
        <x:f>G22/I22</x:f>
        <x:v>0.6244683963787192</x:v>
      </x:c>
      <x:c r="M22" s="11">
        <x:f t="shared" si="19"/>
        <x:v>0.37553160362128074</x:v>
      </x:c>
    </x:row>
    <x:row r="23" spans="2:13" ht="14.4" x14ac:dyDescent="0.3"/>
    <x:row r="25" spans="2:13" ht="43.5" customHeight="1" x14ac:dyDescent="0.3">
      <x:c r="B25" s="1"/>
      <x:c r="C25" s="2" t="s">
        <x:v>8</x:v>
      </x:c>
      <x:c r="D25" s="2" t="s">
        <x:v>9</x:v>
      </x:c>
      <x:c r="E25" s="2" t="s">
        <x:v>10</x:v>
      </x:c>
    </x:row>
    <x:row r="26" spans="2:13" ht="15" customHeight="1" x14ac:dyDescent="0.3">
      <x:c r="B26" s="3" t="s">
        <x:v>11</x:v>
      </x:c>
      <x:c r="C26" s="6"/>
      <x:c r="D26" s="11"/>
      <x:c r="E26" s="11"/>
    </x:row>
    <x:row r="27" spans="2:13" ht="15" customHeight="1" x14ac:dyDescent="0.3">
      <x:c r="B27" s="7">
        <x:v>46174</x:v>
      </x:c>
      <x:c r="C27" s="5">
        <x:f t="shared" ref="C27:E27" si="20">K4</x:f>
        <x:v>4.2609364623876655E-2</x:v>
      </x:c>
      <x:c r="D27" s="11">
        <x:f t="shared" si="20"/>
        <x:v>4.0351138842642298</x:v>
      </x:c>
      <x:c r="E27" s="11">
        <x:f t="shared" si="20"/>
        <x:v>-3.0351138842642298</x:v>
      </x:c>
    </x:row>
    <x:row r="28" spans="2:13" ht="15" customHeight="1" x14ac:dyDescent="0.3">
      <x:c r="B28" s="7">
        <x:v>46204</x:v>
      </x:c>
      <x:c r="C28" s="5">
        <x:f t="shared" ref="C28:E28" si="21">K5</x:f>
        <x:v>0.28036982387260156</x:v>
      </x:c>
      <x:c r="D28" s="11">
        <x:f t="shared" si="21"/>
        <x:v>-0.21103884471793954</x:v>
      </x:c>
      <x:c r="E28" s="11">
        <x:f t="shared" si="21"/>
        <x:v>1.2110388447179394</x:v>
      </x:c>
    </x:row>
    <x:row r="29" spans="2:13" ht="15" customHeight="1" x14ac:dyDescent="0.3">
      <x:c r="B29" s="7">
        <x:v>46235</x:v>
      </x:c>
      <x:c r="C29" s="5">
        <x:f t="shared" ref="C29:E29" si="22">K6</x:f>
        <x:v>0.50162787138957055</x:v>
      </x:c>
      <x:c r="D29" s="11">
        <x:f t="shared" si="22"/>
        <x:v>0.3131313358490192</x:v>
      </x:c>
      <x:c r="E29" s="11">
        <x:f t="shared" si="22"/>
        <x:v>0.6868686641509808</x:v>
      </x:c>
    </x:row>
    <x:row r="30" spans="2:13" ht="15" customHeight="1" x14ac:dyDescent="0.3">
      <x:c r="B30" s="8" t="s">
        <x:v>12</x:v>
      </x:c>
      <x:c r="C30" s="5">
        <x:f t="shared" ref="C30:E30" si="23">K7</x:f>
        <x:v>0.82460705988604832</x:v>
      </x:c>
      <x:c r="D30" s="11">
        <x:f t="shared" si="23"/>
        <x:v>0.32965524702893528</x:v>
      </x:c>
      <x:c r="E30" s="11">
        <x:f t="shared" si="23"/>
        <x:v>0.67034475297106477</x:v>
      </x:c>
    </x:row>
    <x:row r="31" spans="2:13" ht="15" customHeight="1" x14ac:dyDescent="0.3">
      <x:c r="B31" s="8" t="s">
        <x:v>13</x:v>
      </x:c>
      <x:c r="C31" s="5"/>
      <x:c r="D31" s="11"/>
      <x:c r="E31" s="11"/>
    </x:row>
    <x:row r="32" spans="2:13" ht="15" customHeight="1" x14ac:dyDescent="0.3">
      <x:c r="B32" s="7">
        <x:v>46174</x:v>
      </x:c>
      <x:c r="C32" s="5">
        <x:f t="shared" ref="C32:E32" si="24">K9</x:f>
        <x:v>0.10442292177401885</x:v>
      </x:c>
      <x:c r="D32" s="11">
        <x:f t="shared" si="24"/>
        <x:v>0.53627986464575284</x:v>
      </x:c>
      <x:c r="E32" s="11">
        <x:f t="shared" si="24"/>
        <x:v>0.46372013535424716</x:v>
      </x:c>
    </x:row>
    <x:row r="33" spans="2:5" ht="15" customHeight="1" x14ac:dyDescent="0.3">
      <x:c r="B33" s="7">
        <x:v>46204</x:v>
      </x:c>
      <x:c r="C33" s="5">
        <x:f t="shared" ref="C33:E33" si="25">K10</x:f>
        <x:v>0.91003526252881084</x:v>
      </x:c>
      <x:c r="D33" s="11">
        <x:f t="shared" si="25"/>
        <x:v>2.5426912804481453E-2</x:v>
      </x:c>
      <x:c r="E33" s="11">
        <x:f t="shared" si="25"/>
        <x:v>0.97457308719551861</x:v>
      </x:c>
    </x:row>
    <x:row r="34" spans="2:5" ht="15" customHeight="1" x14ac:dyDescent="0.3">
      <x:c r="B34" s="7">
        <x:v>46235</x:v>
      </x:c>
      <x:c r="C34" s="5">
        <x:f t="shared" ref="C34:E34" si="26">K11</x:f>
        <x:v>1.3351414025553079</x:v>
      </x:c>
      <x:c r="D34" s="11">
        <x:f t="shared" si="26"/>
        <x:v>5.1115204211848765E-2</x:v>
      </x:c>
      <x:c r="E34" s="11">
        <x:f t="shared" si="26"/>
        <x:v>0.94888479578815121</x:v>
      </x:c>
    </x:row>
    <x:row r="35" spans="2:5" ht="15" customHeight="1" x14ac:dyDescent="0.3">
      <x:c r="B35" s="8" t="s">
        <x:v>12</x:v>
      </x:c>
      <x:c r="C35" s="5">
        <x:f t="shared" ref="C35:E35" si="27">K12</x:f>
        <x:v>2.3495995868581376</x:v>
      </x:c>
      <x:c r="D35" s="11">
        <x:f t="shared" si="27"/>
        <x:v>8.5800103258703977E-2</x:v>
      </x:c>
      <x:c r="E35" s="11">
        <x:f t="shared" si="27"/>
        <x:v>0.91419989674129609</x:v>
      </x:c>
    </x:row>
    <x:row r="36" spans="2:5" ht="15" customHeight="1" x14ac:dyDescent="0.3">
      <x:c r="B36" s="8" t="s">
        <x:v>14</x:v>
      </x:c>
      <x:c r="C36" s="5"/>
      <x:c r="D36" s="11"/>
      <x:c r="E36" s="11"/>
    </x:row>
    <x:row r="37" spans="2:5" ht="15" customHeight="1" x14ac:dyDescent="0.3">
      <x:c r="B37" s="7">
        <x:v>46174</x:v>
      </x:c>
      <x:c r="C37" s="5">
        <x:f t="shared" ref="C37:E37" si="28">K14</x:f>
        <x:v>0.17429376684231929</x:v>
      </x:c>
      <x:c r="D37" s="11">
        <x:f t="shared" si="28"/>
        <x:v>1.1014079811402189</x:v>
      </x:c>
      <x:c r="E37" s="11">
        <x:f t="shared" si="28"/>
        <x:v>-0.10140798114021883</x:v>
      </x:c>
    </x:row>
    <x:row r="38" spans="2:5" ht="15" customHeight="1" x14ac:dyDescent="0.3">
      <x:c r="B38" s="7">
        <x:v>46204</x:v>
      </x:c>
      <x:c r="C38" s="5">
        <x:f t="shared" ref="C38:E38" si="29">K15</x:f>
        <x:v>4.3899907359072912E-2</x:v>
      </x:c>
      <x:c r="D38" s="11">
        <x:f t="shared" si="29"/>
        <x:v>5.9134918727155732</x:v>
      </x:c>
      <x:c r="E38" s="11">
        <x:f t="shared" si="29"/>
        <x:v>-4.9134918727155732</x:v>
      </x:c>
    </x:row>
    <x:row r="39" spans="2:5" ht="15" customHeight="1" x14ac:dyDescent="0.3">
      <x:c r="B39" s="7">
        <x:v>46235</x:v>
      </x:c>
      <x:c r="C39" s="5">
        <x:f t="shared" ref="C39:E39" si="30">K16</x:f>
        <x:v>-0.24216248928250303</x:v>
      </x:c>
      <x:c r="D39" s="11">
        <x:f t="shared" si="30"/>
        <x:v>0.51282199850562871</x:v>
      </x:c>
      <x:c r="E39" s="11">
        <x:f t="shared" si="30"/>
        <x:v>0.48717800149437118</x:v>
      </x:c>
    </x:row>
    <x:row r="40" spans="2:5" ht="15" customHeight="1" x14ac:dyDescent="0.3">
      <x:c r="B40" s="8" t="s">
        <x:v>12</x:v>
      </x:c>
      <x:c r="C40" s="5">
        <x:f t="shared" ref="C40:E40" si="31">K17</x:f>
        <x:v>-2.396881508110997E-2</x:v>
      </x:c>
      <x:c r="D40" s="11">
        <x:f t="shared" si="31"/>
        <x:v>-13.657706886633804</x:v>
      </x:c>
      <x:c r="E40" s="11">
        <x:f t="shared" si="31"/>
        <x:v>14.657706886633804</x:v>
      </x:c>
    </x:row>
    <x:row r="41" spans="2:5" ht="27.75" customHeight="1" x14ac:dyDescent="0.3">
      <x:c r="B41" s="8" t="s">
        <x:v>15</x:v>
      </x:c>
      <x:c r="C41" s="5"/>
      <x:c r="D41" s="11"/>
      <x:c r="E41" s="11"/>
    </x:row>
    <x:row r="42" spans="2:5" ht="15" customHeight="1" x14ac:dyDescent="0.3">
      <x:c r="B42" s="7">
        <x:v>46174</x:v>
      </x:c>
      <x:c r="C42" s="5">
        <x:f t="shared" ref="C42:E42" si="32">K19</x:f>
        <x:v>0.32132605324021479</x:v>
      </x:c>
      <x:c r="D42" s="11">
        <x:f t="shared" si="32"/>
        <x:v>1.3015854233218405</x:v>
      </x:c>
      <x:c r="E42" s="11">
        <x:f t="shared" si="32"/>
        <x:v>-0.30158542332184035</x:v>
      </x:c>
    </x:row>
    <x:row r="43" spans="2:5" ht="15" customHeight="1" x14ac:dyDescent="0.3">
      <x:c r="B43" s="7">
        <x:v>46204</x:v>
      </x:c>
      <x:c r="C43" s="5">
        <x:f t="shared" ref="C43:E43" si="33">K20</x:f>
        <x:v>1.2343049937604853</x:v>
      </x:c>
      <x:c r="D43" s="11">
        <x:f t="shared" si="33"/>
        <x:v>0.56446500549605005</x:v>
      </x:c>
      <x:c r="E43" s="11">
        <x:f t="shared" si="33"/>
        <x:v>0.43553499450394989</x:v>
      </x:c>
    </x:row>
    <x:row r="44" spans="2:5" ht="15" customHeight="1" x14ac:dyDescent="0.3">
      <x:c r="B44" s="7">
        <x:v>46235</x:v>
      </x:c>
      <x:c r="C44" s="5">
        <x:f t="shared" ref="C44:E44" si="34">K21</x:f>
        <x:v>1.5946067846623755</x:v>
      </x:c>
      <x:c r="D44" s="11">
        <x:f t="shared" si="34"/>
        <x:v>0.51216186364553695</x:v>
      </x:c>
      <x:c r="E44" s="11">
        <x:f t="shared" si="34"/>
        <x:v>0.48783813635446305</x:v>
      </x:c>
    </x:row>
    <x:row r="45" spans="2:5" ht="15" customHeight="1" x14ac:dyDescent="0.3">
      <x:c r="B45" s="8" t="s">
        <x:v>12</x:v>
      </x:c>
      <x:c r="C45" s="5">
        <x:f t="shared" ref="C45:E45" si="35">K22</x:f>
        <x:v>3.1502378316630759</x:v>
      </x:c>
      <x:c r="D45" s="11">
        <x:f t="shared" si="35"/>
        <x:v>0.6244683963787192</x:v>
      </x:c>
      <x:c r="E45" s="11">
        <x:f t="shared" si="35"/>
        <x:v>0.37553160362128074</x:v>
      </x:c>
    </x:row>
  </x:sheetData>
  <x:pageMargins left="0.7" right="0.7" top="0.75" bottom="0.75" header="0.3" footer="0.3"/>
</x: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1900-01-01T04:00:00.0000000Z</dcterms:created>
  <dcterms:modified xsi:type="dcterms:W3CDTF">1900-01-01T04:00:00.0000000Z</dcterms:modified>
</coreProperties>
</file>

<file path=docProps/custom.xml><?xml version="1.0" encoding="utf-8"?>
<op:Properties xmlns:vt="http://schemas.openxmlformats.org/officeDocument/2006/docPropsVTypes" xmlns:op="http://schemas.openxmlformats.org/officeDocument/2006/custom-properties"/>
</file>