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defaultThemeVersion="202300"/>
  <mc:AlternateContent xmlns:mc="http://schemas.openxmlformats.org/markup-compatibility/2006">
    <mc:Choice Requires="x15">
      <x15ac:absPath xmlns:x15ac="http://schemas.microsoft.com/office/spreadsheetml/2010/11/ac" url="https://generapr1-my.sharepoint.com/personal/jan_rodriguez_genera-pr_com/Documents/Documents/Additional Requests/"/>
    </mc:Choice>
  </mc:AlternateContent>
  <xr:revisionPtr revIDLastSave="320" documentId="8_{A10FB8B6-6733-4444-AF87-CAE28122C26E}" xr6:coauthVersionLast="47" xr6:coauthVersionMax="47" xr10:uidLastSave="{CA347D89-8F00-4BCF-B189-54EC99BBC3C5}"/>
  <bookViews>
    <workbookView xWindow="-19310" yWindow="1470" windowWidth="19420" windowHeight="11500" tabRatio="698" xr2:uid="{37E767AB-9D39-4B11-922D-430F4A0B5A1F}"/>
  </bookViews>
  <sheets>
    <sheet name="KPI_FY 26-27 (OMC)" sheetId="42" r:id="rId1"/>
    <sheet name="Metrics ACUM (OMC)" sheetId="8" r:id="rId2"/>
    <sheet name="OMC Events" sheetId="4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P13" i="42" l="1"/>
  <c r="BM13" i="42"/>
  <c r="BK13" i="42"/>
  <c r="BP10" i="42"/>
  <c r="BM10" i="42"/>
  <c r="BK10" i="42"/>
  <c r="BI13" i="42"/>
  <c r="BI10" i="42"/>
  <c r="B67" i="43"/>
  <c r="B34" i="43"/>
  <c r="B18" i="43"/>
  <c r="Q19" i="8"/>
  <c r="Q16" i="8"/>
  <c r="Q13" i="8"/>
  <c r="Q10" i="8"/>
  <c r="O63" i="8"/>
  <c r="O62" i="8"/>
  <c r="O61" i="8"/>
  <c r="O60" i="8"/>
  <c r="O59" i="8"/>
  <c r="O58" i="8"/>
  <c r="O57" i="8"/>
  <c r="O56" i="8"/>
  <c r="O55" i="8"/>
  <c r="O54" i="8"/>
  <c r="O53" i="8"/>
  <c r="F46" i="8"/>
  <c r="E46" i="8"/>
  <c r="F45" i="8"/>
  <c r="E45" i="8"/>
  <c r="F41" i="8"/>
  <c r="E41" i="8"/>
  <c r="F36" i="8"/>
  <c r="E36" i="8"/>
  <c r="E22" i="8"/>
  <c r="F22" i="8"/>
  <c r="E23" i="8"/>
  <c r="F23" i="8"/>
  <c r="E25" i="8"/>
  <c r="F25" i="8"/>
  <c r="J14" i="8"/>
  <c r="J7" i="8"/>
  <c r="J4" i="8"/>
  <c r="H7" i="8"/>
  <c r="H6" i="8"/>
  <c r="H5" i="8"/>
  <c r="H4" i="8"/>
  <c r="E5" i="8"/>
  <c r="E6" i="8"/>
  <c r="C7" i="8"/>
  <c r="D7" i="8"/>
  <c r="E7" i="8"/>
  <c r="F5" i="8"/>
  <c r="F6" i="8"/>
  <c r="F7" i="8"/>
  <c r="E4" i="8"/>
  <c r="F4" i="8"/>
  <c r="B2" i="8"/>
  <c r="HG71" i="42"/>
  <c r="HG72" i="42" s="1"/>
  <c r="HG74" i="42" s="1"/>
  <c r="HG56" i="42"/>
  <c r="HG51" i="42"/>
  <c r="HG48" i="42"/>
  <c r="HG44" i="42"/>
  <c r="HG41" i="42"/>
  <c r="HG39" i="42"/>
  <c r="HG35" i="42"/>
  <c r="HG23" i="42"/>
  <c r="HG24" i="42" s="1"/>
  <c r="HG20" i="42"/>
  <c r="HG17" i="42"/>
  <c r="HG14" i="42"/>
  <c r="HG13" i="42"/>
  <c r="HG10" i="42"/>
  <c r="GO71" i="42"/>
  <c r="GO72" i="42" s="1"/>
  <c r="GO74" i="42" s="1"/>
  <c r="GO56" i="42"/>
  <c r="GO51" i="42"/>
  <c r="GO48" i="42"/>
  <c r="GO44" i="42"/>
  <c r="GO41" i="42"/>
  <c r="GO39" i="42"/>
  <c r="GO35" i="42"/>
  <c r="GO23" i="42"/>
  <c r="GO24" i="42" s="1"/>
  <c r="GO20" i="42"/>
  <c r="GO17" i="42"/>
  <c r="GO13" i="42"/>
  <c r="GO10" i="42"/>
  <c r="GO14" i="42" s="1"/>
  <c r="FW71" i="42"/>
  <c r="FW72" i="42" s="1"/>
  <c r="FW56" i="42"/>
  <c r="FW51" i="42"/>
  <c r="FW48" i="42"/>
  <c r="FW44" i="42"/>
  <c r="FW41" i="42"/>
  <c r="FW39" i="42"/>
  <c r="FW35" i="42"/>
  <c r="FW23" i="42"/>
  <c r="FW20" i="42"/>
  <c r="FW17" i="42"/>
  <c r="FW13" i="42"/>
  <c r="FW10" i="42"/>
  <c r="FW14" i="42" s="1"/>
  <c r="FW24" i="42" s="1"/>
  <c r="FE71" i="42"/>
  <c r="FE72" i="42" s="1"/>
  <c r="FE56" i="42"/>
  <c r="FE51" i="42"/>
  <c r="FE48" i="42"/>
  <c r="FE44" i="42"/>
  <c r="FE41" i="42"/>
  <c r="FE39" i="42"/>
  <c r="FE35" i="42"/>
  <c r="FE23" i="42"/>
  <c r="FE20" i="42"/>
  <c r="FE17" i="42"/>
  <c r="FE13" i="42"/>
  <c r="FE10" i="42"/>
  <c r="FE14" i="42" s="1"/>
  <c r="EM71" i="42"/>
  <c r="EM72" i="42" s="1"/>
  <c r="EM56" i="42"/>
  <c r="EM51" i="42"/>
  <c r="EM48" i="42"/>
  <c r="EM44" i="42"/>
  <c r="EM41" i="42"/>
  <c r="EM39" i="42"/>
  <c r="EM35" i="42"/>
  <c r="EM23" i="42"/>
  <c r="EM20" i="42"/>
  <c r="EM17" i="42"/>
  <c r="EM13" i="42"/>
  <c r="EM10" i="42"/>
  <c r="EM14" i="42" s="1"/>
  <c r="DU71" i="42"/>
  <c r="DU72" i="42" s="1"/>
  <c r="DU56" i="42"/>
  <c r="DU51" i="42"/>
  <c r="DU48" i="42"/>
  <c r="DU44" i="42"/>
  <c r="DU41" i="42"/>
  <c r="DU39" i="42"/>
  <c r="DU35" i="42"/>
  <c r="DU23" i="42"/>
  <c r="DU20" i="42"/>
  <c r="DU17" i="42"/>
  <c r="DU13" i="42"/>
  <c r="DU10" i="42"/>
  <c r="DU14" i="42" s="1"/>
  <c r="DC71" i="42"/>
  <c r="DC72" i="42" s="1"/>
  <c r="DC74" i="42" s="1"/>
  <c r="DC56" i="42"/>
  <c r="DC51" i="42"/>
  <c r="DC48" i="42"/>
  <c r="DC44" i="42"/>
  <c r="DC41" i="42"/>
  <c r="DC39" i="42"/>
  <c r="DC35" i="42"/>
  <c r="DC24" i="42"/>
  <c r="DC23" i="42"/>
  <c r="DC20" i="42"/>
  <c r="DC17" i="42"/>
  <c r="DC14" i="42"/>
  <c r="DC13" i="42"/>
  <c r="DC10" i="42"/>
  <c r="CK71" i="42"/>
  <c r="CK72" i="42" s="1"/>
  <c r="CK56" i="42"/>
  <c r="CK51" i="42"/>
  <c r="CK48" i="42"/>
  <c r="CK44" i="42"/>
  <c r="CK41" i="42"/>
  <c r="CK39" i="42"/>
  <c r="CK35" i="42"/>
  <c r="CK23" i="42"/>
  <c r="CK20" i="42"/>
  <c r="CK17" i="42"/>
  <c r="CK13" i="42"/>
  <c r="CK10" i="42"/>
  <c r="CK14" i="42" s="1"/>
  <c r="BS71" i="42"/>
  <c r="BS72" i="42" s="1"/>
  <c r="BS74" i="42" s="1"/>
  <c r="BS56" i="42"/>
  <c r="BS51" i="42"/>
  <c r="BS48" i="42"/>
  <c r="BS44" i="42"/>
  <c r="BS41" i="42"/>
  <c r="BS39" i="42"/>
  <c r="BS35" i="42"/>
  <c r="BS23" i="42"/>
  <c r="BS20" i="42"/>
  <c r="BS17" i="42"/>
  <c r="BS13" i="42"/>
  <c r="BS10" i="42"/>
  <c r="BS14" i="42" s="1"/>
  <c r="BS24" i="42" s="1"/>
  <c r="BA14" i="42"/>
  <c r="BA13" i="42"/>
  <c r="BA10" i="42"/>
  <c r="BZ24" i="42"/>
  <c r="BY24" i="42"/>
  <c r="BX24" i="42"/>
  <c r="BW24" i="42"/>
  <c r="BH24" i="42"/>
  <c r="BG24" i="42"/>
  <c r="BF24" i="42"/>
  <c r="BE24" i="42"/>
  <c r="BR13" i="42"/>
  <c r="BR14" i="42" s="1"/>
  <c r="BQ13" i="42"/>
  <c r="BQ14" i="42" s="1"/>
  <c r="BO13" i="42"/>
  <c r="BO14" i="42" s="1"/>
  <c r="BN13" i="42"/>
  <c r="BN14" i="42" s="1"/>
  <c r="BL13" i="42"/>
  <c r="BL14" i="42" s="1"/>
  <c r="BJ14" i="42"/>
  <c r="BJ13" i="42"/>
  <c r="BF13" i="42"/>
  <c r="BF14" i="42" s="1"/>
  <c r="BH13" i="42"/>
  <c r="BH14" i="42" s="1"/>
  <c r="BG13" i="42"/>
  <c r="BG14" i="42" s="1"/>
  <c r="CJ13" i="42"/>
  <c r="CJ14" i="42" s="1"/>
  <c r="CI14" i="42"/>
  <c r="CI13" i="42"/>
  <c r="CG13" i="42"/>
  <c r="CG14" i="42" s="1"/>
  <c r="CF13" i="42"/>
  <c r="CF14" i="42" s="1"/>
  <c r="CD14" i="42"/>
  <c r="CD13" i="42"/>
  <c r="CB14" i="42"/>
  <c r="CB13" i="42"/>
  <c r="BZ13" i="42"/>
  <c r="BZ14" i="42" s="1"/>
  <c r="BY13" i="42"/>
  <c r="BY14" i="42" s="1"/>
  <c r="BX13" i="42"/>
  <c r="BX14" i="42" s="1"/>
  <c r="BW13" i="42"/>
  <c r="BW14" i="42" s="1"/>
  <c r="CY13" i="42"/>
  <c r="CY14" i="42" s="1"/>
  <c r="CX13" i="42"/>
  <c r="CX14" i="42" s="1"/>
  <c r="CV13" i="42"/>
  <c r="CV14" i="42" s="1"/>
  <c r="CT13" i="42"/>
  <c r="CT14" i="42" s="1"/>
  <c r="CR13" i="42"/>
  <c r="CR14" i="42" s="1"/>
  <c r="CQ13" i="42"/>
  <c r="CQ14" i="42" s="1"/>
  <c r="CP13" i="42"/>
  <c r="CP14" i="42" s="1"/>
  <c r="CO13" i="42"/>
  <c r="CO14" i="42" s="1"/>
  <c r="DB13" i="42"/>
  <c r="DB14" i="42" s="1"/>
  <c r="DA13" i="42"/>
  <c r="DA14" i="42" s="1"/>
  <c r="DT13" i="42"/>
  <c r="DT14" i="42" s="1"/>
  <c r="DQ13" i="42"/>
  <c r="DQ14" i="42" s="1"/>
  <c r="DS13" i="42"/>
  <c r="DS14" i="42" s="1"/>
  <c r="DP14" i="42"/>
  <c r="DP13" i="42"/>
  <c r="DN14" i="42"/>
  <c r="DN13" i="42"/>
  <c r="DL13" i="42"/>
  <c r="DL14" i="42" s="1"/>
  <c r="DJ13" i="42"/>
  <c r="DJ14" i="42" s="1"/>
  <c r="DI13" i="42"/>
  <c r="DI14" i="42" s="1"/>
  <c r="DH13" i="42"/>
  <c r="DH14" i="42" s="1"/>
  <c r="DG13" i="42"/>
  <c r="DG14" i="42" s="1"/>
  <c r="EL13" i="42"/>
  <c r="EL14" i="42" s="1"/>
  <c r="EK13" i="42"/>
  <c r="EK14" i="42" s="1"/>
  <c r="EI13" i="42"/>
  <c r="EI14" i="42" s="1"/>
  <c r="EH13" i="42"/>
  <c r="EH14" i="42" s="1"/>
  <c r="EF13" i="42"/>
  <c r="EF14" i="42" s="1"/>
  <c r="ED13" i="42"/>
  <c r="ED14" i="42" s="1"/>
  <c r="EB13" i="42"/>
  <c r="EB14" i="42" s="1"/>
  <c r="EA13" i="42"/>
  <c r="EA14" i="42" s="1"/>
  <c r="DZ13" i="42"/>
  <c r="DZ14" i="42" s="1"/>
  <c r="DY14" i="42"/>
  <c r="DY13" i="42"/>
  <c r="FD13" i="42"/>
  <c r="FD14" i="42" s="1"/>
  <c r="FC13" i="42"/>
  <c r="FC14" i="42" s="1"/>
  <c r="FA13" i="42"/>
  <c r="FA14" i="42" s="1"/>
  <c r="EZ13" i="42"/>
  <c r="EZ14" i="42" s="1"/>
  <c r="EX13" i="42"/>
  <c r="EX14" i="42" s="1"/>
  <c r="EV13" i="42"/>
  <c r="EV14" i="42" s="1"/>
  <c r="ET13" i="42"/>
  <c r="ET14" i="42" s="1"/>
  <c r="ES13" i="42"/>
  <c r="ES14" i="42" s="1"/>
  <c r="ER13" i="42"/>
  <c r="ER14" i="42" s="1"/>
  <c r="EQ13" i="42"/>
  <c r="EQ14" i="42" s="1"/>
  <c r="FL13" i="42"/>
  <c r="FL14" i="42" s="1"/>
  <c r="FK13" i="42"/>
  <c r="FK14" i="42" s="1"/>
  <c r="FJ13" i="42"/>
  <c r="FJ14" i="42" s="1"/>
  <c r="FI13" i="42"/>
  <c r="FI14" i="42" s="1"/>
  <c r="FS13" i="42"/>
  <c r="FS14" i="42" s="1"/>
  <c r="FR13" i="42"/>
  <c r="FR14" i="42" s="1"/>
  <c r="FP13" i="42"/>
  <c r="FP14" i="42" s="1"/>
  <c r="FN13" i="42"/>
  <c r="FN14" i="42" s="1"/>
  <c r="FV13" i="42"/>
  <c r="FV14" i="42" s="1"/>
  <c r="FU13" i="42"/>
  <c r="FU14" i="42" s="1"/>
  <c r="GF13" i="42"/>
  <c r="GF14" i="42" s="1"/>
  <c r="GH13" i="42"/>
  <c r="GH14" i="42" s="1"/>
  <c r="GK13" i="42"/>
  <c r="GK14" i="42" s="1"/>
  <c r="GJ13" i="42"/>
  <c r="GJ14" i="42" s="1"/>
  <c r="GM13" i="42"/>
  <c r="GM14" i="42" s="1"/>
  <c r="GN13" i="42"/>
  <c r="GN14" i="42" s="1"/>
  <c r="HF13" i="42"/>
  <c r="HF14" i="42" s="1"/>
  <c r="HE13" i="42"/>
  <c r="HE14" i="42" s="1"/>
  <c r="HC13" i="42"/>
  <c r="HC14" i="42" s="1"/>
  <c r="HB13" i="42"/>
  <c r="HB14" i="42" s="1"/>
  <c r="GZ13" i="42"/>
  <c r="GZ14" i="42" s="1"/>
  <c r="GX13" i="42"/>
  <c r="GX14" i="42" s="1"/>
  <c r="GV13" i="42"/>
  <c r="GV14" i="42" s="1"/>
  <c r="GU13" i="42"/>
  <c r="GU14" i="42" s="1"/>
  <c r="GT13" i="42"/>
  <c r="GT14" i="42" s="1"/>
  <c r="GS13" i="42"/>
  <c r="GS14" i="42" s="1"/>
  <c r="GD13" i="42"/>
  <c r="GD14" i="42" s="1"/>
  <c r="GC13" i="42"/>
  <c r="GC14" i="42" s="1"/>
  <c r="GB13" i="42"/>
  <c r="GB14" i="42" s="1"/>
  <c r="GA13" i="42"/>
  <c r="GA14" i="42" s="1"/>
  <c r="BE13" i="42"/>
  <c r="BE14" i="42" s="1"/>
  <c r="BG17" i="42"/>
  <c r="BF17" i="42"/>
  <c r="BR10" i="42"/>
  <c r="BQ10" i="42"/>
  <c r="BO10" i="42"/>
  <c r="BN10" i="42"/>
  <c r="BL10" i="42"/>
  <c r="BJ10" i="42"/>
  <c r="CJ10" i="42"/>
  <c r="CI10" i="42"/>
  <c r="CG10" i="42"/>
  <c r="CF10" i="42"/>
  <c r="CD10" i="42"/>
  <c r="CB10" i="42"/>
  <c r="DB10" i="42"/>
  <c r="DA10" i="42"/>
  <c r="CY10" i="42"/>
  <c r="CX10" i="42"/>
  <c r="CV10" i="42"/>
  <c r="CT10" i="42"/>
  <c r="DT10" i="42"/>
  <c r="DS10" i="42"/>
  <c r="DQ10" i="42"/>
  <c r="DP10" i="42"/>
  <c r="DN10" i="42"/>
  <c r="DL10" i="42"/>
  <c r="EL10" i="42"/>
  <c r="EK10" i="42"/>
  <c r="EI10" i="42"/>
  <c r="EH10" i="42"/>
  <c r="EF10" i="42"/>
  <c r="ED10" i="42"/>
  <c r="FD10" i="42"/>
  <c r="FC10" i="42"/>
  <c r="FA10" i="42"/>
  <c r="EZ10" i="42"/>
  <c r="EX10" i="42"/>
  <c r="EV10" i="42"/>
  <c r="FV10" i="42"/>
  <c r="FU10" i="42"/>
  <c r="FS10" i="42"/>
  <c r="FR10" i="42"/>
  <c r="FP10" i="42"/>
  <c r="FN10" i="42"/>
  <c r="GK10" i="42"/>
  <c r="GJ10" i="42"/>
  <c r="GH10" i="42"/>
  <c r="GF10" i="42"/>
  <c r="GN10" i="42"/>
  <c r="GM10" i="42"/>
  <c r="HF10" i="42"/>
  <c r="HE10" i="42"/>
  <c r="HC10" i="42"/>
  <c r="HB10" i="42"/>
  <c r="GZ10" i="42"/>
  <c r="GX10" i="42"/>
  <c r="GV10" i="42"/>
  <c r="GU10" i="42"/>
  <c r="GT10" i="42"/>
  <c r="GS10" i="42"/>
  <c r="GD10" i="42"/>
  <c r="GC10" i="42"/>
  <c r="GB10" i="42"/>
  <c r="GA10" i="42"/>
  <c r="FL10" i="42"/>
  <c r="FK10" i="42"/>
  <c r="FJ10" i="42"/>
  <c r="FI10" i="42"/>
  <c r="ET10" i="42"/>
  <c r="ES10" i="42"/>
  <c r="ER10" i="42"/>
  <c r="EQ10" i="42"/>
  <c r="EB10" i="42"/>
  <c r="EA10" i="42"/>
  <c r="DZ10" i="42"/>
  <c r="DY10" i="42"/>
  <c r="DJ10" i="42"/>
  <c r="DI10" i="42"/>
  <c r="DH10" i="42"/>
  <c r="DG10" i="42"/>
  <c r="CR10" i="42"/>
  <c r="CQ10" i="42"/>
  <c r="CP10" i="42"/>
  <c r="CO10" i="42"/>
  <c r="BZ10" i="42"/>
  <c r="BY10" i="42"/>
  <c r="BX10" i="42"/>
  <c r="BW10" i="42"/>
  <c r="BH10" i="42"/>
  <c r="BG10" i="42"/>
  <c r="BF10" i="42"/>
  <c r="BE10" i="42"/>
  <c r="AO41" i="42"/>
  <c r="AY71" i="42"/>
  <c r="L54" i="8"/>
  <c r="M54" i="8"/>
  <c r="L55" i="8"/>
  <c r="M55" i="8"/>
  <c r="L56" i="8"/>
  <c r="M56" i="8"/>
  <c r="L57" i="8"/>
  <c r="M57" i="8"/>
  <c r="L58" i="8"/>
  <c r="M58" i="8"/>
  <c r="L59" i="8"/>
  <c r="M59" i="8"/>
  <c r="L60" i="8"/>
  <c r="M60" i="8"/>
  <c r="L61" i="8"/>
  <c r="M61" i="8"/>
  <c r="L62" i="8"/>
  <c r="M62" i="8"/>
  <c r="L63" i="8"/>
  <c r="M63" i="8"/>
  <c r="AU68" i="42"/>
  <c r="AU69" i="42"/>
  <c r="AU70" i="42"/>
  <c r="J53" i="8"/>
  <c r="AS68" i="42"/>
  <c r="AS69" i="42"/>
  <c r="AS70" i="42"/>
  <c r="H53" i="8"/>
  <c r="C54" i="8"/>
  <c r="D54" i="8"/>
  <c r="E54" i="8"/>
  <c r="D55" i="8"/>
  <c r="E55" i="8"/>
  <c r="AX60" i="42"/>
  <c r="E56" i="8"/>
  <c r="AX61" i="42"/>
  <c r="E57" i="8"/>
  <c r="D58" i="8"/>
  <c r="E58" i="8"/>
  <c r="E59" i="8"/>
  <c r="C60" i="8"/>
  <c r="D60" i="8"/>
  <c r="E60" i="8"/>
  <c r="C61" i="8"/>
  <c r="D61" i="8"/>
  <c r="E61" i="8"/>
  <c r="AX66" i="42"/>
  <c r="E62" i="8"/>
  <c r="D63" i="8"/>
  <c r="E63" i="8"/>
  <c r="AQ68" i="42"/>
  <c r="AQ69" i="42"/>
  <c r="AQ70" i="42"/>
  <c r="F53" i="8"/>
  <c r="C53" i="8"/>
  <c r="AY56" i="42"/>
  <c r="M50" i="8"/>
  <c r="M51" i="8"/>
  <c r="L51" i="8"/>
  <c r="L50" i="8"/>
  <c r="AV56" i="42"/>
  <c r="AU53" i="42"/>
  <c r="AS53" i="42"/>
  <c r="D51" i="8"/>
  <c r="E51" i="8"/>
  <c r="C51" i="8"/>
  <c r="D50" i="8"/>
  <c r="E50" i="8"/>
  <c r="C50" i="8"/>
  <c r="D49" i="8"/>
  <c r="E49" i="8"/>
  <c r="C49" i="8"/>
  <c r="D48" i="8"/>
  <c r="E48" i="8"/>
  <c r="F48" i="8"/>
  <c r="C48" i="8"/>
  <c r="AV51" i="42"/>
  <c r="AU50" i="42"/>
  <c r="AS50" i="42"/>
  <c r="AV83" i="42"/>
  <c r="AU81" i="42"/>
  <c r="AU82" i="42"/>
  <c r="AS81" i="42"/>
  <c r="AS82" i="42"/>
  <c r="AX81" i="42"/>
  <c r="AQ81" i="42"/>
  <c r="AQ82" i="42"/>
  <c r="AO83" i="42"/>
  <c r="AV79" i="42"/>
  <c r="AU78" i="42"/>
  <c r="AS78" i="42"/>
  <c r="AQ78" i="42"/>
  <c r="AO79" i="42"/>
  <c r="O39" i="8"/>
  <c r="O38" i="8"/>
  <c r="L39" i="8"/>
  <c r="M39" i="8"/>
  <c r="M38" i="8"/>
  <c r="J38" i="8"/>
  <c r="H38" i="8"/>
  <c r="C39" i="8"/>
  <c r="D39" i="8"/>
  <c r="E39" i="8"/>
  <c r="D38" i="8"/>
  <c r="F38" i="8"/>
  <c r="C38" i="8"/>
  <c r="M36" i="8"/>
  <c r="J36" i="8"/>
  <c r="H36" i="8"/>
  <c r="O42" i="8"/>
  <c r="O43" i="8"/>
  <c r="O41" i="8"/>
  <c r="L42" i="8"/>
  <c r="M42" i="8"/>
  <c r="L43" i="8"/>
  <c r="M43" i="8"/>
  <c r="M41" i="8"/>
  <c r="J41" i="8"/>
  <c r="H41" i="8"/>
  <c r="C42" i="8"/>
  <c r="D42" i="8"/>
  <c r="E42" i="8"/>
  <c r="C43" i="8"/>
  <c r="D43" i="8"/>
  <c r="E43" i="8"/>
  <c r="O33" i="8"/>
  <c r="O34" i="8"/>
  <c r="O32" i="8"/>
  <c r="L33" i="8"/>
  <c r="M33" i="8"/>
  <c r="L34" i="8"/>
  <c r="M34" i="8"/>
  <c r="M32" i="8"/>
  <c r="J32" i="8"/>
  <c r="H32" i="8"/>
  <c r="C33" i="8"/>
  <c r="D33" i="8"/>
  <c r="E33" i="8"/>
  <c r="C34" i="8"/>
  <c r="D34" i="8"/>
  <c r="E34" i="8"/>
  <c r="D32" i="8"/>
  <c r="E32" i="8"/>
  <c r="F32" i="8"/>
  <c r="C32" i="8"/>
  <c r="O22" i="8"/>
  <c r="O23" i="8"/>
  <c r="O24" i="8"/>
  <c r="O25" i="8"/>
  <c r="O26" i="8"/>
  <c r="O27" i="8"/>
  <c r="O28" i="8"/>
  <c r="O29" i="8"/>
  <c r="O30" i="8"/>
  <c r="O21" i="8"/>
  <c r="L22" i="8"/>
  <c r="M22" i="8"/>
  <c r="L23" i="8"/>
  <c r="M23" i="8"/>
  <c r="L24" i="8"/>
  <c r="M24" i="8"/>
  <c r="L25" i="8"/>
  <c r="M25" i="8"/>
  <c r="L26" i="8"/>
  <c r="M26" i="8"/>
  <c r="L27" i="8"/>
  <c r="M27" i="8"/>
  <c r="L28" i="8"/>
  <c r="M28" i="8"/>
  <c r="L29" i="8"/>
  <c r="M29" i="8"/>
  <c r="L30" i="8"/>
  <c r="M30" i="8"/>
  <c r="M21" i="8"/>
  <c r="L21" i="8"/>
  <c r="J21" i="8"/>
  <c r="H22" i="8"/>
  <c r="H21" i="8"/>
  <c r="C24" i="8"/>
  <c r="D24" i="8"/>
  <c r="E24" i="8"/>
  <c r="C26" i="8"/>
  <c r="D26" i="8"/>
  <c r="E26" i="8"/>
  <c r="C27" i="8"/>
  <c r="D27" i="8"/>
  <c r="E27" i="8"/>
  <c r="C28" i="8"/>
  <c r="D28" i="8"/>
  <c r="E28" i="8"/>
  <c r="C29" i="8"/>
  <c r="D29" i="8"/>
  <c r="E29" i="8"/>
  <c r="C30" i="8"/>
  <c r="D30" i="8"/>
  <c r="E30" i="8"/>
  <c r="D21" i="8"/>
  <c r="E21" i="8"/>
  <c r="F21" i="8"/>
  <c r="C21" i="8"/>
  <c r="O18" i="8"/>
  <c r="O17" i="8"/>
  <c r="L18" i="8"/>
  <c r="M18" i="8"/>
  <c r="M17" i="8"/>
  <c r="L17" i="8"/>
  <c r="J17" i="8"/>
  <c r="H17" i="8"/>
  <c r="C18" i="8"/>
  <c r="D18" i="8"/>
  <c r="E18" i="8"/>
  <c r="D17" i="8"/>
  <c r="F17" i="8"/>
  <c r="C17" i="8"/>
  <c r="O15" i="8"/>
  <c r="O14" i="8"/>
  <c r="L15" i="8"/>
  <c r="M15" i="8"/>
  <c r="M14" i="8"/>
  <c r="H14" i="8"/>
  <c r="C15" i="8"/>
  <c r="E15" i="8"/>
  <c r="F14" i="8"/>
  <c r="O12" i="8"/>
  <c r="O11" i="8"/>
  <c r="L12" i="8"/>
  <c r="M12" i="8"/>
  <c r="M11" i="8"/>
  <c r="L11" i="8"/>
  <c r="J11" i="8"/>
  <c r="H11" i="8"/>
  <c r="C12" i="8"/>
  <c r="D12" i="8"/>
  <c r="E12" i="8"/>
  <c r="D11" i="8"/>
  <c r="E11" i="8"/>
  <c r="F11" i="8"/>
  <c r="C11" i="8"/>
  <c r="O5" i="8"/>
  <c r="O6" i="8"/>
  <c r="O7" i="8"/>
  <c r="O4" i="8"/>
  <c r="O9" i="8"/>
  <c r="O8" i="8"/>
  <c r="L9" i="8"/>
  <c r="M9" i="8"/>
  <c r="M8" i="8"/>
  <c r="J8" i="8"/>
  <c r="H8" i="8"/>
  <c r="C9" i="8"/>
  <c r="D9" i="8"/>
  <c r="E9" i="8"/>
  <c r="F8" i="8"/>
  <c r="M4" i="8"/>
  <c r="M5" i="8"/>
  <c r="M6" i="8"/>
  <c r="M7" i="8"/>
  <c r="L5" i="8"/>
  <c r="L6" i="8"/>
  <c r="L7" i="8"/>
  <c r="AU9" i="42"/>
  <c r="AS7" i="42"/>
  <c r="AS8" i="42"/>
  <c r="AS9" i="42"/>
  <c r="AQ9" i="42"/>
  <c r="AZ13" i="42"/>
  <c r="AZ10" i="42"/>
  <c r="AZ14" i="42" s="1"/>
  <c r="AP10" i="42"/>
  <c r="AI13" i="42"/>
  <c r="AH13" i="42"/>
  <c r="AI10" i="42"/>
  <c r="AI14" i="42" s="1"/>
  <c r="AH10" i="42"/>
  <c r="AH14" i="42" s="1"/>
  <c r="Q13" i="42"/>
  <c r="P13" i="42"/>
  <c r="Q10" i="42"/>
  <c r="Q14" i="42" s="1"/>
  <c r="P10" i="42"/>
  <c r="P14" i="42" s="1"/>
  <c r="HG83" i="42"/>
  <c r="HF83" i="42"/>
  <c r="HE83" i="42"/>
  <c r="HC83" i="42"/>
  <c r="HB83" i="42"/>
  <c r="GZ83" i="42"/>
  <c r="GX83" i="42"/>
  <c r="GV83" i="42"/>
  <c r="GU83" i="42"/>
  <c r="GT83" i="42"/>
  <c r="GS83" i="42"/>
  <c r="GO83" i="42"/>
  <c r="GN83" i="42"/>
  <c r="GM83" i="42"/>
  <c r="GK83" i="42"/>
  <c r="GJ83" i="42"/>
  <c r="GH83" i="42"/>
  <c r="GF83" i="42"/>
  <c r="GD83" i="42"/>
  <c r="GC83" i="42"/>
  <c r="GB83" i="42"/>
  <c r="GA83" i="42"/>
  <c r="FW83" i="42"/>
  <c r="FV83" i="42"/>
  <c r="FU83" i="42"/>
  <c r="FS83" i="42"/>
  <c r="FR83" i="42"/>
  <c r="FP83" i="42"/>
  <c r="FN83" i="42"/>
  <c r="FL83" i="42"/>
  <c r="FK83" i="42"/>
  <c r="FJ83" i="42"/>
  <c r="FI83" i="42"/>
  <c r="FE83" i="42"/>
  <c r="FD83" i="42"/>
  <c r="FC83" i="42"/>
  <c r="FA83" i="42"/>
  <c r="EZ83" i="42"/>
  <c r="EX83" i="42"/>
  <c r="EV83" i="42"/>
  <c r="ET83" i="42"/>
  <c r="ES83" i="42"/>
  <c r="ER83" i="42"/>
  <c r="EQ83" i="42"/>
  <c r="EM83" i="42"/>
  <c r="EL83" i="42"/>
  <c r="EK83" i="42"/>
  <c r="EI83" i="42"/>
  <c r="EH83" i="42"/>
  <c r="EF83" i="42"/>
  <c r="ED83" i="42"/>
  <c r="EB83" i="42"/>
  <c r="EA83" i="42"/>
  <c r="DZ83" i="42"/>
  <c r="DY83" i="42"/>
  <c r="DU83" i="42"/>
  <c r="DT83" i="42"/>
  <c r="DS83" i="42"/>
  <c r="DQ83" i="42"/>
  <c r="DP83" i="42"/>
  <c r="DN83" i="42"/>
  <c r="DL83" i="42"/>
  <c r="DJ83" i="42"/>
  <c r="DI83" i="42"/>
  <c r="DH83" i="42"/>
  <c r="DG83" i="42"/>
  <c r="DC83" i="42"/>
  <c r="DB83" i="42"/>
  <c r="DA83" i="42"/>
  <c r="CY83" i="42"/>
  <c r="CX83" i="42"/>
  <c r="CV83" i="42"/>
  <c r="CT83" i="42"/>
  <c r="CR83" i="42"/>
  <c r="CQ83" i="42"/>
  <c r="CP83" i="42"/>
  <c r="CO83" i="42"/>
  <c r="CI83" i="42"/>
  <c r="CG83" i="42"/>
  <c r="CF83" i="42"/>
  <c r="CD83" i="42"/>
  <c r="CB83" i="42"/>
  <c r="BZ83" i="42"/>
  <c r="BY83" i="42"/>
  <c r="BX83" i="42"/>
  <c r="BW83" i="42"/>
  <c r="BQ83" i="42"/>
  <c r="BO83" i="42"/>
  <c r="BN83" i="42"/>
  <c r="BL83" i="42"/>
  <c r="BJ83" i="42"/>
  <c r="BH83" i="42"/>
  <c r="BG83" i="42"/>
  <c r="BF83" i="42"/>
  <c r="BE83" i="42"/>
  <c r="AZ83" i="42"/>
  <c r="AG83" i="42"/>
  <c r="AE83" i="42"/>
  <c r="AD83" i="42"/>
  <c r="AB83" i="42"/>
  <c r="Z83" i="42"/>
  <c r="X83" i="42"/>
  <c r="W83" i="42"/>
  <c r="V83" i="42"/>
  <c r="U83" i="42"/>
  <c r="HD82" i="42"/>
  <c r="HA82" i="42"/>
  <c r="GY82" i="42"/>
  <c r="GW82" i="42"/>
  <c r="GL82" i="42"/>
  <c r="GI82" i="42"/>
  <c r="GG82" i="42"/>
  <c r="GE82" i="42"/>
  <c r="FT82" i="42"/>
  <c r="FB82" i="42"/>
  <c r="EJ82" i="42"/>
  <c r="DR82" i="42"/>
  <c r="CZ82" i="42"/>
  <c r="CK82" i="42"/>
  <c r="CJ82" i="42"/>
  <c r="CH82" i="42"/>
  <c r="CE82" i="42"/>
  <c r="CC82" i="42"/>
  <c r="CA82" i="42"/>
  <c r="BS82" i="42"/>
  <c r="BR82" i="42"/>
  <c r="BP82" i="42"/>
  <c r="BM82" i="42"/>
  <c r="BK82" i="42"/>
  <c r="BI82" i="42"/>
  <c r="AF82" i="42"/>
  <c r="AC82" i="42"/>
  <c r="AA82" i="42"/>
  <c r="Y82" i="42"/>
  <c r="K82" i="42"/>
  <c r="I82" i="42"/>
  <c r="G82" i="42"/>
  <c r="HD81" i="42"/>
  <c r="HA81" i="42"/>
  <c r="GY81" i="42"/>
  <c r="GW81" i="42"/>
  <c r="GL81" i="42"/>
  <c r="GI81" i="42"/>
  <c r="GG81" i="42"/>
  <c r="GE81" i="42"/>
  <c r="FT81" i="42"/>
  <c r="FB81" i="42"/>
  <c r="EJ81" i="42"/>
  <c r="DR81" i="42"/>
  <c r="CZ81" i="42"/>
  <c r="CK81" i="42"/>
  <c r="CJ81" i="42"/>
  <c r="CH81" i="42"/>
  <c r="CE81" i="42"/>
  <c r="CC81" i="42"/>
  <c r="CA81" i="42"/>
  <c r="BS81" i="42"/>
  <c r="BR81" i="42"/>
  <c r="BP81" i="42"/>
  <c r="BM81" i="42"/>
  <c r="BK81" i="42"/>
  <c r="BI81" i="42"/>
  <c r="AF81" i="42"/>
  <c r="AC81" i="42"/>
  <c r="AA81" i="42"/>
  <c r="Y81" i="42"/>
  <c r="K81" i="42"/>
  <c r="I81" i="42"/>
  <c r="G81" i="42"/>
  <c r="HD80" i="42"/>
  <c r="HA80" i="42"/>
  <c r="GY80" i="42"/>
  <c r="GW80" i="42"/>
  <c r="GL80" i="42"/>
  <c r="GI80" i="42"/>
  <c r="GG80" i="42"/>
  <c r="GE80" i="42"/>
  <c r="FT80" i="42"/>
  <c r="FB80" i="42"/>
  <c r="EJ80" i="42"/>
  <c r="DR80" i="42"/>
  <c r="CZ80" i="42"/>
  <c r="CK80" i="42"/>
  <c r="CJ80" i="42"/>
  <c r="CH80" i="42"/>
  <c r="CE80" i="42"/>
  <c r="CC80" i="42"/>
  <c r="CA80" i="42"/>
  <c r="BS80" i="42"/>
  <c r="BR80" i="42"/>
  <c r="BP80" i="42"/>
  <c r="BM80" i="42"/>
  <c r="BK80" i="42"/>
  <c r="BI80" i="42"/>
  <c r="AF80" i="42"/>
  <c r="AC80" i="42"/>
  <c r="AA80" i="42"/>
  <c r="Y80" i="42"/>
  <c r="HG79" i="42"/>
  <c r="HF79" i="42"/>
  <c r="HE79" i="42"/>
  <c r="HC79" i="42"/>
  <c r="HB79" i="42"/>
  <c r="GZ79" i="42"/>
  <c r="GX79" i="42"/>
  <c r="GV79" i="42"/>
  <c r="GU79" i="42"/>
  <c r="GT79" i="42"/>
  <c r="GS79" i="42"/>
  <c r="GO79" i="42"/>
  <c r="GN79" i="42"/>
  <c r="GM79" i="42"/>
  <c r="GK79" i="42"/>
  <c r="GJ79" i="42"/>
  <c r="GH79" i="42"/>
  <c r="GF79" i="42"/>
  <c r="GD79" i="42"/>
  <c r="GC79" i="42"/>
  <c r="GB79" i="42"/>
  <c r="GA79" i="42"/>
  <c r="FW79" i="42"/>
  <c r="FV79" i="42"/>
  <c r="FU79" i="42"/>
  <c r="FS79" i="42"/>
  <c r="FR79" i="42"/>
  <c r="FP79" i="42"/>
  <c r="FN79" i="42"/>
  <c r="FL79" i="42"/>
  <c r="FK79" i="42"/>
  <c r="FJ79" i="42"/>
  <c r="FI79" i="42"/>
  <c r="FE79" i="42"/>
  <c r="FD79" i="42"/>
  <c r="FC79" i="42"/>
  <c r="FA79" i="42"/>
  <c r="EZ79" i="42"/>
  <c r="EX79" i="42"/>
  <c r="EV79" i="42"/>
  <c r="ET79" i="42"/>
  <c r="ES79" i="42"/>
  <c r="ER79" i="42"/>
  <c r="EQ79" i="42"/>
  <c r="EM79" i="42"/>
  <c r="EL79" i="42"/>
  <c r="EK79" i="42"/>
  <c r="EI79" i="42"/>
  <c r="EH79" i="42"/>
  <c r="EF79" i="42"/>
  <c r="ED79" i="42"/>
  <c r="EB79" i="42"/>
  <c r="EA79" i="42"/>
  <c r="DZ79" i="42"/>
  <c r="DY79" i="42"/>
  <c r="DU79" i="42"/>
  <c r="DT79" i="42"/>
  <c r="DS79" i="42"/>
  <c r="DQ79" i="42"/>
  <c r="DP79" i="42"/>
  <c r="DN79" i="42"/>
  <c r="DL79" i="42"/>
  <c r="DJ79" i="42"/>
  <c r="DI79" i="42"/>
  <c r="DH79" i="42"/>
  <c r="DG79" i="42"/>
  <c r="DC79" i="42"/>
  <c r="DB79" i="42"/>
  <c r="DA79" i="42"/>
  <c r="CY79" i="42"/>
  <c r="CX79" i="42"/>
  <c r="CV79" i="42"/>
  <c r="CT79" i="42"/>
  <c r="CR79" i="42"/>
  <c r="CQ79" i="42"/>
  <c r="CP79" i="42"/>
  <c r="CO79" i="42"/>
  <c r="CI79" i="42"/>
  <c r="CG79" i="42"/>
  <c r="CF79" i="42"/>
  <c r="CD79" i="42"/>
  <c r="CB79" i="42"/>
  <c r="BZ79" i="42"/>
  <c r="BY79" i="42"/>
  <c r="BX79" i="42"/>
  <c r="BW79" i="42"/>
  <c r="BQ79" i="42"/>
  <c r="BO79" i="42"/>
  <c r="BN79" i="42"/>
  <c r="BL79" i="42"/>
  <c r="BJ79" i="42"/>
  <c r="BH79" i="42"/>
  <c r="BG79" i="42"/>
  <c r="BF79" i="42"/>
  <c r="BE79" i="42"/>
  <c r="AZ79" i="42"/>
  <c r="AG79" i="42"/>
  <c r="AE79" i="42"/>
  <c r="AD79" i="42"/>
  <c r="AB79" i="42"/>
  <c r="Z79" i="42"/>
  <c r="X79" i="42"/>
  <c r="W79" i="42"/>
  <c r="V79" i="42"/>
  <c r="U79" i="42"/>
  <c r="HD78" i="42"/>
  <c r="HA78" i="42"/>
  <c r="GY78" i="42"/>
  <c r="GW78" i="42"/>
  <c r="GL78" i="42"/>
  <c r="GI78" i="42"/>
  <c r="GG78" i="42"/>
  <c r="GE78" i="42"/>
  <c r="FT78" i="42"/>
  <c r="FB78" i="42"/>
  <c r="EJ78" i="42"/>
  <c r="DR78" i="42"/>
  <c r="CZ78" i="42"/>
  <c r="CK78" i="42"/>
  <c r="CJ78" i="42"/>
  <c r="CH78" i="42"/>
  <c r="CE78" i="42"/>
  <c r="CC78" i="42"/>
  <c r="CA78" i="42"/>
  <c r="BS78" i="42"/>
  <c r="BR78" i="42"/>
  <c r="BP78" i="42"/>
  <c r="BM78" i="42"/>
  <c r="BK78" i="42"/>
  <c r="BI78" i="42"/>
  <c r="AF78" i="42"/>
  <c r="AC78" i="42"/>
  <c r="AA78" i="42"/>
  <c r="Y78" i="42"/>
  <c r="K78" i="42"/>
  <c r="I78" i="42"/>
  <c r="G78" i="42"/>
  <c r="HD77" i="42"/>
  <c r="HA77" i="42"/>
  <c r="GY77" i="42"/>
  <c r="GW77" i="42"/>
  <c r="GL77" i="42"/>
  <c r="GI77" i="42"/>
  <c r="GG77" i="42"/>
  <c r="GE77" i="42"/>
  <c r="FT77" i="42"/>
  <c r="FB77" i="42"/>
  <c r="EJ77" i="42"/>
  <c r="DR77" i="42"/>
  <c r="CZ77" i="42"/>
  <c r="CK77" i="42"/>
  <c r="CJ77" i="42"/>
  <c r="CJ79" i="42" s="1"/>
  <c r="CH77" i="42"/>
  <c r="CE77" i="42"/>
  <c r="CC77" i="42"/>
  <c r="CA77" i="42"/>
  <c r="BS77" i="42"/>
  <c r="BS79" i="42" s="1"/>
  <c r="BR77" i="42"/>
  <c r="BP77" i="42"/>
  <c r="BM77" i="42"/>
  <c r="BK77" i="42"/>
  <c r="BI77" i="42"/>
  <c r="AF77" i="42"/>
  <c r="AC77" i="42"/>
  <c r="AA77" i="42"/>
  <c r="Y77" i="42"/>
  <c r="HF71" i="42"/>
  <c r="HE71" i="42"/>
  <c r="HC71" i="42"/>
  <c r="HB71" i="42"/>
  <c r="GZ71" i="42"/>
  <c r="GX71" i="42"/>
  <c r="GV71" i="42"/>
  <c r="GU71" i="42"/>
  <c r="GT71" i="42"/>
  <c r="GS71" i="42"/>
  <c r="GN71" i="42"/>
  <c r="GM71" i="42"/>
  <c r="GK71" i="42"/>
  <c r="GJ71" i="42"/>
  <c r="GH71" i="42"/>
  <c r="GF71" i="42"/>
  <c r="GD71" i="42"/>
  <c r="GC71" i="42"/>
  <c r="GB71" i="42"/>
  <c r="GA71" i="42"/>
  <c r="FV71" i="42"/>
  <c r="FU71" i="42"/>
  <c r="FS71" i="42"/>
  <c r="FR71" i="42"/>
  <c r="FP71" i="42"/>
  <c r="FN71" i="42"/>
  <c r="FL71" i="42"/>
  <c r="FK71" i="42"/>
  <c r="FJ71" i="42"/>
  <c r="FI71" i="42"/>
  <c r="FD71" i="42"/>
  <c r="FC71" i="42"/>
  <c r="FA71" i="42"/>
  <c r="EZ71" i="42"/>
  <c r="EX71" i="42"/>
  <c r="EV71" i="42"/>
  <c r="ET71" i="42"/>
  <c r="ES71" i="42"/>
  <c r="ER71" i="42"/>
  <c r="EQ71" i="42"/>
  <c r="EL71" i="42"/>
  <c r="EK71" i="42"/>
  <c r="EI71" i="42"/>
  <c r="EH71" i="42"/>
  <c r="EF71" i="42"/>
  <c r="ED71" i="42"/>
  <c r="EB71" i="42"/>
  <c r="EA71" i="42"/>
  <c r="DZ71" i="42"/>
  <c r="DY71" i="42"/>
  <c r="DT71" i="42"/>
  <c r="DS71" i="42"/>
  <c r="DQ71" i="42"/>
  <c r="DP71" i="42"/>
  <c r="DN71" i="42"/>
  <c r="DL71" i="42"/>
  <c r="DJ71" i="42"/>
  <c r="DI71" i="42"/>
  <c r="DH71" i="42"/>
  <c r="DG71" i="42"/>
  <c r="DB71" i="42"/>
  <c r="DA71" i="42"/>
  <c r="CY71" i="42"/>
  <c r="CX71" i="42"/>
  <c r="CV71" i="42"/>
  <c r="CT71" i="42"/>
  <c r="CR71" i="42"/>
  <c r="CQ71" i="42"/>
  <c r="CP71" i="42"/>
  <c r="CO71" i="42"/>
  <c r="CJ71" i="42"/>
  <c r="CI71" i="42"/>
  <c r="CG71" i="42"/>
  <c r="CF71" i="42"/>
  <c r="CD71" i="42"/>
  <c r="CB71" i="42"/>
  <c r="BZ71" i="42"/>
  <c r="BY71" i="42"/>
  <c r="BX71" i="42"/>
  <c r="BW71" i="42"/>
  <c r="BR71" i="42"/>
  <c r="BQ71" i="42"/>
  <c r="BO71" i="42"/>
  <c r="BN71" i="42"/>
  <c r="BL71" i="42"/>
  <c r="BJ71" i="42"/>
  <c r="BH71" i="42"/>
  <c r="BG71" i="42"/>
  <c r="BF71" i="42"/>
  <c r="BE71" i="42"/>
  <c r="BA71" i="42"/>
  <c r="AZ71" i="42"/>
  <c r="AI71" i="42"/>
  <c r="AH71" i="42"/>
  <c r="Q71" i="42"/>
  <c r="P71" i="42"/>
  <c r="HD70" i="42"/>
  <c r="HA70" i="42"/>
  <c r="GY70" i="42"/>
  <c r="GW70" i="42"/>
  <c r="GL70" i="42"/>
  <c r="GI70" i="42"/>
  <c r="GG70" i="42"/>
  <c r="GE70" i="42"/>
  <c r="FT70" i="42"/>
  <c r="FM70" i="42"/>
  <c r="FB70" i="42"/>
  <c r="EY70" i="42"/>
  <c r="EW70" i="42"/>
  <c r="EU70" i="42"/>
  <c r="EJ70" i="42"/>
  <c r="EG70" i="42"/>
  <c r="EE70" i="42"/>
  <c r="EC70" i="42"/>
  <c r="DR70" i="42"/>
  <c r="DO70" i="42"/>
  <c r="DM70" i="42"/>
  <c r="DK70" i="42"/>
  <c r="CZ70" i="42"/>
  <c r="CW70" i="42"/>
  <c r="CU70" i="42"/>
  <c r="CS70" i="42"/>
  <c r="CH70" i="42"/>
  <c r="CE70" i="42"/>
  <c r="CC70" i="42"/>
  <c r="CA70" i="42"/>
  <c r="BP70" i="42"/>
  <c r="BM70" i="42"/>
  <c r="BK70" i="42"/>
  <c r="BI70" i="42"/>
  <c r="AC70" i="42"/>
  <c r="AA70" i="42"/>
  <c r="Y70" i="42"/>
  <c r="O66" i="8"/>
  <c r="M70" i="42"/>
  <c r="M66" i="8" s="1"/>
  <c r="L70" i="42"/>
  <c r="L66" i="8" s="1"/>
  <c r="E66" i="8"/>
  <c r="D66" i="8"/>
  <c r="C66" i="8"/>
  <c r="HD69" i="42"/>
  <c r="HA69" i="42"/>
  <c r="GY69" i="42"/>
  <c r="GW69" i="42"/>
  <c r="GL69" i="42"/>
  <c r="GI69" i="42"/>
  <c r="GG69" i="42"/>
  <c r="GE69" i="42"/>
  <c r="FT69" i="42"/>
  <c r="FM69" i="42"/>
  <c r="FB69" i="42"/>
  <c r="EY69" i="42"/>
  <c r="EW69" i="42"/>
  <c r="EU69" i="42"/>
  <c r="EJ69" i="42"/>
  <c r="EG69" i="42"/>
  <c r="EE69" i="42"/>
  <c r="EC69" i="42"/>
  <c r="DR69" i="42"/>
  <c r="DO69" i="42"/>
  <c r="DM69" i="42"/>
  <c r="DK69" i="42"/>
  <c r="CZ69" i="42"/>
  <c r="CW69" i="42"/>
  <c r="CU69" i="42"/>
  <c r="CS69" i="42"/>
  <c r="CH69" i="42"/>
  <c r="CE69" i="42"/>
  <c r="CC69" i="42"/>
  <c r="CA69" i="42"/>
  <c r="BP69" i="42"/>
  <c r="BM69" i="42"/>
  <c r="BK69" i="42"/>
  <c r="BI69" i="42"/>
  <c r="AC69" i="42"/>
  <c r="AA69" i="42"/>
  <c r="Y69" i="42"/>
  <c r="O65" i="8"/>
  <c r="M69" i="42"/>
  <c r="M65" i="8" s="1"/>
  <c r="L69" i="42"/>
  <c r="L65" i="8" s="1"/>
  <c r="E65" i="8"/>
  <c r="D65" i="8"/>
  <c r="C65" i="8"/>
  <c r="HD68" i="42"/>
  <c r="HA68" i="42"/>
  <c r="GY68" i="42"/>
  <c r="GW68" i="42"/>
  <c r="GL68" i="42"/>
  <c r="GI68" i="42"/>
  <c r="GG68" i="42"/>
  <c r="GE68" i="42"/>
  <c r="FT68" i="42"/>
  <c r="FM68" i="42"/>
  <c r="FB68" i="42"/>
  <c r="EY68" i="42"/>
  <c r="EW68" i="42"/>
  <c r="EU68" i="42"/>
  <c r="EJ68" i="42"/>
  <c r="EG68" i="42"/>
  <c r="EE68" i="42"/>
  <c r="EC68" i="42"/>
  <c r="DR68" i="42"/>
  <c r="DO68" i="42"/>
  <c r="DM68" i="42"/>
  <c r="DK68" i="42"/>
  <c r="CZ68" i="42"/>
  <c r="CW68" i="42"/>
  <c r="CU68" i="42"/>
  <c r="CS68" i="42"/>
  <c r="CH68" i="42"/>
  <c r="CE68" i="42"/>
  <c r="CC68" i="42"/>
  <c r="CA68" i="42"/>
  <c r="BP68" i="42"/>
  <c r="BM68" i="42"/>
  <c r="BK68" i="42"/>
  <c r="BI68" i="42"/>
  <c r="AC68" i="42"/>
  <c r="AA68" i="42"/>
  <c r="Y68" i="42"/>
  <c r="O64" i="8"/>
  <c r="M68" i="42"/>
  <c r="M64" i="8" s="1"/>
  <c r="L68" i="42"/>
  <c r="L64" i="8" s="1"/>
  <c r="E64" i="8"/>
  <c r="D64" i="8"/>
  <c r="C64" i="8"/>
  <c r="HD67" i="42"/>
  <c r="HA67" i="42"/>
  <c r="GY67" i="42"/>
  <c r="GW67" i="42"/>
  <c r="GL67" i="42"/>
  <c r="GI67" i="42"/>
  <c r="GG67" i="42"/>
  <c r="GE67" i="42"/>
  <c r="FT67" i="42"/>
  <c r="FM67" i="42"/>
  <c r="FB67" i="42"/>
  <c r="EY67" i="42"/>
  <c r="EW67" i="42"/>
  <c r="EU67" i="42"/>
  <c r="EJ67" i="42"/>
  <c r="EG67" i="42"/>
  <c r="EE67" i="42"/>
  <c r="EC67" i="42"/>
  <c r="DR67" i="42"/>
  <c r="DO67" i="42"/>
  <c r="DM67" i="42"/>
  <c r="DK67" i="42"/>
  <c r="CZ67" i="42"/>
  <c r="CW67" i="42"/>
  <c r="CU67" i="42"/>
  <c r="CS67" i="42"/>
  <c r="CH67" i="42"/>
  <c r="CE67" i="42"/>
  <c r="CC67" i="42"/>
  <c r="CA67" i="42"/>
  <c r="BP67" i="42"/>
  <c r="BM67" i="42"/>
  <c r="BK67" i="42"/>
  <c r="BI67" i="42"/>
  <c r="AC67" i="42"/>
  <c r="AA67" i="42"/>
  <c r="Y67" i="42"/>
  <c r="M67" i="42"/>
  <c r="L67" i="42"/>
  <c r="K67" i="42"/>
  <c r="I67" i="42"/>
  <c r="G67" i="42"/>
  <c r="HD66" i="42"/>
  <c r="HA66" i="42"/>
  <c r="GY66" i="42"/>
  <c r="GW66" i="42"/>
  <c r="GL66" i="42"/>
  <c r="GI66" i="42"/>
  <c r="GG66" i="42"/>
  <c r="GE66" i="42"/>
  <c r="FT66" i="42"/>
  <c r="FM66" i="42"/>
  <c r="FB66" i="42"/>
  <c r="EY66" i="42"/>
  <c r="EW66" i="42"/>
  <c r="EU66" i="42"/>
  <c r="EJ66" i="42"/>
  <c r="EG66" i="42"/>
  <c r="EE66" i="42"/>
  <c r="EC66" i="42"/>
  <c r="DR66" i="42"/>
  <c r="DO66" i="42"/>
  <c r="DM66" i="42"/>
  <c r="DK66" i="42"/>
  <c r="CZ66" i="42"/>
  <c r="CW66" i="42"/>
  <c r="CU66" i="42"/>
  <c r="CS66" i="42"/>
  <c r="CH66" i="42"/>
  <c r="CE66" i="42"/>
  <c r="CC66" i="42"/>
  <c r="CA66" i="42"/>
  <c r="BP66" i="42"/>
  <c r="BM66" i="42"/>
  <c r="BK66" i="42"/>
  <c r="BI66" i="42"/>
  <c r="AC66" i="42"/>
  <c r="Y66" i="42"/>
  <c r="M66" i="42"/>
  <c r="L66" i="42"/>
  <c r="K66" i="42"/>
  <c r="I66" i="42"/>
  <c r="G66" i="42"/>
  <c r="HD65" i="42"/>
  <c r="HA65" i="42"/>
  <c r="GY65" i="42"/>
  <c r="GW65" i="42"/>
  <c r="GL65" i="42"/>
  <c r="GI65" i="42"/>
  <c r="GG65" i="42"/>
  <c r="GE65" i="42"/>
  <c r="FT65" i="42"/>
  <c r="FM65" i="42"/>
  <c r="FB65" i="42"/>
  <c r="EY65" i="42"/>
  <c r="EW65" i="42"/>
  <c r="EU65" i="42"/>
  <c r="EJ65" i="42"/>
  <c r="EG65" i="42"/>
  <c r="EE65" i="42"/>
  <c r="EC65" i="42"/>
  <c r="DR65" i="42"/>
  <c r="DO65" i="42"/>
  <c r="DM65" i="42"/>
  <c r="DK65" i="42"/>
  <c r="CZ65" i="42"/>
  <c r="CW65" i="42"/>
  <c r="CU65" i="42"/>
  <c r="CS65" i="42"/>
  <c r="CH65" i="42"/>
  <c r="CE65" i="42"/>
  <c r="CC65" i="42"/>
  <c r="CA65" i="42"/>
  <c r="BP65" i="42"/>
  <c r="BM65" i="42"/>
  <c r="BK65" i="42"/>
  <c r="BI65" i="42"/>
  <c r="AC65" i="42"/>
  <c r="AA65" i="42"/>
  <c r="Y65" i="42"/>
  <c r="M65" i="42"/>
  <c r="L65" i="42"/>
  <c r="K65" i="42"/>
  <c r="I65" i="42"/>
  <c r="G65" i="42"/>
  <c r="HD64" i="42"/>
  <c r="HA64" i="42"/>
  <c r="GY64" i="42"/>
  <c r="GW64" i="42"/>
  <c r="GL64" i="42"/>
  <c r="GI64" i="42"/>
  <c r="GG64" i="42"/>
  <c r="GE64" i="42"/>
  <c r="FT64" i="42"/>
  <c r="FM64" i="42"/>
  <c r="FB64" i="42"/>
  <c r="EY64" i="42"/>
  <c r="EW64" i="42"/>
  <c r="EU64" i="42"/>
  <c r="EJ64" i="42"/>
  <c r="EG64" i="42"/>
  <c r="EE64" i="42"/>
  <c r="EC64" i="42"/>
  <c r="DR64" i="42"/>
  <c r="DO64" i="42"/>
  <c r="DM64" i="42"/>
  <c r="DK64" i="42"/>
  <c r="CZ64" i="42"/>
  <c r="CW64" i="42"/>
  <c r="CU64" i="42"/>
  <c r="CS64" i="42"/>
  <c r="CH64" i="42"/>
  <c r="CE64" i="42"/>
  <c r="CC64" i="42"/>
  <c r="CA64" i="42"/>
  <c r="BP64" i="42"/>
  <c r="BM64" i="42"/>
  <c r="BK64" i="42"/>
  <c r="BI64" i="42"/>
  <c r="AC64" i="42"/>
  <c r="AA64" i="42"/>
  <c r="Y64" i="42"/>
  <c r="M64" i="42"/>
  <c r="L64" i="42"/>
  <c r="K64" i="42"/>
  <c r="I64" i="42"/>
  <c r="G64" i="42"/>
  <c r="HD63" i="42"/>
  <c r="HA63" i="42"/>
  <c r="GY63" i="42"/>
  <c r="GW63" i="42"/>
  <c r="GL63" i="42"/>
  <c r="GI63" i="42"/>
  <c r="GG63" i="42"/>
  <c r="GE63" i="42"/>
  <c r="FT63" i="42"/>
  <c r="FM63" i="42"/>
  <c r="FB63" i="42"/>
  <c r="EY63" i="42"/>
  <c r="EW63" i="42"/>
  <c r="EU63" i="42"/>
  <c r="EJ63" i="42"/>
  <c r="EG63" i="42"/>
  <c r="EE63" i="42"/>
  <c r="EC63" i="42"/>
  <c r="DR63" i="42"/>
  <c r="DO63" i="42"/>
  <c r="DM63" i="42"/>
  <c r="DK63" i="42"/>
  <c r="CZ63" i="42"/>
  <c r="CW63" i="42"/>
  <c r="CU63" i="42"/>
  <c r="CS63" i="42"/>
  <c r="CH63" i="42"/>
  <c r="CE63" i="42"/>
  <c r="CC63" i="42"/>
  <c r="CA63" i="42"/>
  <c r="BP63" i="42"/>
  <c r="BM63" i="42"/>
  <c r="BK63" i="42"/>
  <c r="BI63" i="42"/>
  <c r="AA63" i="42"/>
  <c r="Y63" i="42"/>
  <c r="M63" i="42"/>
  <c r="L63" i="42"/>
  <c r="K63" i="42"/>
  <c r="I63" i="42"/>
  <c r="G63" i="42"/>
  <c r="HD62" i="42"/>
  <c r="HA62" i="42"/>
  <c r="GY62" i="42"/>
  <c r="GW62" i="42"/>
  <c r="GL62" i="42"/>
  <c r="GI62" i="42"/>
  <c r="GG62" i="42"/>
  <c r="GE62" i="42"/>
  <c r="FT62" i="42"/>
  <c r="FM62" i="42"/>
  <c r="FB62" i="42"/>
  <c r="EY62" i="42"/>
  <c r="EW62" i="42"/>
  <c r="EU62" i="42"/>
  <c r="EJ62" i="42"/>
  <c r="EG62" i="42"/>
  <c r="EE62" i="42"/>
  <c r="EC62" i="42"/>
  <c r="DR62" i="42"/>
  <c r="DO62" i="42"/>
  <c r="DM62" i="42"/>
  <c r="DK62" i="42"/>
  <c r="CZ62" i="42"/>
  <c r="CW62" i="42"/>
  <c r="CU62" i="42"/>
  <c r="CS62" i="42"/>
  <c r="CH62" i="42"/>
  <c r="CE62" i="42"/>
  <c r="CC62" i="42"/>
  <c r="CA62" i="42"/>
  <c r="BP62" i="42"/>
  <c r="BM62" i="42"/>
  <c r="BK62" i="42"/>
  <c r="BI62" i="42"/>
  <c r="AC62" i="42"/>
  <c r="AA62" i="42"/>
  <c r="Y62" i="42"/>
  <c r="M62" i="42"/>
  <c r="L62" i="42"/>
  <c r="K62" i="42"/>
  <c r="I62" i="42"/>
  <c r="G62" i="42"/>
  <c r="HD61" i="42"/>
  <c r="HA61" i="42"/>
  <c r="GY61" i="42"/>
  <c r="GW61" i="42"/>
  <c r="GL61" i="42"/>
  <c r="GI61" i="42"/>
  <c r="GG61" i="42"/>
  <c r="GE61" i="42"/>
  <c r="FT61" i="42"/>
  <c r="FM61" i="42"/>
  <c r="FB61" i="42"/>
  <c r="EY61" i="42"/>
  <c r="EW61" i="42"/>
  <c r="EU61" i="42"/>
  <c r="EJ61" i="42"/>
  <c r="EG61" i="42"/>
  <c r="EE61" i="42"/>
  <c r="EC61" i="42"/>
  <c r="DR61" i="42"/>
  <c r="DO61" i="42"/>
  <c r="DM61" i="42"/>
  <c r="DK61" i="42"/>
  <c r="CZ61" i="42"/>
  <c r="CW61" i="42"/>
  <c r="CU61" i="42"/>
  <c r="CS61" i="42"/>
  <c r="CH61" i="42"/>
  <c r="CE61" i="42"/>
  <c r="CC61" i="42"/>
  <c r="CA61" i="42"/>
  <c r="BP61" i="42"/>
  <c r="BM61" i="42"/>
  <c r="BK61" i="42"/>
  <c r="BI61" i="42"/>
  <c r="AA61" i="42"/>
  <c r="Y61" i="42"/>
  <c r="M61" i="42"/>
  <c r="L61" i="42"/>
  <c r="K61" i="42"/>
  <c r="I61" i="42"/>
  <c r="G61" i="42"/>
  <c r="HD60" i="42"/>
  <c r="HA60" i="42"/>
  <c r="GY60" i="42"/>
  <c r="GW60" i="42"/>
  <c r="GL60" i="42"/>
  <c r="GI60" i="42"/>
  <c r="GG60" i="42"/>
  <c r="GE60" i="42"/>
  <c r="FT60" i="42"/>
  <c r="FM60" i="42"/>
  <c r="FB60" i="42"/>
  <c r="EY60" i="42"/>
  <c r="EW60" i="42"/>
  <c r="EU60" i="42"/>
  <c r="EJ60" i="42"/>
  <c r="EG60" i="42"/>
  <c r="EE60" i="42"/>
  <c r="EC60" i="42"/>
  <c r="DR60" i="42"/>
  <c r="DO60" i="42"/>
  <c r="DM60" i="42"/>
  <c r="DK60" i="42"/>
  <c r="CZ60" i="42"/>
  <c r="CW60" i="42"/>
  <c r="CU60" i="42"/>
  <c r="CS60" i="42"/>
  <c r="CH60" i="42"/>
  <c r="CE60" i="42"/>
  <c r="CC60" i="42"/>
  <c r="CA60" i="42"/>
  <c r="BP60" i="42"/>
  <c r="BM60" i="42"/>
  <c r="BK60" i="42"/>
  <c r="BI60" i="42"/>
  <c r="AC60" i="42"/>
  <c r="Y60" i="42"/>
  <c r="M60" i="42"/>
  <c r="L60" i="42"/>
  <c r="K60" i="42"/>
  <c r="I60" i="42"/>
  <c r="G60" i="42"/>
  <c r="HD59" i="42"/>
  <c r="HA59" i="42"/>
  <c r="GY59" i="42"/>
  <c r="GW59" i="42"/>
  <c r="GL59" i="42"/>
  <c r="GI59" i="42"/>
  <c r="GG59" i="42"/>
  <c r="GE59" i="42"/>
  <c r="FT59" i="42"/>
  <c r="FM59" i="42"/>
  <c r="FB59" i="42"/>
  <c r="EY59" i="42"/>
  <c r="EW59" i="42"/>
  <c r="EU59" i="42"/>
  <c r="EJ59" i="42"/>
  <c r="EG59" i="42"/>
  <c r="EE59" i="42"/>
  <c r="EC59" i="42"/>
  <c r="DR59" i="42"/>
  <c r="DO59" i="42"/>
  <c r="DM59" i="42"/>
  <c r="DK59" i="42"/>
  <c r="CZ59" i="42"/>
  <c r="CW59" i="42"/>
  <c r="CU59" i="42"/>
  <c r="CS59" i="42"/>
  <c r="CH59" i="42"/>
  <c r="CE59" i="42"/>
  <c r="CC59" i="42"/>
  <c r="CA59" i="42"/>
  <c r="BP59" i="42"/>
  <c r="BM59" i="42"/>
  <c r="BK59" i="42"/>
  <c r="BI59" i="42"/>
  <c r="AC59" i="42"/>
  <c r="Y59" i="42"/>
  <c r="M59" i="42"/>
  <c r="L59" i="42"/>
  <c r="K59" i="42"/>
  <c r="I59" i="42"/>
  <c r="G59" i="42"/>
  <c r="HD58" i="42"/>
  <c r="HA58" i="42"/>
  <c r="GY58" i="42"/>
  <c r="GW58" i="42"/>
  <c r="GL58" i="42"/>
  <c r="GI58" i="42"/>
  <c r="GG58" i="42"/>
  <c r="GE58" i="42"/>
  <c r="FT58" i="42"/>
  <c r="FM58" i="42"/>
  <c r="FB58" i="42"/>
  <c r="EY58" i="42"/>
  <c r="EW58" i="42"/>
  <c r="EU58" i="42"/>
  <c r="EJ58" i="42"/>
  <c r="EG58" i="42"/>
  <c r="EE58" i="42"/>
  <c r="EC58" i="42"/>
  <c r="DR58" i="42"/>
  <c r="DO58" i="42"/>
  <c r="DM58" i="42"/>
  <c r="DK58" i="42"/>
  <c r="CZ58" i="42"/>
  <c r="CW58" i="42"/>
  <c r="CU58" i="42"/>
  <c r="CS58" i="42"/>
  <c r="CH58" i="42"/>
  <c r="CE58" i="42"/>
  <c r="CC58" i="42"/>
  <c r="CA58" i="42"/>
  <c r="BP58" i="42"/>
  <c r="BM58" i="42"/>
  <c r="BK58" i="42"/>
  <c r="BI58" i="42"/>
  <c r="AC58" i="42"/>
  <c r="AA58" i="42"/>
  <c r="Y58" i="42"/>
  <c r="M58" i="42"/>
  <c r="L58" i="42"/>
  <c r="K58" i="42"/>
  <c r="I58" i="42"/>
  <c r="G58" i="42"/>
  <c r="HD57" i="42"/>
  <c r="HA57" i="42"/>
  <c r="GY57" i="42"/>
  <c r="GW57" i="42"/>
  <c r="GL57" i="42"/>
  <c r="GI57" i="42"/>
  <c r="GG57" i="42"/>
  <c r="GE57" i="42"/>
  <c r="FT57" i="42"/>
  <c r="FM57" i="42"/>
  <c r="FB57" i="42"/>
  <c r="EY57" i="42"/>
  <c r="EW57" i="42"/>
  <c r="EU57" i="42"/>
  <c r="EJ57" i="42"/>
  <c r="EG57" i="42"/>
  <c r="EE57" i="42"/>
  <c r="EC57" i="42"/>
  <c r="DR57" i="42"/>
  <c r="DO57" i="42"/>
  <c r="DM57" i="42"/>
  <c r="DK57" i="42"/>
  <c r="CZ57" i="42"/>
  <c r="CW57" i="42"/>
  <c r="CU57" i="42"/>
  <c r="CS57" i="42"/>
  <c r="CH57" i="42"/>
  <c r="CE57" i="42"/>
  <c r="CC57" i="42"/>
  <c r="CA57" i="42"/>
  <c r="BP57" i="42"/>
  <c r="BM57" i="42"/>
  <c r="BK57" i="42"/>
  <c r="BI57" i="42"/>
  <c r="M57" i="42"/>
  <c r="L57" i="42"/>
  <c r="HF56" i="42"/>
  <c r="HE56" i="42"/>
  <c r="HC56" i="42"/>
  <c r="HB56" i="42"/>
  <c r="GZ56" i="42"/>
  <c r="GX56" i="42"/>
  <c r="GV56" i="42"/>
  <c r="GU56" i="42"/>
  <c r="GT56" i="42"/>
  <c r="GS56" i="42"/>
  <c r="GN56" i="42"/>
  <c r="GM56" i="42"/>
  <c r="GK56" i="42"/>
  <c r="GJ56" i="42"/>
  <c r="GH56" i="42"/>
  <c r="GF56" i="42"/>
  <c r="GD56" i="42"/>
  <c r="GC56" i="42"/>
  <c r="GB56" i="42"/>
  <c r="GA56" i="42"/>
  <c r="FV56" i="42"/>
  <c r="FU56" i="42"/>
  <c r="FS56" i="42"/>
  <c r="FR56" i="42"/>
  <c r="FP56" i="42"/>
  <c r="FN56" i="42"/>
  <c r="FL56" i="42"/>
  <c r="FK56" i="42"/>
  <c r="FJ56" i="42"/>
  <c r="FI56" i="42"/>
  <c r="FD56" i="42"/>
  <c r="FC56" i="42"/>
  <c r="FA56" i="42"/>
  <c r="EZ56" i="42"/>
  <c r="EX56" i="42"/>
  <c r="EV56" i="42"/>
  <c r="ET56" i="42"/>
  <c r="ES56" i="42"/>
  <c r="ER56" i="42"/>
  <c r="EQ56" i="42"/>
  <c r="EL56" i="42"/>
  <c r="EK56" i="42"/>
  <c r="EI56" i="42"/>
  <c r="EH56" i="42"/>
  <c r="EF56" i="42"/>
  <c r="ED56" i="42"/>
  <c r="EB56" i="42"/>
  <c r="EA56" i="42"/>
  <c r="DZ56" i="42"/>
  <c r="DY56" i="42"/>
  <c r="DT56" i="42"/>
  <c r="DS56" i="42"/>
  <c r="DQ56" i="42"/>
  <c r="DP56" i="42"/>
  <c r="DN56" i="42"/>
  <c r="DL56" i="42"/>
  <c r="DJ56" i="42"/>
  <c r="DI56" i="42"/>
  <c r="DH56" i="42"/>
  <c r="DG56" i="42"/>
  <c r="DB56" i="42"/>
  <c r="DA56" i="42"/>
  <c r="CY56" i="42"/>
  <c r="CX56" i="42"/>
  <c r="CV56" i="42"/>
  <c r="CT56" i="42"/>
  <c r="CR56" i="42"/>
  <c r="CQ56" i="42"/>
  <c r="CP56" i="42"/>
  <c r="CO56" i="42"/>
  <c r="CJ56" i="42"/>
  <c r="CI56" i="42"/>
  <c r="CG56" i="42"/>
  <c r="CF56" i="42"/>
  <c r="CD56" i="42"/>
  <c r="CB56" i="42"/>
  <c r="BZ56" i="42"/>
  <c r="BY56" i="42"/>
  <c r="BX56" i="42"/>
  <c r="BW56" i="42"/>
  <c r="BR56" i="42"/>
  <c r="BQ56" i="42"/>
  <c r="BO56" i="42"/>
  <c r="BN56" i="42"/>
  <c r="BL56" i="42"/>
  <c r="BJ56" i="42"/>
  <c r="BH56" i="42"/>
  <c r="BG56" i="42"/>
  <c r="BF56" i="42"/>
  <c r="BE56" i="42"/>
  <c r="BA56" i="42"/>
  <c r="AZ56" i="42"/>
  <c r="AI56" i="42"/>
  <c r="AH56" i="42"/>
  <c r="Q56" i="42"/>
  <c r="P56" i="42"/>
  <c r="HD55" i="42"/>
  <c r="HA55" i="42"/>
  <c r="GY55" i="42"/>
  <c r="GW55" i="42"/>
  <c r="GL55" i="42"/>
  <c r="GI55" i="42"/>
  <c r="GG55" i="42"/>
  <c r="GE55" i="42"/>
  <c r="FT55" i="42"/>
  <c r="FQ55" i="42"/>
  <c r="FO55" i="42"/>
  <c r="FM55" i="42"/>
  <c r="FB55" i="42"/>
  <c r="EY55" i="42"/>
  <c r="EW55" i="42"/>
  <c r="EU55" i="42"/>
  <c r="EJ55" i="42"/>
  <c r="EG55" i="42"/>
  <c r="EE55" i="42"/>
  <c r="EC55" i="42"/>
  <c r="DR55" i="42"/>
  <c r="DO55" i="42"/>
  <c r="DM55" i="42"/>
  <c r="DK55" i="42"/>
  <c r="CZ55" i="42"/>
  <c r="CW55" i="42"/>
  <c r="CU55" i="42"/>
  <c r="CS55" i="42"/>
  <c r="CH55" i="42"/>
  <c r="CE55" i="42"/>
  <c r="CC55" i="42"/>
  <c r="CA55" i="42"/>
  <c r="BP55" i="42"/>
  <c r="BM55" i="42"/>
  <c r="BK55" i="42"/>
  <c r="BI55" i="42"/>
  <c r="O51" i="8"/>
  <c r="AC55" i="42"/>
  <c r="AA55" i="42"/>
  <c r="Y55" i="42"/>
  <c r="M55" i="42"/>
  <c r="L55" i="42"/>
  <c r="K55" i="42"/>
  <c r="I55" i="42"/>
  <c r="G55" i="42"/>
  <c r="HD54" i="42"/>
  <c r="HA54" i="42"/>
  <c r="GY54" i="42"/>
  <c r="GW54" i="42"/>
  <c r="GL54" i="42"/>
  <c r="GI54" i="42"/>
  <c r="GG54" i="42"/>
  <c r="GE54" i="42"/>
  <c r="FT54" i="42"/>
  <c r="FQ54" i="42"/>
  <c r="FO54" i="42"/>
  <c r="FM54" i="42"/>
  <c r="FB54" i="42"/>
  <c r="EY54" i="42"/>
  <c r="EW54" i="42"/>
  <c r="EU54" i="42"/>
  <c r="EJ54" i="42"/>
  <c r="EG54" i="42"/>
  <c r="EE54" i="42"/>
  <c r="EC54" i="42"/>
  <c r="DR54" i="42"/>
  <c r="DO54" i="42"/>
  <c r="DM54" i="42"/>
  <c r="DK54" i="42"/>
  <c r="CZ54" i="42"/>
  <c r="CW54" i="42"/>
  <c r="CU54" i="42"/>
  <c r="CS54" i="42"/>
  <c r="CH54" i="42"/>
  <c r="CE54" i="42"/>
  <c r="CC54" i="42"/>
  <c r="CA54" i="42"/>
  <c r="BP54" i="42"/>
  <c r="BM54" i="42"/>
  <c r="BK54" i="42"/>
  <c r="BI54" i="42"/>
  <c r="O50" i="8"/>
  <c r="AC54" i="42"/>
  <c r="AA54" i="42"/>
  <c r="Y54" i="42"/>
  <c r="M54" i="42"/>
  <c r="L54" i="42"/>
  <c r="K54" i="42"/>
  <c r="I54" i="42"/>
  <c r="G54" i="42"/>
  <c r="HD53" i="42"/>
  <c r="HA53" i="42"/>
  <c r="GY53" i="42"/>
  <c r="GW53" i="42"/>
  <c r="GL53" i="42"/>
  <c r="GI53" i="42"/>
  <c r="GG53" i="42"/>
  <c r="GE53" i="42"/>
  <c r="FT53" i="42"/>
  <c r="FQ53" i="42"/>
  <c r="FO53" i="42"/>
  <c r="FM53" i="42"/>
  <c r="FB53" i="42"/>
  <c r="EY53" i="42"/>
  <c r="EW53" i="42"/>
  <c r="EU53" i="42"/>
  <c r="EJ53" i="42"/>
  <c r="EG53" i="42"/>
  <c r="EE53" i="42"/>
  <c r="EC53" i="42"/>
  <c r="DR53" i="42"/>
  <c r="DO53" i="42"/>
  <c r="DM53" i="42"/>
  <c r="DK53" i="42"/>
  <c r="CZ53" i="42"/>
  <c r="CW53" i="42"/>
  <c r="CU53" i="42"/>
  <c r="CS53" i="42"/>
  <c r="CH53" i="42"/>
  <c r="CE53" i="42"/>
  <c r="CC53" i="42"/>
  <c r="CA53" i="42"/>
  <c r="BP53" i="42"/>
  <c r="BM53" i="42"/>
  <c r="BK53" i="42"/>
  <c r="BI53" i="42"/>
  <c r="AC53" i="42"/>
  <c r="AA53" i="42"/>
  <c r="Y53" i="42"/>
  <c r="O49" i="8"/>
  <c r="M53" i="42"/>
  <c r="M49" i="8" s="1"/>
  <c r="L53" i="42"/>
  <c r="L49" i="8" s="1"/>
  <c r="G53" i="42"/>
  <c r="HD52" i="42"/>
  <c r="HA52" i="42"/>
  <c r="GY52" i="42"/>
  <c r="GW52" i="42"/>
  <c r="GL52" i="42"/>
  <c r="GI52" i="42"/>
  <c r="GG52" i="42"/>
  <c r="GE52" i="42"/>
  <c r="FT52" i="42"/>
  <c r="FQ52" i="42"/>
  <c r="FO52" i="42"/>
  <c r="FM52" i="42"/>
  <c r="FB52" i="42"/>
  <c r="EY52" i="42"/>
  <c r="EW52" i="42"/>
  <c r="EU52" i="42"/>
  <c r="EJ52" i="42"/>
  <c r="EG52" i="42"/>
  <c r="EE52" i="42"/>
  <c r="EC52" i="42"/>
  <c r="DR52" i="42"/>
  <c r="DO52" i="42"/>
  <c r="DM52" i="42"/>
  <c r="DK52" i="42"/>
  <c r="CZ52" i="42"/>
  <c r="CW52" i="42"/>
  <c r="CU52" i="42"/>
  <c r="CS52" i="42"/>
  <c r="CH52" i="42"/>
  <c r="CE52" i="42"/>
  <c r="CC52" i="42"/>
  <c r="CA52" i="42"/>
  <c r="BP52" i="42"/>
  <c r="BM52" i="42"/>
  <c r="BK52" i="42"/>
  <c r="BI52" i="42"/>
  <c r="O48" i="8"/>
  <c r="M52" i="42"/>
  <c r="M48" i="8" s="1"/>
  <c r="L52" i="42"/>
  <c r="L48" i="8" s="1"/>
  <c r="J48" i="8"/>
  <c r="H48" i="8"/>
  <c r="HF51" i="42"/>
  <c r="HE51" i="42"/>
  <c r="HC51" i="42"/>
  <c r="HB51" i="42"/>
  <c r="GZ51" i="42"/>
  <c r="GX51" i="42"/>
  <c r="GV51" i="42"/>
  <c r="GU51" i="42"/>
  <c r="GT51" i="42"/>
  <c r="GS51" i="42"/>
  <c r="GN51" i="42"/>
  <c r="GM51" i="42"/>
  <c r="GK51" i="42"/>
  <c r="GJ51" i="42"/>
  <c r="GH51" i="42"/>
  <c r="GF51" i="42"/>
  <c r="GD51" i="42"/>
  <c r="GC51" i="42"/>
  <c r="GB51" i="42"/>
  <c r="GA51" i="42"/>
  <c r="FV51" i="42"/>
  <c r="FU51" i="42"/>
  <c r="FS51" i="42"/>
  <c r="FR51" i="42"/>
  <c r="FP51" i="42"/>
  <c r="FN51" i="42"/>
  <c r="FL51" i="42"/>
  <c r="FK51" i="42"/>
  <c r="FJ51" i="42"/>
  <c r="FI51" i="42"/>
  <c r="FD51" i="42"/>
  <c r="FC51" i="42"/>
  <c r="FA51" i="42"/>
  <c r="EZ51" i="42"/>
  <c r="EX51" i="42"/>
  <c r="EV51" i="42"/>
  <c r="ET51" i="42"/>
  <c r="ES51" i="42"/>
  <c r="ER51" i="42"/>
  <c r="EQ51" i="42"/>
  <c r="EL51" i="42"/>
  <c r="EK51" i="42"/>
  <c r="EI51" i="42"/>
  <c r="EH51" i="42"/>
  <c r="EF51" i="42"/>
  <c r="ED51" i="42"/>
  <c r="EB51" i="42"/>
  <c r="EA51" i="42"/>
  <c r="DZ51" i="42"/>
  <c r="DY51" i="42"/>
  <c r="DT51" i="42"/>
  <c r="DS51" i="42"/>
  <c r="DQ51" i="42"/>
  <c r="DP51" i="42"/>
  <c r="DN51" i="42"/>
  <c r="DL51" i="42"/>
  <c r="DJ51" i="42"/>
  <c r="DI51" i="42"/>
  <c r="DH51" i="42"/>
  <c r="DG51" i="42"/>
  <c r="DB51" i="42"/>
  <c r="DA51" i="42"/>
  <c r="CY51" i="42"/>
  <c r="CX51" i="42"/>
  <c r="CV51" i="42"/>
  <c r="CT51" i="42"/>
  <c r="CR51" i="42"/>
  <c r="CQ51" i="42"/>
  <c r="CP51" i="42"/>
  <c r="CO51" i="42"/>
  <c r="CJ51" i="42"/>
  <c r="CI51" i="42"/>
  <c r="CG51" i="42"/>
  <c r="CF51" i="42"/>
  <c r="CD51" i="42"/>
  <c r="CB51" i="42"/>
  <c r="BZ51" i="42"/>
  <c r="BY51" i="42"/>
  <c r="BX51" i="42"/>
  <c r="BW51" i="42"/>
  <c r="BR51" i="42"/>
  <c r="BQ51" i="42"/>
  <c r="BO51" i="42"/>
  <c r="BN51" i="42"/>
  <c r="BL51" i="42"/>
  <c r="BJ51" i="42"/>
  <c r="BH51" i="42"/>
  <c r="BG51" i="42"/>
  <c r="BF51" i="42"/>
  <c r="BE51" i="42"/>
  <c r="BA51" i="42"/>
  <c r="AZ51" i="42"/>
  <c r="AP51" i="42"/>
  <c r="AI51" i="42"/>
  <c r="AH51" i="42"/>
  <c r="Q51" i="42"/>
  <c r="P51" i="42"/>
  <c r="HD50" i="42"/>
  <c r="HA50" i="42"/>
  <c r="GY50" i="42"/>
  <c r="GW50" i="42"/>
  <c r="GL50" i="42"/>
  <c r="GI50" i="42"/>
  <c r="GG50" i="42"/>
  <c r="GE50" i="42"/>
  <c r="FT50" i="42"/>
  <c r="FQ50" i="42"/>
  <c r="FO50" i="42"/>
  <c r="FM50" i="42"/>
  <c r="FB50" i="42"/>
  <c r="EY50" i="42"/>
  <c r="EW50" i="42"/>
  <c r="EU50" i="42"/>
  <c r="EJ50" i="42"/>
  <c r="EG50" i="42"/>
  <c r="EE50" i="42"/>
  <c r="EC50" i="42"/>
  <c r="DR50" i="42"/>
  <c r="DO50" i="42"/>
  <c r="DM50" i="42"/>
  <c r="DK50" i="42"/>
  <c r="CZ50" i="42"/>
  <c r="CW50" i="42"/>
  <c r="CU50" i="42"/>
  <c r="CS50" i="42"/>
  <c r="CH50" i="42"/>
  <c r="CE50" i="42"/>
  <c r="CC50" i="42"/>
  <c r="CA50" i="42"/>
  <c r="BP50" i="42"/>
  <c r="BM50" i="42"/>
  <c r="BK50" i="42"/>
  <c r="BI50" i="42"/>
  <c r="AQ50" i="42"/>
  <c r="AC50" i="42"/>
  <c r="AA50" i="42"/>
  <c r="Y50" i="42"/>
  <c r="O46" i="8"/>
  <c r="M50" i="42"/>
  <c r="M46" i="8" s="1"/>
  <c r="L50" i="42"/>
  <c r="L46" i="8" s="1"/>
  <c r="G50" i="42"/>
  <c r="HD49" i="42"/>
  <c r="HA49" i="42"/>
  <c r="GY49" i="42"/>
  <c r="GW49" i="42"/>
  <c r="GL49" i="42"/>
  <c r="GI49" i="42"/>
  <c r="GG49" i="42"/>
  <c r="GE49" i="42"/>
  <c r="FT49" i="42"/>
  <c r="FQ49" i="42"/>
  <c r="FO49" i="42"/>
  <c r="FM49" i="42"/>
  <c r="FB49" i="42"/>
  <c r="EY49" i="42"/>
  <c r="EW49" i="42"/>
  <c r="EU49" i="42"/>
  <c r="EJ49" i="42"/>
  <c r="EG49" i="42"/>
  <c r="EE49" i="42"/>
  <c r="EC49" i="42"/>
  <c r="DR49" i="42"/>
  <c r="DO49" i="42"/>
  <c r="DM49" i="42"/>
  <c r="DK49" i="42"/>
  <c r="CZ49" i="42"/>
  <c r="CW49" i="42"/>
  <c r="CU49" i="42"/>
  <c r="CS49" i="42"/>
  <c r="CH49" i="42"/>
  <c r="CE49" i="42"/>
  <c r="CC49" i="42"/>
  <c r="CA49" i="42"/>
  <c r="BP49" i="42"/>
  <c r="BM49" i="42"/>
  <c r="BK49" i="42"/>
  <c r="BI49" i="42"/>
  <c r="AQ49" i="42"/>
  <c r="O45" i="8"/>
  <c r="M49" i="42"/>
  <c r="M45" i="8" s="1"/>
  <c r="L49" i="42"/>
  <c r="L45" i="8" s="1"/>
  <c r="J45" i="8"/>
  <c r="H45" i="8"/>
  <c r="HF48" i="42"/>
  <c r="HE48" i="42"/>
  <c r="HC48" i="42"/>
  <c r="HB48" i="42"/>
  <c r="GZ48" i="42"/>
  <c r="GX48" i="42"/>
  <c r="GV48" i="42"/>
  <c r="GU48" i="42"/>
  <c r="GT48" i="42"/>
  <c r="GS48" i="42"/>
  <c r="GN48" i="42"/>
  <c r="GM48" i="42"/>
  <c r="GK48" i="42"/>
  <c r="GJ48" i="42"/>
  <c r="GH48" i="42"/>
  <c r="GF48" i="42"/>
  <c r="GD48" i="42"/>
  <c r="GC48" i="42"/>
  <c r="GB48" i="42"/>
  <c r="GA48" i="42"/>
  <c r="FV48" i="42"/>
  <c r="FU48" i="42"/>
  <c r="FS48" i="42"/>
  <c r="FR48" i="42"/>
  <c r="FP48" i="42"/>
  <c r="FN48" i="42"/>
  <c r="FL48" i="42"/>
  <c r="FK48" i="42"/>
  <c r="FJ48" i="42"/>
  <c r="FI48" i="42"/>
  <c r="FD48" i="42"/>
  <c r="FC48" i="42"/>
  <c r="FA48" i="42"/>
  <c r="EZ48" i="42"/>
  <c r="EX48" i="42"/>
  <c r="EV48" i="42"/>
  <c r="ET48" i="42"/>
  <c r="ES48" i="42"/>
  <c r="ER48" i="42"/>
  <c r="EQ48" i="42"/>
  <c r="EL48" i="42"/>
  <c r="EK48" i="42"/>
  <c r="EI48" i="42"/>
  <c r="EH48" i="42"/>
  <c r="EF48" i="42"/>
  <c r="ED48" i="42"/>
  <c r="EB48" i="42"/>
  <c r="EA48" i="42"/>
  <c r="DZ48" i="42"/>
  <c r="DY48" i="42"/>
  <c r="DT48" i="42"/>
  <c r="DS48" i="42"/>
  <c r="DQ48" i="42"/>
  <c r="DP48" i="42"/>
  <c r="DN48" i="42"/>
  <c r="DL48" i="42"/>
  <c r="DJ48" i="42"/>
  <c r="DI48" i="42"/>
  <c r="DH48" i="42"/>
  <c r="DG48" i="42"/>
  <c r="DB48" i="42"/>
  <c r="DA48" i="42"/>
  <c r="CY48" i="42"/>
  <c r="CX48" i="42"/>
  <c r="CV48" i="42"/>
  <c r="CT48" i="42"/>
  <c r="CR48" i="42"/>
  <c r="CQ48" i="42"/>
  <c r="CP48" i="42"/>
  <c r="CO48" i="42"/>
  <c r="CJ48" i="42"/>
  <c r="CI48" i="42"/>
  <c r="CG48" i="42"/>
  <c r="CF48" i="42"/>
  <c r="CD48" i="42"/>
  <c r="CB48" i="42"/>
  <c r="BZ48" i="42"/>
  <c r="BY48" i="42"/>
  <c r="BX48" i="42"/>
  <c r="BW48" i="42"/>
  <c r="BR48" i="42"/>
  <c r="BQ48" i="42"/>
  <c r="BO48" i="42"/>
  <c r="BN48" i="42"/>
  <c r="BL48" i="42"/>
  <c r="BJ48" i="42"/>
  <c r="BH48" i="42"/>
  <c r="BG48" i="42"/>
  <c r="BF48" i="42"/>
  <c r="BE48" i="42"/>
  <c r="BA48" i="42"/>
  <c r="AZ48" i="42"/>
  <c r="AI48" i="42"/>
  <c r="AH48" i="42"/>
  <c r="Q48" i="42"/>
  <c r="P48" i="42"/>
  <c r="HD47" i="42"/>
  <c r="HA47" i="42"/>
  <c r="GY47" i="42"/>
  <c r="GW47" i="42"/>
  <c r="GL47" i="42"/>
  <c r="GI47" i="42"/>
  <c r="GG47" i="42"/>
  <c r="GE47" i="42"/>
  <c r="FT47" i="42"/>
  <c r="FQ47" i="42"/>
  <c r="FO47" i="42"/>
  <c r="FM47" i="42"/>
  <c r="FB47" i="42"/>
  <c r="EY47" i="42"/>
  <c r="EW47" i="42"/>
  <c r="EU47" i="42"/>
  <c r="EJ47" i="42"/>
  <c r="EG47" i="42"/>
  <c r="EE47" i="42"/>
  <c r="EC47" i="42"/>
  <c r="DR47" i="42"/>
  <c r="DO47" i="42"/>
  <c r="DM47" i="42"/>
  <c r="DK47" i="42"/>
  <c r="CZ47" i="42"/>
  <c r="CW47" i="42"/>
  <c r="CU47" i="42"/>
  <c r="CS47" i="42"/>
  <c r="CH47" i="42"/>
  <c r="CE47" i="42"/>
  <c r="CC47" i="42"/>
  <c r="CA47" i="42"/>
  <c r="BP47" i="42"/>
  <c r="BM47" i="42"/>
  <c r="BK47" i="42"/>
  <c r="BI47" i="42"/>
  <c r="AC47" i="42"/>
  <c r="AA47" i="42"/>
  <c r="Y47" i="42"/>
  <c r="M47" i="42"/>
  <c r="L47" i="42"/>
  <c r="K47" i="42"/>
  <c r="I47" i="42"/>
  <c r="G47" i="42"/>
  <c r="HD46" i="42"/>
  <c r="HA46" i="42"/>
  <c r="GY46" i="42"/>
  <c r="GW46" i="42"/>
  <c r="GL46" i="42"/>
  <c r="GI46" i="42"/>
  <c r="GG46" i="42"/>
  <c r="GE46" i="42"/>
  <c r="FT46" i="42"/>
  <c r="FQ46" i="42"/>
  <c r="FO46" i="42"/>
  <c r="FM46" i="42"/>
  <c r="FB46" i="42"/>
  <c r="EY46" i="42"/>
  <c r="EW46" i="42"/>
  <c r="EU46" i="42"/>
  <c r="EJ46" i="42"/>
  <c r="EG46" i="42"/>
  <c r="EE46" i="42"/>
  <c r="EC46" i="42"/>
  <c r="DR46" i="42"/>
  <c r="DO46" i="42"/>
  <c r="DM46" i="42"/>
  <c r="DK46" i="42"/>
  <c r="CZ46" i="42"/>
  <c r="CW46" i="42"/>
  <c r="CU46" i="42"/>
  <c r="CS46" i="42"/>
  <c r="CH46" i="42"/>
  <c r="CE46" i="42"/>
  <c r="CC46" i="42"/>
  <c r="CA46" i="42"/>
  <c r="BP46" i="42"/>
  <c r="BM46" i="42"/>
  <c r="BK46" i="42"/>
  <c r="BI46" i="42"/>
  <c r="AC46" i="42"/>
  <c r="AA46" i="42"/>
  <c r="Y46" i="42"/>
  <c r="M46" i="42"/>
  <c r="L46" i="42"/>
  <c r="K46" i="42"/>
  <c r="I46" i="42"/>
  <c r="G46" i="42"/>
  <c r="HD45" i="42"/>
  <c r="HA45" i="42"/>
  <c r="GY45" i="42"/>
  <c r="GW45" i="42"/>
  <c r="GL45" i="42"/>
  <c r="GI45" i="42"/>
  <c r="GG45" i="42"/>
  <c r="GE45" i="42"/>
  <c r="FT45" i="42"/>
  <c r="FQ45" i="42"/>
  <c r="FO45" i="42"/>
  <c r="FM45" i="42"/>
  <c r="FB45" i="42"/>
  <c r="EY45" i="42"/>
  <c r="EW45" i="42"/>
  <c r="EU45" i="42"/>
  <c r="EJ45" i="42"/>
  <c r="EG45" i="42"/>
  <c r="EE45" i="42"/>
  <c r="EC45" i="42"/>
  <c r="DR45" i="42"/>
  <c r="DO45" i="42"/>
  <c r="DM45" i="42"/>
  <c r="DK45" i="42"/>
  <c r="CZ45" i="42"/>
  <c r="CW45" i="42"/>
  <c r="CU45" i="42"/>
  <c r="CS45" i="42"/>
  <c r="CH45" i="42"/>
  <c r="CE45" i="42"/>
  <c r="CC45" i="42"/>
  <c r="CA45" i="42"/>
  <c r="BP45" i="42"/>
  <c r="BM45" i="42"/>
  <c r="BK45" i="42"/>
  <c r="BI45" i="42"/>
  <c r="AQ45" i="42"/>
  <c r="M45" i="42"/>
  <c r="L45" i="42"/>
  <c r="HF44" i="42"/>
  <c r="HE44" i="42"/>
  <c r="HC44" i="42"/>
  <c r="HB44" i="42"/>
  <c r="GZ44" i="42"/>
  <c r="GX44" i="42"/>
  <c r="GV44" i="42"/>
  <c r="GU44" i="42"/>
  <c r="GT44" i="42"/>
  <c r="GS44" i="42"/>
  <c r="GN44" i="42"/>
  <c r="GM44" i="42"/>
  <c r="GK44" i="42"/>
  <c r="GJ44" i="42"/>
  <c r="GH44" i="42"/>
  <c r="GF44" i="42"/>
  <c r="GD44" i="42"/>
  <c r="GC44" i="42"/>
  <c r="GB44" i="42"/>
  <c r="GA44" i="42"/>
  <c r="FV44" i="42"/>
  <c r="FU44" i="42"/>
  <c r="FS44" i="42"/>
  <c r="FR44" i="42"/>
  <c r="FP44" i="42"/>
  <c r="FN44" i="42"/>
  <c r="FL44" i="42"/>
  <c r="FK44" i="42"/>
  <c r="FJ44" i="42"/>
  <c r="FI44" i="42"/>
  <c r="FD44" i="42"/>
  <c r="FC44" i="42"/>
  <c r="FA44" i="42"/>
  <c r="EZ44" i="42"/>
  <c r="EX44" i="42"/>
  <c r="EV44" i="42"/>
  <c r="ET44" i="42"/>
  <c r="ES44" i="42"/>
  <c r="ER44" i="42"/>
  <c r="EQ44" i="42"/>
  <c r="EL44" i="42"/>
  <c r="EK44" i="42"/>
  <c r="EI44" i="42"/>
  <c r="EH44" i="42"/>
  <c r="EF44" i="42"/>
  <c r="ED44" i="42"/>
  <c r="EB44" i="42"/>
  <c r="EA44" i="42"/>
  <c r="DZ44" i="42"/>
  <c r="DY44" i="42"/>
  <c r="DT44" i="42"/>
  <c r="DS44" i="42"/>
  <c r="DQ44" i="42"/>
  <c r="DP44" i="42"/>
  <c r="DN44" i="42"/>
  <c r="DL44" i="42"/>
  <c r="DJ44" i="42"/>
  <c r="DI44" i="42"/>
  <c r="DH44" i="42"/>
  <c r="DG44" i="42"/>
  <c r="DB44" i="42"/>
  <c r="DA44" i="42"/>
  <c r="CY44" i="42"/>
  <c r="CX44" i="42"/>
  <c r="CV44" i="42"/>
  <c r="CT44" i="42"/>
  <c r="CR44" i="42"/>
  <c r="CQ44" i="42"/>
  <c r="CP44" i="42"/>
  <c r="CO44" i="42"/>
  <c r="CJ44" i="42"/>
  <c r="CI44" i="42"/>
  <c r="CG44" i="42"/>
  <c r="CF44" i="42"/>
  <c r="CD44" i="42"/>
  <c r="CB44" i="42"/>
  <c r="BZ44" i="42"/>
  <c r="BY44" i="42"/>
  <c r="BX44" i="42"/>
  <c r="BW44" i="42"/>
  <c r="BR44" i="42"/>
  <c r="BQ44" i="42"/>
  <c r="BO44" i="42"/>
  <c r="BN44" i="42"/>
  <c r="BL44" i="42"/>
  <c r="BJ44" i="42"/>
  <c r="BH44" i="42"/>
  <c r="BG44" i="42"/>
  <c r="BF44" i="42"/>
  <c r="BE44" i="42"/>
  <c r="BA44" i="42"/>
  <c r="AZ44" i="42"/>
  <c r="AI44" i="42"/>
  <c r="AH44" i="42"/>
  <c r="Q44" i="42"/>
  <c r="P44" i="42"/>
  <c r="F44" i="42"/>
  <c r="E44" i="42"/>
  <c r="C44" i="42"/>
  <c r="HD43" i="42"/>
  <c r="HA43" i="42"/>
  <c r="GY43" i="42"/>
  <c r="GW43" i="42"/>
  <c r="GL43" i="42"/>
  <c r="GI43" i="42"/>
  <c r="GG43" i="42"/>
  <c r="GE43" i="42"/>
  <c r="FT43" i="42"/>
  <c r="FQ43" i="42"/>
  <c r="FO43" i="42"/>
  <c r="FM43" i="42"/>
  <c r="FB43" i="42"/>
  <c r="EY43" i="42"/>
  <c r="EW43" i="42"/>
  <c r="EU43" i="42"/>
  <c r="EJ43" i="42"/>
  <c r="EG43" i="42"/>
  <c r="EE43" i="42"/>
  <c r="EC43" i="42"/>
  <c r="DR43" i="42"/>
  <c r="DO43" i="42"/>
  <c r="DM43" i="42"/>
  <c r="DK43" i="42"/>
  <c r="CZ43" i="42"/>
  <c r="CW43" i="42"/>
  <c r="CU43" i="42"/>
  <c r="CS43" i="42"/>
  <c r="CH43" i="42"/>
  <c r="CE43" i="42"/>
  <c r="CC43" i="42"/>
  <c r="CA43" i="42"/>
  <c r="BP43" i="42"/>
  <c r="BM43" i="42"/>
  <c r="BK43" i="42"/>
  <c r="BI43" i="42"/>
  <c r="AC43" i="42"/>
  <c r="AA43" i="42"/>
  <c r="Y43" i="42"/>
  <c r="M43" i="42"/>
  <c r="L43" i="42"/>
  <c r="K43" i="42"/>
  <c r="I43" i="42"/>
  <c r="G43" i="42"/>
  <c r="HD42" i="42"/>
  <c r="HA42" i="42"/>
  <c r="GY42" i="42"/>
  <c r="GW42" i="42"/>
  <c r="GL42" i="42"/>
  <c r="GI42" i="42"/>
  <c r="GG42" i="42"/>
  <c r="GE42" i="42"/>
  <c r="FT42" i="42"/>
  <c r="FQ42" i="42"/>
  <c r="FO42" i="42"/>
  <c r="FM42" i="42"/>
  <c r="FB42" i="42"/>
  <c r="EY42" i="42"/>
  <c r="EW42" i="42"/>
  <c r="EU42" i="42"/>
  <c r="EJ42" i="42"/>
  <c r="EG42" i="42"/>
  <c r="EE42" i="42"/>
  <c r="EC42" i="42"/>
  <c r="DR42" i="42"/>
  <c r="DO42" i="42"/>
  <c r="DM42" i="42"/>
  <c r="DK42" i="42"/>
  <c r="CZ42" i="42"/>
  <c r="CW42" i="42"/>
  <c r="CU42" i="42"/>
  <c r="CS42" i="42"/>
  <c r="CH42" i="42"/>
  <c r="CE42" i="42"/>
  <c r="CC42" i="42"/>
  <c r="CA42" i="42"/>
  <c r="BP42" i="42"/>
  <c r="BM42" i="42"/>
  <c r="BK42" i="42"/>
  <c r="BI42" i="42"/>
  <c r="M42" i="42"/>
  <c r="L42" i="42"/>
  <c r="G42" i="42"/>
  <c r="HF41" i="42"/>
  <c r="HE41" i="42"/>
  <c r="HC41" i="42"/>
  <c r="HB41" i="42"/>
  <c r="GZ41" i="42"/>
  <c r="GX41" i="42"/>
  <c r="GV41" i="42"/>
  <c r="GU41" i="42"/>
  <c r="GT41" i="42"/>
  <c r="GS41" i="42"/>
  <c r="GN41" i="42"/>
  <c r="GM41" i="42"/>
  <c r="GK41" i="42"/>
  <c r="GJ41" i="42"/>
  <c r="GH41" i="42"/>
  <c r="GF41" i="42"/>
  <c r="GD41" i="42"/>
  <c r="GC41" i="42"/>
  <c r="GB41" i="42"/>
  <c r="GA41" i="42"/>
  <c r="FV41" i="42"/>
  <c r="FU41" i="42"/>
  <c r="FS41" i="42"/>
  <c r="FR41" i="42"/>
  <c r="FP41" i="42"/>
  <c r="FN41" i="42"/>
  <c r="FL41" i="42"/>
  <c r="FK41" i="42"/>
  <c r="FJ41" i="42"/>
  <c r="FI41" i="42"/>
  <c r="FD41" i="42"/>
  <c r="FC41" i="42"/>
  <c r="FA41" i="42"/>
  <c r="EZ41" i="42"/>
  <c r="EX41" i="42"/>
  <c r="EV41" i="42"/>
  <c r="ET41" i="42"/>
  <c r="ES41" i="42"/>
  <c r="ER41" i="42"/>
  <c r="EQ41" i="42"/>
  <c r="EL41" i="42"/>
  <c r="EK41" i="42"/>
  <c r="EI41" i="42"/>
  <c r="EH41" i="42"/>
  <c r="EF41" i="42"/>
  <c r="ED41" i="42"/>
  <c r="EB41" i="42"/>
  <c r="EA41" i="42"/>
  <c r="DZ41" i="42"/>
  <c r="DY41" i="42"/>
  <c r="DT41" i="42"/>
  <c r="DS41" i="42"/>
  <c r="DQ41" i="42"/>
  <c r="DP41" i="42"/>
  <c r="DN41" i="42"/>
  <c r="DL41" i="42"/>
  <c r="DJ41" i="42"/>
  <c r="DI41" i="42"/>
  <c r="DH41" i="42"/>
  <c r="DG41" i="42"/>
  <c r="DB41" i="42"/>
  <c r="DA41" i="42"/>
  <c r="CY41" i="42"/>
  <c r="CX41" i="42"/>
  <c r="CV41" i="42"/>
  <c r="CT41" i="42"/>
  <c r="CR41" i="42"/>
  <c r="CQ41" i="42"/>
  <c r="CP41" i="42"/>
  <c r="CO41" i="42"/>
  <c r="CJ41" i="42"/>
  <c r="CI41" i="42"/>
  <c r="CG41" i="42"/>
  <c r="CF41" i="42"/>
  <c r="CD41" i="42"/>
  <c r="CB41" i="42"/>
  <c r="BZ41" i="42"/>
  <c r="BY41" i="42"/>
  <c r="BX41" i="42"/>
  <c r="BW41" i="42"/>
  <c r="BR41" i="42"/>
  <c r="BQ41" i="42"/>
  <c r="BO41" i="42"/>
  <c r="BN41" i="42"/>
  <c r="BL41" i="42"/>
  <c r="BJ41" i="42"/>
  <c r="BH41" i="42"/>
  <c r="BG41" i="42"/>
  <c r="BF41" i="42"/>
  <c r="BE41" i="42"/>
  <c r="BA41" i="42"/>
  <c r="AZ41" i="42"/>
  <c r="AP41" i="42"/>
  <c r="AI41" i="42"/>
  <c r="AH41" i="42"/>
  <c r="X41" i="42"/>
  <c r="Q41" i="42"/>
  <c r="P41" i="42"/>
  <c r="HD40" i="42"/>
  <c r="HA40" i="42"/>
  <c r="GY40" i="42"/>
  <c r="GW40" i="42"/>
  <c r="GL40" i="42"/>
  <c r="GI40" i="42"/>
  <c r="GG40" i="42"/>
  <c r="GE40" i="42"/>
  <c r="FT40" i="42"/>
  <c r="FQ40" i="42"/>
  <c r="FO40" i="42"/>
  <c r="FM40" i="42"/>
  <c r="FB40" i="42"/>
  <c r="EY40" i="42"/>
  <c r="EW40" i="42"/>
  <c r="EU40" i="42"/>
  <c r="EJ40" i="42"/>
  <c r="EG40" i="42"/>
  <c r="EE40" i="42"/>
  <c r="EC40" i="42"/>
  <c r="DR40" i="42"/>
  <c r="DO40" i="42"/>
  <c r="DM40" i="42"/>
  <c r="DK40" i="42"/>
  <c r="CZ40" i="42"/>
  <c r="CW40" i="42"/>
  <c r="CU40" i="42"/>
  <c r="CS40" i="42"/>
  <c r="CH40" i="42"/>
  <c r="CE40" i="42"/>
  <c r="CC40" i="42"/>
  <c r="CA40" i="42"/>
  <c r="BP40" i="42"/>
  <c r="BM40" i="42"/>
  <c r="BK40" i="42"/>
  <c r="BI40" i="42"/>
  <c r="AQ40" i="42"/>
  <c r="AG41" i="42"/>
  <c r="AE41" i="42"/>
  <c r="Y40" i="42"/>
  <c r="W41" i="42"/>
  <c r="O41" i="42"/>
  <c r="M40" i="42"/>
  <c r="M41" i="42" s="1"/>
  <c r="L40" i="42"/>
  <c r="E41" i="42"/>
  <c r="HF39" i="42"/>
  <c r="HE39" i="42"/>
  <c r="HC39" i="42"/>
  <c r="HB39" i="42"/>
  <c r="GZ39" i="42"/>
  <c r="GX39" i="42"/>
  <c r="GV39" i="42"/>
  <c r="GU39" i="42"/>
  <c r="GT39" i="42"/>
  <c r="GS39" i="42"/>
  <c r="GN39" i="42"/>
  <c r="GM39" i="42"/>
  <c r="GK39" i="42"/>
  <c r="GJ39" i="42"/>
  <c r="GH39" i="42"/>
  <c r="GF39" i="42"/>
  <c r="GD39" i="42"/>
  <c r="GC39" i="42"/>
  <c r="GB39" i="42"/>
  <c r="GA39" i="42"/>
  <c r="FV39" i="42"/>
  <c r="FU39" i="42"/>
  <c r="FS39" i="42"/>
  <c r="FR39" i="42"/>
  <c r="FP39" i="42"/>
  <c r="FN39" i="42"/>
  <c r="FL39" i="42"/>
  <c r="FK39" i="42"/>
  <c r="FJ39" i="42"/>
  <c r="FI39" i="42"/>
  <c r="FD39" i="42"/>
  <c r="FC39" i="42"/>
  <c r="FA39" i="42"/>
  <c r="EZ39" i="42"/>
  <c r="EX39" i="42"/>
  <c r="EV39" i="42"/>
  <c r="ET39" i="42"/>
  <c r="ES39" i="42"/>
  <c r="ER39" i="42"/>
  <c r="EQ39" i="42"/>
  <c r="EL39" i="42"/>
  <c r="EK39" i="42"/>
  <c r="EI39" i="42"/>
  <c r="EH39" i="42"/>
  <c r="EF39" i="42"/>
  <c r="ED39" i="42"/>
  <c r="EB39" i="42"/>
  <c r="EA39" i="42"/>
  <c r="DZ39" i="42"/>
  <c r="DY39" i="42"/>
  <c r="DT39" i="42"/>
  <c r="DS39" i="42"/>
  <c r="DQ39" i="42"/>
  <c r="DP39" i="42"/>
  <c r="DN39" i="42"/>
  <c r="DL39" i="42"/>
  <c r="DJ39" i="42"/>
  <c r="DI39" i="42"/>
  <c r="DH39" i="42"/>
  <c r="DG39" i="42"/>
  <c r="DB39" i="42"/>
  <c r="DA39" i="42"/>
  <c r="CY39" i="42"/>
  <c r="CX39" i="42"/>
  <c r="CV39" i="42"/>
  <c r="CT39" i="42"/>
  <c r="CR39" i="42"/>
  <c r="CQ39" i="42"/>
  <c r="CP39" i="42"/>
  <c r="CO39" i="42"/>
  <c r="CJ39" i="42"/>
  <c r="CI39" i="42"/>
  <c r="CG39" i="42"/>
  <c r="CF39" i="42"/>
  <c r="CD39" i="42"/>
  <c r="CB39" i="42"/>
  <c r="BZ39" i="42"/>
  <c r="BY39" i="42"/>
  <c r="BX39" i="42"/>
  <c r="BW39" i="42"/>
  <c r="BR39" i="42"/>
  <c r="BQ39" i="42"/>
  <c r="BO39" i="42"/>
  <c r="BN39" i="42"/>
  <c r="BL39" i="42"/>
  <c r="BJ39" i="42"/>
  <c r="BH39" i="42"/>
  <c r="BG39" i="42"/>
  <c r="BF39" i="42"/>
  <c r="BE39" i="42"/>
  <c r="BA39" i="42"/>
  <c r="AZ39" i="42"/>
  <c r="AI39" i="42"/>
  <c r="AH39" i="42"/>
  <c r="Q39" i="42"/>
  <c r="P39" i="42"/>
  <c r="HD38" i="42"/>
  <c r="HA38" i="42"/>
  <c r="GY38" i="42"/>
  <c r="GW38" i="42"/>
  <c r="GL38" i="42"/>
  <c r="GI38" i="42"/>
  <c r="GG38" i="42"/>
  <c r="GE38" i="42"/>
  <c r="FT38" i="42"/>
  <c r="FQ38" i="42"/>
  <c r="FO38" i="42"/>
  <c r="FM38" i="42"/>
  <c r="FB38" i="42"/>
  <c r="EY38" i="42"/>
  <c r="EW38" i="42"/>
  <c r="EU38" i="42"/>
  <c r="EJ38" i="42"/>
  <c r="EG38" i="42"/>
  <c r="EE38" i="42"/>
  <c r="EC38" i="42"/>
  <c r="DR38" i="42"/>
  <c r="DO38" i="42"/>
  <c r="DM38" i="42"/>
  <c r="DK38" i="42"/>
  <c r="CZ38" i="42"/>
  <c r="CW38" i="42"/>
  <c r="CU38" i="42"/>
  <c r="CS38" i="42"/>
  <c r="CH38" i="42"/>
  <c r="CE38" i="42"/>
  <c r="CC38" i="42"/>
  <c r="CA38" i="42"/>
  <c r="BP38" i="42"/>
  <c r="BM38" i="42"/>
  <c r="BK38" i="42"/>
  <c r="BI38" i="42"/>
  <c r="AC38" i="42"/>
  <c r="AA38" i="42"/>
  <c r="Y38" i="42"/>
  <c r="M38" i="42"/>
  <c r="L38" i="42"/>
  <c r="K38" i="42"/>
  <c r="I38" i="42"/>
  <c r="G38" i="42"/>
  <c r="HD37" i="42"/>
  <c r="HA37" i="42"/>
  <c r="GY37" i="42"/>
  <c r="GW37" i="42"/>
  <c r="GL37" i="42"/>
  <c r="GI37" i="42"/>
  <c r="GG37" i="42"/>
  <c r="GE37" i="42"/>
  <c r="FT37" i="42"/>
  <c r="FQ37" i="42"/>
  <c r="FO37" i="42"/>
  <c r="FM37" i="42"/>
  <c r="FB37" i="42"/>
  <c r="EY37" i="42"/>
  <c r="EW37" i="42"/>
  <c r="EU37" i="42"/>
  <c r="EJ37" i="42"/>
  <c r="EG37" i="42"/>
  <c r="EE37" i="42"/>
  <c r="EC37" i="42"/>
  <c r="DR37" i="42"/>
  <c r="DO37" i="42"/>
  <c r="DM37" i="42"/>
  <c r="DK37" i="42"/>
  <c r="CZ37" i="42"/>
  <c r="CW37" i="42"/>
  <c r="CU37" i="42"/>
  <c r="CS37" i="42"/>
  <c r="CH37" i="42"/>
  <c r="CE37" i="42"/>
  <c r="CC37" i="42"/>
  <c r="CA37" i="42"/>
  <c r="BP37" i="42"/>
  <c r="BM37" i="42"/>
  <c r="BK37" i="42"/>
  <c r="BI37" i="42"/>
  <c r="AC37" i="42"/>
  <c r="AA37" i="42"/>
  <c r="Y37" i="42"/>
  <c r="M37" i="42"/>
  <c r="L37" i="42"/>
  <c r="K37" i="42"/>
  <c r="I37" i="42"/>
  <c r="G37" i="42"/>
  <c r="HD36" i="42"/>
  <c r="HA36" i="42"/>
  <c r="GY36" i="42"/>
  <c r="GW36" i="42"/>
  <c r="GL36" i="42"/>
  <c r="GI36" i="42"/>
  <c r="GG36" i="42"/>
  <c r="GE36" i="42"/>
  <c r="FT36" i="42"/>
  <c r="FQ36" i="42"/>
  <c r="FO36" i="42"/>
  <c r="FM36" i="42"/>
  <c r="FB36" i="42"/>
  <c r="EY36" i="42"/>
  <c r="EW36" i="42"/>
  <c r="EU36" i="42"/>
  <c r="EJ36" i="42"/>
  <c r="EG36" i="42"/>
  <c r="EE36" i="42"/>
  <c r="EC36" i="42"/>
  <c r="DR36" i="42"/>
  <c r="DO36" i="42"/>
  <c r="DM36" i="42"/>
  <c r="DK36" i="42"/>
  <c r="CZ36" i="42"/>
  <c r="CW36" i="42"/>
  <c r="CU36" i="42"/>
  <c r="CS36" i="42"/>
  <c r="CH36" i="42"/>
  <c r="CE36" i="42"/>
  <c r="CC36" i="42"/>
  <c r="CA36" i="42"/>
  <c r="BP36" i="42"/>
  <c r="BM36" i="42"/>
  <c r="BK36" i="42"/>
  <c r="BI36" i="42"/>
  <c r="M36" i="42"/>
  <c r="L36" i="42"/>
  <c r="HF35" i="42"/>
  <c r="HE35" i="42"/>
  <c r="HC35" i="42"/>
  <c r="HB35" i="42"/>
  <c r="GZ35" i="42"/>
  <c r="GX35" i="42"/>
  <c r="GV35" i="42"/>
  <c r="GU35" i="42"/>
  <c r="GT35" i="42"/>
  <c r="GS35" i="42"/>
  <c r="GN35" i="42"/>
  <c r="GM35" i="42"/>
  <c r="GK35" i="42"/>
  <c r="GJ35" i="42"/>
  <c r="GH35" i="42"/>
  <c r="GF35" i="42"/>
  <c r="GD35" i="42"/>
  <c r="GC35" i="42"/>
  <c r="GB35" i="42"/>
  <c r="GA35" i="42"/>
  <c r="FV35" i="42"/>
  <c r="FU35" i="42"/>
  <c r="FS35" i="42"/>
  <c r="FR35" i="42"/>
  <c r="FP35" i="42"/>
  <c r="FN35" i="42"/>
  <c r="FL35" i="42"/>
  <c r="FK35" i="42"/>
  <c r="FJ35" i="42"/>
  <c r="FI35" i="42"/>
  <c r="FD35" i="42"/>
  <c r="FC35" i="42"/>
  <c r="FA35" i="42"/>
  <c r="EZ35" i="42"/>
  <c r="EX35" i="42"/>
  <c r="EV35" i="42"/>
  <c r="ET35" i="42"/>
  <c r="ES35" i="42"/>
  <c r="ER35" i="42"/>
  <c r="EQ35" i="42"/>
  <c r="EL35" i="42"/>
  <c r="EK35" i="42"/>
  <c r="EI35" i="42"/>
  <c r="EH35" i="42"/>
  <c r="EF35" i="42"/>
  <c r="ED35" i="42"/>
  <c r="EB35" i="42"/>
  <c r="EA35" i="42"/>
  <c r="DZ35" i="42"/>
  <c r="DY35" i="42"/>
  <c r="DT35" i="42"/>
  <c r="DS35" i="42"/>
  <c r="DQ35" i="42"/>
  <c r="DP35" i="42"/>
  <c r="DN35" i="42"/>
  <c r="DL35" i="42"/>
  <c r="DJ35" i="42"/>
  <c r="DI35" i="42"/>
  <c r="DH35" i="42"/>
  <c r="DG35" i="42"/>
  <c r="DB35" i="42"/>
  <c r="DA35" i="42"/>
  <c r="CY35" i="42"/>
  <c r="CX35" i="42"/>
  <c r="CV35" i="42"/>
  <c r="CT35" i="42"/>
  <c r="CR35" i="42"/>
  <c r="CQ35" i="42"/>
  <c r="CP35" i="42"/>
  <c r="CO35" i="42"/>
  <c r="CJ35" i="42"/>
  <c r="CI35" i="42"/>
  <c r="CG35" i="42"/>
  <c r="CF35" i="42"/>
  <c r="CD35" i="42"/>
  <c r="CB35" i="42"/>
  <c r="BZ35" i="42"/>
  <c r="BY35" i="42"/>
  <c r="BX35" i="42"/>
  <c r="BW35" i="42"/>
  <c r="BR35" i="42"/>
  <c r="BQ35" i="42"/>
  <c r="BO35" i="42"/>
  <c r="BN35" i="42"/>
  <c r="BL35" i="42"/>
  <c r="BJ35" i="42"/>
  <c r="BH35" i="42"/>
  <c r="BG35" i="42"/>
  <c r="BF35" i="42"/>
  <c r="BE35" i="42"/>
  <c r="BA35" i="42"/>
  <c r="AZ35" i="42"/>
  <c r="AI35" i="42"/>
  <c r="AH35" i="42"/>
  <c r="Q35" i="42"/>
  <c r="P35" i="42"/>
  <c r="HD34" i="42"/>
  <c r="HA34" i="42"/>
  <c r="GY34" i="42"/>
  <c r="GW34" i="42"/>
  <c r="GL34" i="42"/>
  <c r="GI34" i="42"/>
  <c r="GG34" i="42"/>
  <c r="GE34" i="42"/>
  <c r="FT34" i="42"/>
  <c r="FQ34" i="42"/>
  <c r="FO34" i="42"/>
  <c r="FM34" i="42"/>
  <c r="FB34" i="42"/>
  <c r="EY34" i="42"/>
  <c r="EW34" i="42"/>
  <c r="EU34" i="42"/>
  <c r="EJ34" i="42"/>
  <c r="EG34" i="42"/>
  <c r="EE34" i="42"/>
  <c r="EC34" i="42"/>
  <c r="DR34" i="42"/>
  <c r="DO34" i="42"/>
  <c r="DM34" i="42"/>
  <c r="DK34" i="42"/>
  <c r="CZ34" i="42"/>
  <c r="CW34" i="42"/>
  <c r="CU34" i="42"/>
  <c r="CS34" i="42"/>
  <c r="CH34" i="42"/>
  <c r="CE34" i="42"/>
  <c r="CC34" i="42"/>
  <c r="CA34" i="42"/>
  <c r="BP34" i="42"/>
  <c r="BM34" i="42"/>
  <c r="BK34" i="42"/>
  <c r="BI34" i="42"/>
  <c r="AC34" i="42"/>
  <c r="AA34" i="42"/>
  <c r="Y34" i="42"/>
  <c r="M34" i="42"/>
  <c r="L34" i="42"/>
  <c r="K34" i="42"/>
  <c r="I34" i="42"/>
  <c r="G34" i="42"/>
  <c r="HD33" i="42"/>
  <c r="HA33" i="42"/>
  <c r="GY33" i="42"/>
  <c r="GW33" i="42"/>
  <c r="GL33" i="42"/>
  <c r="GI33" i="42"/>
  <c r="GG33" i="42"/>
  <c r="GE33" i="42"/>
  <c r="FT33" i="42"/>
  <c r="FQ33" i="42"/>
  <c r="FO33" i="42"/>
  <c r="FM33" i="42"/>
  <c r="FB33" i="42"/>
  <c r="EY33" i="42"/>
  <c r="EW33" i="42"/>
  <c r="EU33" i="42"/>
  <c r="EJ33" i="42"/>
  <c r="EG33" i="42"/>
  <c r="EE33" i="42"/>
  <c r="EC33" i="42"/>
  <c r="DR33" i="42"/>
  <c r="DO33" i="42"/>
  <c r="DM33" i="42"/>
  <c r="DK33" i="42"/>
  <c r="CZ33" i="42"/>
  <c r="CW33" i="42"/>
  <c r="CU33" i="42"/>
  <c r="CS33" i="42"/>
  <c r="CH33" i="42"/>
  <c r="CE33" i="42"/>
  <c r="CC33" i="42"/>
  <c r="CA33" i="42"/>
  <c r="BP33" i="42"/>
  <c r="BM33" i="42"/>
  <c r="BK33" i="42"/>
  <c r="BI33" i="42"/>
  <c r="AC33" i="42"/>
  <c r="AA33" i="42"/>
  <c r="Y33" i="42"/>
  <c r="M33" i="42"/>
  <c r="L33" i="42"/>
  <c r="K33" i="42"/>
  <c r="I33" i="42"/>
  <c r="G33" i="42"/>
  <c r="HD32" i="42"/>
  <c r="HA32" i="42"/>
  <c r="GY32" i="42"/>
  <c r="GW32" i="42"/>
  <c r="GL32" i="42"/>
  <c r="GI32" i="42"/>
  <c r="GG32" i="42"/>
  <c r="GE32" i="42"/>
  <c r="FT32" i="42"/>
  <c r="FQ32" i="42"/>
  <c r="FO32" i="42"/>
  <c r="FM32" i="42"/>
  <c r="FB32" i="42"/>
  <c r="EY32" i="42"/>
  <c r="EW32" i="42"/>
  <c r="EU32" i="42"/>
  <c r="EJ32" i="42"/>
  <c r="EG32" i="42"/>
  <c r="EE32" i="42"/>
  <c r="EC32" i="42"/>
  <c r="DR32" i="42"/>
  <c r="DO32" i="42"/>
  <c r="DM32" i="42"/>
  <c r="DK32" i="42"/>
  <c r="CZ32" i="42"/>
  <c r="CW32" i="42"/>
  <c r="CU32" i="42"/>
  <c r="CS32" i="42"/>
  <c r="CH32" i="42"/>
  <c r="CE32" i="42"/>
  <c r="CC32" i="42"/>
  <c r="CA32" i="42"/>
  <c r="BP32" i="42"/>
  <c r="BM32" i="42"/>
  <c r="BK32" i="42"/>
  <c r="BI32" i="42"/>
  <c r="AC32" i="42"/>
  <c r="AA32" i="42"/>
  <c r="Y32" i="42"/>
  <c r="M32" i="42"/>
  <c r="L32" i="42"/>
  <c r="K32" i="42"/>
  <c r="I32" i="42"/>
  <c r="G32" i="42"/>
  <c r="HD31" i="42"/>
  <c r="HA31" i="42"/>
  <c r="GY31" i="42"/>
  <c r="GW31" i="42"/>
  <c r="GL31" i="42"/>
  <c r="GI31" i="42"/>
  <c r="GG31" i="42"/>
  <c r="GE31" i="42"/>
  <c r="FT31" i="42"/>
  <c r="FQ31" i="42"/>
  <c r="FO31" i="42"/>
  <c r="FM31" i="42"/>
  <c r="FB31" i="42"/>
  <c r="EY31" i="42"/>
  <c r="EW31" i="42"/>
  <c r="EU31" i="42"/>
  <c r="EJ31" i="42"/>
  <c r="EG31" i="42"/>
  <c r="EE31" i="42"/>
  <c r="EC31" i="42"/>
  <c r="DR31" i="42"/>
  <c r="DO31" i="42"/>
  <c r="DM31" i="42"/>
  <c r="DK31" i="42"/>
  <c r="CZ31" i="42"/>
  <c r="CW31" i="42"/>
  <c r="CU31" i="42"/>
  <c r="CS31" i="42"/>
  <c r="CH31" i="42"/>
  <c r="CE31" i="42"/>
  <c r="CC31" i="42"/>
  <c r="CA31" i="42"/>
  <c r="BP31" i="42"/>
  <c r="BM31" i="42"/>
  <c r="BK31" i="42"/>
  <c r="BI31" i="42"/>
  <c r="AC31" i="42"/>
  <c r="AA31" i="42"/>
  <c r="Y31" i="42"/>
  <c r="M31" i="42"/>
  <c r="L31" i="42"/>
  <c r="K31" i="42"/>
  <c r="I31" i="42"/>
  <c r="G31" i="42"/>
  <c r="HD30" i="42"/>
  <c r="HA30" i="42"/>
  <c r="GY30" i="42"/>
  <c r="GW30" i="42"/>
  <c r="GL30" i="42"/>
  <c r="GI30" i="42"/>
  <c r="GG30" i="42"/>
  <c r="GE30" i="42"/>
  <c r="FT30" i="42"/>
  <c r="FQ30" i="42"/>
  <c r="FO30" i="42"/>
  <c r="FM30" i="42"/>
  <c r="FB30" i="42"/>
  <c r="EY30" i="42"/>
  <c r="EW30" i="42"/>
  <c r="EU30" i="42"/>
  <c r="EJ30" i="42"/>
  <c r="EG30" i="42"/>
  <c r="EE30" i="42"/>
  <c r="EC30" i="42"/>
  <c r="DR30" i="42"/>
  <c r="DO30" i="42"/>
  <c r="DM30" i="42"/>
  <c r="DK30" i="42"/>
  <c r="CZ30" i="42"/>
  <c r="CW30" i="42"/>
  <c r="CU30" i="42"/>
  <c r="CS30" i="42"/>
  <c r="CH30" i="42"/>
  <c r="CE30" i="42"/>
  <c r="CC30" i="42"/>
  <c r="CA30" i="42"/>
  <c r="BP30" i="42"/>
  <c r="BM30" i="42"/>
  <c r="BK30" i="42"/>
  <c r="BI30" i="42"/>
  <c r="AC30" i="42"/>
  <c r="AA30" i="42"/>
  <c r="Y30" i="42"/>
  <c r="M30" i="42"/>
  <c r="L30" i="42"/>
  <c r="K30" i="42"/>
  <c r="I30" i="42"/>
  <c r="G30" i="42"/>
  <c r="HD29" i="42"/>
  <c r="HA29" i="42"/>
  <c r="GY29" i="42"/>
  <c r="GW29" i="42"/>
  <c r="GL29" i="42"/>
  <c r="GI29" i="42"/>
  <c r="GG29" i="42"/>
  <c r="GE29" i="42"/>
  <c r="FT29" i="42"/>
  <c r="FQ29" i="42"/>
  <c r="FO29" i="42"/>
  <c r="FM29" i="42"/>
  <c r="FB29" i="42"/>
  <c r="EY29" i="42"/>
  <c r="EW29" i="42"/>
  <c r="EU29" i="42"/>
  <c r="EJ29" i="42"/>
  <c r="EG29" i="42"/>
  <c r="EE29" i="42"/>
  <c r="EC29" i="42"/>
  <c r="DR29" i="42"/>
  <c r="DO29" i="42"/>
  <c r="DM29" i="42"/>
  <c r="DK29" i="42"/>
  <c r="CZ29" i="42"/>
  <c r="CW29" i="42"/>
  <c r="CU29" i="42"/>
  <c r="CS29" i="42"/>
  <c r="CH29" i="42"/>
  <c r="CE29" i="42"/>
  <c r="CC29" i="42"/>
  <c r="CA29" i="42"/>
  <c r="BP29" i="42"/>
  <c r="BM29" i="42"/>
  <c r="BK29" i="42"/>
  <c r="BI29" i="42"/>
  <c r="AQ29" i="42"/>
  <c r="AC29" i="42"/>
  <c r="AA29" i="42"/>
  <c r="Y29" i="42"/>
  <c r="M29" i="42"/>
  <c r="L29" i="42"/>
  <c r="K29" i="42"/>
  <c r="I29" i="42"/>
  <c r="G29" i="42"/>
  <c r="HD28" i="42"/>
  <c r="HA28" i="42"/>
  <c r="GY28" i="42"/>
  <c r="GW28" i="42"/>
  <c r="GL28" i="42"/>
  <c r="GI28" i="42"/>
  <c r="GG28" i="42"/>
  <c r="GE28" i="42"/>
  <c r="FT28" i="42"/>
  <c r="FQ28" i="42"/>
  <c r="FO28" i="42"/>
  <c r="FM28" i="42"/>
  <c r="FB28" i="42"/>
  <c r="EY28" i="42"/>
  <c r="EW28" i="42"/>
  <c r="EU28" i="42"/>
  <c r="EJ28" i="42"/>
  <c r="EG28" i="42"/>
  <c r="EE28" i="42"/>
  <c r="EC28" i="42"/>
  <c r="DR28" i="42"/>
  <c r="DO28" i="42"/>
  <c r="DM28" i="42"/>
  <c r="DK28" i="42"/>
  <c r="CZ28" i="42"/>
  <c r="CW28" i="42"/>
  <c r="CU28" i="42"/>
  <c r="CS28" i="42"/>
  <c r="CH28" i="42"/>
  <c r="CE28" i="42"/>
  <c r="CC28" i="42"/>
  <c r="CA28" i="42"/>
  <c r="BP28" i="42"/>
  <c r="BM28" i="42"/>
  <c r="BK28" i="42"/>
  <c r="BI28" i="42"/>
  <c r="AC28" i="42"/>
  <c r="AA28" i="42"/>
  <c r="Y28" i="42"/>
  <c r="M28" i="42"/>
  <c r="L28" i="42"/>
  <c r="K28" i="42"/>
  <c r="I28" i="42"/>
  <c r="G28" i="42"/>
  <c r="HD27" i="42"/>
  <c r="HA27" i="42"/>
  <c r="GY27" i="42"/>
  <c r="GW27" i="42"/>
  <c r="GL27" i="42"/>
  <c r="GI27" i="42"/>
  <c r="GG27" i="42"/>
  <c r="GE27" i="42"/>
  <c r="FT27" i="42"/>
  <c r="FQ27" i="42"/>
  <c r="FO27" i="42"/>
  <c r="FM27" i="42"/>
  <c r="FB27" i="42"/>
  <c r="EY27" i="42"/>
  <c r="EW27" i="42"/>
  <c r="EU27" i="42"/>
  <c r="EJ27" i="42"/>
  <c r="EG27" i="42"/>
  <c r="EE27" i="42"/>
  <c r="EC27" i="42"/>
  <c r="DR27" i="42"/>
  <c r="DO27" i="42"/>
  <c r="DM27" i="42"/>
  <c r="DK27" i="42"/>
  <c r="CZ27" i="42"/>
  <c r="CW27" i="42"/>
  <c r="CU27" i="42"/>
  <c r="CS27" i="42"/>
  <c r="CH27" i="42"/>
  <c r="CE27" i="42"/>
  <c r="CC27" i="42"/>
  <c r="CA27" i="42"/>
  <c r="BP27" i="42"/>
  <c r="BM27" i="42"/>
  <c r="BK27" i="42"/>
  <c r="BI27" i="42"/>
  <c r="AQ27" i="42"/>
  <c r="AC27" i="42"/>
  <c r="AA27" i="42"/>
  <c r="Y27" i="42"/>
  <c r="M27" i="42"/>
  <c r="L27" i="42"/>
  <c r="K27" i="42"/>
  <c r="I27" i="42"/>
  <c r="G27" i="42"/>
  <c r="HD26" i="42"/>
  <c r="HA26" i="42"/>
  <c r="GY26" i="42"/>
  <c r="GW26" i="42"/>
  <c r="GL26" i="42"/>
  <c r="GI26" i="42"/>
  <c r="GG26" i="42"/>
  <c r="GE26" i="42"/>
  <c r="FT26" i="42"/>
  <c r="FQ26" i="42"/>
  <c r="FO26" i="42"/>
  <c r="FM26" i="42"/>
  <c r="FB26" i="42"/>
  <c r="EY26" i="42"/>
  <c r="EW26" i="42"/>
  <c r="EU26" i="42"/>
  <c r="EJ26" i="42"/>
  <c r="EG26" i="42"/>
  <c r="EE26" i="42"/>
  <c r="EC26" i="42"/>
  <c r="DR26" i="42"/>
  <c r="DO26" i="42"/>
  <c r="DM26" i="42"/>
  <c r="DK26" i="42"/>
  <c r="CZ26" i="42"/>
  <c r="CW26" i="42"/>
  <c r="CU26" i="42"/>
  <c r="CS26" i="42"/>
  <c r="CH26" i="42"/>
  <c r="CE26" i="42"/>
  <c r="CC26" i="42"/>
  <c r="CA26" i="42"/>
  <c r="BP26" i="42"/>
  <c r="BM26" i="42"/>
  <c r="BK26" i="42"/>
  <c r="BI26" i="42"/>
  <c r="AQ26" i="42"/>
  <c r="AC26" i="42"/>
  <c r="AA26" i="42"/>
  <c r="Y26" i="42"/>
  <c r="M26" i="42"/>
  <c r="L26" i="42"/>
  <c r="K26" i="42"/>
  <c r="I26" i="42"/>
  <c r="G26" i="42"/>
  <c r="HD25" i="42"/>
  <c r="HA25" i="42"/>
  <c r="GY25" i="42"/>
  <c r="GW25" i="42"/>
  <c r="GL25" i="42"/>
  <c r="GI25" i="42"/>
  <c r="GG25" i="42"/>
  <c r="GE25" i="42"/>
  <c r="FT25" i="42"/>
  <c r="FQ25" i="42"/>
  <c r="FO25" i="42"/>
  <c r="FM25" i="42"/>
  <c r="FB25" i="42"/>
  <c r="EY25" i="42"/>
  <c r="EW25" i="42"/>
  <c r="EU25" i="42"/>
  <c r="EJ25" i="42"/>
  <c r="EG25" i="42"/>
  <c r="EE25" i="42"/>
  <c r="EC25" i="42"/>
  <c r="DR25" i="42"/>
  <c r="DO25" i="42"/>
  <c r="DM25" i="42"/>
  <c r="DK25" i="42"/>
  <c r="CZ25" i="42"/>
  <c r="CW25" i="42"/>
  <c r="CU25" i="42"/>
  <c r="CS25" i="42"/>
  <c r="CH25" i="42"/>
  <c r="CE25" i="42"/>
  <c r="CC25" i="42"/>
  <c r="CA25" i="42"/>
  <c r="BP25" i="42"/>
  <c r="BM25" i="42"/>
  <c r="BK25" i="42"/>
  <c r="BI25" i="42"/>
  <c r="M25" i="42"/>
  <c r="L25" i="42"/>
  <c r="HF23" i="42"/>
  <c r="HE23" i="42"/>
  <c r="HC23" i="42"/>
  <c r="HB23" i="42"/>
  <c r="GZ23" i="42"/>
  <c r="GX23" i="42"/>
  <c r="GV23" i="42"/>
  <c r="GU23" i="42"/>
  <c r="GT23" i="42"/>
  <c r="GS23" i="42"/>
  <c r="GN23" i="42"/>
  <c r="GM23" i="42"/>
  <c r="GK23" i="42"/>
  <c r="GJ23" i="42"/>
  <c r="GH23" i="42"/>
  <c r="GF23" i="42"/>
  <c r="GD23" i="42"/>
  <c r="GC23" i="42"/>
  <c r="GB23" i="42"/>
  <c r="GA23" i="42"/>
  <c r="FV23" i="42"/>
  <c r="FU23" i="42"/>
  <c r="FS23" i="42"/>
  <c r="FR23" i="42"/>
  <c r="FP23" i="42"/>
  <c r="FN23" i="42"/>
  <c r="FL23" i="42"/>
  <c r="FK23" i="42"/>
  <c r="FJ23" i="42"/>
  <c r="FI23" i="42"/>
  <c r="FD23" i="42"/>
  <c r="FC23" i="42"/>
  <c r="FA23" i="42"/>
  <c r="EZ23" i="42"/>
  <c r="EX23" i="42"/>
  <c r="EV23" i="42"/>
  <c r="ET23" i="42"/>
  <c r="ES23" i="42"/>
  <c r="ER23" i="42"/>
  <c r="EQ23" i="42"/>
  <c r="EL23" i="42"/>
  <c r="EK23" i="42"/>
  <c r="EI23" i="42"/>
  <c r="EH23" i="42"/>
  <c r="EF23" i="42"/>
  <c r="ED23" i="42"/>
  <c r="EB23" i="42"/>
  <c r="EA23" i="42"/>
  <c r="DZ23" i="42"/>
  <c r="DY23" i="42"/>
  <c r="DT23" i="42"/>
  <c r="DS23" i="42"/>
  <c r="DQ23" i="42"/>
  <c r="DP23" i="42"/>
  <c r="DN23" i="42"/>
  <c r="DL23" i="42"/>
  <c r="DJ23" i="42"/>
  <c r="DI23" i="42"/>
  <c r="DH23" i="42"/>
  <c r="DG23" i="42"/>
  <c r="DB23" i="42"/>
  <c r="DA23" i="42"/>
  <c r="CY23" i="42"/>
  <c r="CX23" i="42"/>
  <c r="CV23" i="42"/>
  <c r="CT23" i="42"/>
  <c r="CR23" i="42"/>
  <c r="CQ23" i="42"/>
  <c r="CP23" i="42"/>
  <c r="CO23" i="42"/>
  <c r="CJ23" i="42"/>
  <c r="CI23" i="42"/>
  <c r="CG23" i="42"/>
  <c r="CF23" i="42"/>
  <c r="CD23" i="42"/>
  <c r="CB23" i="42"/>
  <c r="BZ23" i="42"/>
  <c r="BY23" i="42"/>
  <c r="BX23" i="42"/>
  <c r="BW23" i="42"/>
  <c r="BR23" i="42"/>
  <c r="BQ23" i="42"/>
  <c r="BO23" i="42"/>
  <c r="BN23" i="42"/>
  <c r="BL23" i="42"/>
  <c r="BJ23" i="42"/>
  <c r="BH23" i="42"/>
  <c r="BG23" i="42"/>
  <c r="BF23" i="42"/>
  <c r="BE23" i="42"/>
  <c r="BA23" i="42"/>
  <c r="AZ23" i="42"/>
  <c r="AI23" i="42"/>
  <c r="AH23" i="42"/>
  <c r="Q23" i="42"/>
  <c r="P23" i="42"/>
  <c r="HD22" i="42"/>
  <c r="HA22" i="42"/>
  <c r="GY22" i="42"/>
  <c r="GW22" i="42"/>
  <c r="GL22" i="42"/>
  <c r="GI22" i="42"/>
  <c r="GG22" i="42"/>
  <c r="GE22" i="42"/>
  <c r="FT22" i="42"/>
  <c r="FQ22" i="42"/>
  <c r="FO22" i="42"/>
  <c r="FM22" i="42"/>
  <c r="FB22" i="42"/>
  <c r="EY22" i="42"/>
  <c r="EW22" i="42"/>
  <c r="EU22" i="42"/>
  <c r="EJ22" i="42"/>
  <c r="EG22" i="42"/>
  <c r="EE22" i="42"/>
  <c r="EC22" i="42"/>
  <c r="DR22" i="42"/>
  <c r="DO22" i="42"/>
  <c r="DM22" i="42"/>
  <c r="DK22" i="42"/>
  <c r="CZ22" i="42"/>
  <c r="CW22" i="42"/>
  <c r="CU22" i="42"/>
  <c r="CS22" i="42"/>
  <c r="CH22" i="42"/>
  <c r="CE22" i="42"/>
  <c r="CC22" i="42"/>
  <c r="CA22" i="42"/>
  <c r="BP22" i="42"/>
  <c r="BM22" i="42"/>
  <c r="BK22" i="42"/>
  <c r="BI22" i="42"/>
  <c r="AC22" i="42"/>
  <c r="AA22" i="42"/>
  <c r="Y22" i="42"/>
  <c r="M22" i="42"/>
  <c r="L22" i="42"/>
  <c r="K22" i="42"/>
  <c r="I22" i="42"/>
  <c r="G22" i="42"/>
  <c r="HD21" i="42"/>
  <c r="HA21" i="42"/>
  <c r="GY21" i="42"/>
  <c r="GW21" i="42"/>
  <c r="GL21" i="42"/>
  <c r="GI21" i="42"/>
  <c r="GG21" i="42"/>
  <c r="GE21" i="42"/>
  <c r="FT21" i="42"/>
  <c r="FQ21" i="42"/>
  <c r="FO21" i="42"/>
  <c r="FM21" i="42"/>
  <c r="FB21" i="42"/>
  <c r="EY21" i="42"/>
  <c r="EW21" i="42"/>
  <c r="EU21" i="42"/>
  <c r="EJ21" i="42"/>
  <c r="EG21" i="42"/>
  <c r="EE21" i="42"/>
  <c r="EC21" i="42"/>
  <c r="DR21" i="42"/>
  <c r="DO21" i="42"/>
  <c r="DM21" i="42"/>
  <c r="DK21" i="42"/>
  <c r="CZ21" i="42"/>
  <c r="CW21" i="42"/>
  <c r="CU21" i="42"/>
  <c r="CS21" i="42"/>
  <c r="CH21" i="42"/>
  <c r="CE21" i="42"/>
  <c r="CC21" i="42"/>
  <c r="CA21" i="42"/>
  <c r="BP21" i="42"/>
  <c r="BM21" i="42"/>
  <c r="BK21" i="42"/>
  <c r="BI21" i="42"/>
  <c r="M21" i="42"/>
  <c r="L21" i="42"/>
  <c r="HF20" i="42"/>
  <c r="HE20" i="42"/>
  <c r="HC20" i="42"/>
  <c r="HB20" i="42"/>
  <c r="GZ20" i="42"/>
  <c r="GX20" i="42"/>
  <c r="GV20" i="42"/>
  <c r="GU20" i="42"/>
  <c r="GT20" i="42"/>
  <c r="GS20" i="42"/>
  <c r="GN20" i="42"/>
  <c r="GM20" i="42"/>
  <c r="GK20" i="42"/>
  <c r="GJ20" i="42"/>
  <c r="GH20" i="42"/>
  <c r="GF20" i="42"/>
  <c r="GD20" i="42"/>
  <c r="GC20" i="42"/>
  <c r="GB20" i="42"/>
  <c r="GA20" i="42"/>
  <c r="FV20" i="42"/>
  <c r="FU20" i="42"/>
  <c r="FS20" i="42"/>
  <c r="FR20" i="42"/>
  <c r="FP20" i="42"/>
  <c r="FN20" i="42"/>
  <c r="FL20" i="42"/>
  <c r="FK20" i="42"/>
  <c r="FJ20" i="42"/>
  <c r="FI20" i="42"/>
  <c r="FD20" i="42"/>
  <c r="FC20" i="42"/>
  <c r="FA20" i="42"/>
  <c r="EZ20" i="42"/>
  <c r="EX20" i="42"/>
  <c r="EV20" i="42"/>
  <c r="ET20" i="42"/>
  <c r="ES20" i="42"/>
  <c r="ER20" i="42"/>
  <c r="EQ20" i="42"/>
  <c r="EL20" i="42"/>
  <c r="EK20" i="42"/>
  <c r="EI20" i="42"/>
  <c r="EH20" i="42"/>
  <c r="EF20" i="42"/>
  <c r="ED20" i="42"/>
  <c r="EB20" i="42"/>
  <c r="EA20" i="42"/>
  <c r="DZ20" i="42"/>
  <c r="DY20" i="42"/>
  <c r="DT20" i="42"/>
  <c r="DS20" i="42"/>
  <c r="DQ20" i="42"/>
  <c r="DP20" i="42"/>
  <c r="DN20" i="42"/>
  <c r="DL20" i="42"/>
  <c r="DJ20" i="42"/>
  <c r="DI20" i="42"/>
  <c r="DH20" i="42"/>
  <c r="DG20" i="42"/>
  <c r="DB20" i="42"/>
  <c r="DA20" i="42"/>
  <c r="CY20" i="42"/>
  <c r="CX20" i="42"/>
  <c r="CV20" i="42"/>
  <c r="CT20" i="42"/>
  <c r="CR20" i="42"/>
  <c r="CQ20" i="42"/>
  <c r="CP20" i="42"/>
  <c r="CO20" i="42"/>
  <c r="CJ20" i="42"/>
  <c r="CI20" i="42"/>
  <c r="CG20" i="42"/>
  <c r="CF20" i="42"/>
  <c r="CD20" i="42"/>
  <c r="CB20" i="42"/>
  <c r="BZ20" i="42"/>
  <c r="BY20" i="42"/>
  <c r="BX20" i="42"/>
  <c r="BW20" i="42"/>
  <c r="BR20" i="42"/>
  <c r="BQ20" i="42"/>
  <c r="BO20" i="42"/>
  <c r="BN20" i="42"/>
  <c r="BL20" i="42"/>
  <c r="BJ20" i="42"/>
  <c r="BH20" i="42"/>
  <c r="BG20" i="42"/>
  <c r="BF20" i="42"/>
  <c r="BE20" i="42"/>
  <c r="BA20" i="42"/>
  <c r="AZ20" i="42"/>
  <c r="AI20" i="42"/>
  <c r="AH20" i="42"/>
  <c r="X20" i="42"/>
  <c r="W20" i="42"/>
  <c r="Q20" i="42"/>
  <c r="P20" i="42"/>
  <c r="HD19" i="42"/>
  <c r="HA19" i="42"/>
  <c r="GY19" i="42"/>
  <c r="GW19" i="42"/>
  <c r="GL19" i="42"/>
  <c r="GI19" i="42"/>
  <c r="GG19" i="42"/>
  <c r="GE19" i="42"/>
  <c r="FT19" i="42"/>
  <c r="FQ19" i="42"/>
  <c r="FO19" i="42"/>
  <c r="FM19" i="42"/>
  <c r="FB19" i="42"/>
  <c r="EY19" i="42"/>
  <c r="EW19" i="42"/>
  <c r="EU19" i="42"/>
  <c r="EJ19" i="42"/>
  <c r="EG19" i="42"/>
  <c r="EE19" i="42"/>
  <c r="EC19" i="42"/>
  <c r="DR19" i="42"/>
  <c r="DO19" i="42"/>
  <c r="DM19" i="42"/>
  <c r="DK19" i="42"/>
  <c r="CZ19" i="42"/>
  <c r="CW19" i="42"/>
  <c r="CU19" i="42"/>
  <c r="CS19" i="42"/>
  <c r="CH19" i="42"/>
  <c r="CE19" i="42"/>
  <c r="CC19" i="42"/>
  <c r="CA19" i="42"/>
  <c r="BP19" i="42"/>
  <c r="BM19" i="42"/>
  <c r="BK19" i="42"/>
  <c r="BI19" i="42"/>
  <c r="AC19" i="42"/>
  <c r="Y19" i="42"/>
  <c r="M19" i="42"/>
  <c r="L19" i="42"/>
  <c r="K19" i="42"/>
  <c r="I19" i="42"/>
  <c r="G19" i="42"/>
  <c r="HD18" i="42"/>
  <c r="HA18" i="42"/>
  <c r="GY18" i="42"/>
  <c r="GW18" i="42"/>
  <c r="GL18" i="42"/>
  <c r="GI18" i="42"/>
  <c r="GI20" i="42" s="1"/>
  <c r="GG18" i="42"/>
  <c r="GG20" i="42" s="1"/>
  <c r="GE18" i="42"/>
  <c r="FT18" i="42"/>
  <c r="FQ18" i="42"/>
  <c r="FO18" i="42"/>
  <c r="FM18" i="42"/>
  <c r="FB18" i="42"/>
  <c r="FB20" i="42" s="1"/>
  <c r="EY18" i="42"/>
  <c r="EY20" i="42" s="1"/>
  <c r="EW18" i="42"/>
  <c r="EW20" i="42" s="1"/>
  <c r="EU18" i="42"/>
  <c r="EJ18" i="42"/>
  <c r="EG18" i="42"/>
  <c r="EE18" i="42"/>
  <c r="EC18" i="42"/>
  <c r="DR18" i="42"/>
  <c r="DO18" i="42"/>
  <c r="DM18" i="42"/>
  <c r="DK18" i="42"/>
  <c r="CZ18" i="42"/>
  <c r="CW18" i="42"/>
  <c r="CU18" i="42"/>
  <c r="CS18" i="42"/>
  <c r="CH18" i="42"/>
  <c r="CH20" i="42" s="1"/>
  <c r="CE18" i="42"/>
  <c r="CE20" i="42" s="1"/>
  <c r="CC18" i="42"/>
  <c r="CC20" i="42" s="1"/>
  <c r="CA18" i="42"/>
  <c r="BP18" i="42"/>
  <c r="BM18" i="42"/>
  <c r="BK18" i="42"/>
  <c r="BI18" i="42"/>
  <c r="AG20" i="42"/>
  <c r="AE20" i="42"/>
  <c r="Y18" i="42"/>
  <c r="O20" i="42"/>
  <c r="M18" i="42"/>
  <c r="L18" i="42"/>
  <c r="HF17" i="42"/>
  <c r="HE17" i="42"/>
  <c r="HC17" i="42"/>
  <c r="HB17" i="42"/>
  <c r="GZ17" i="42"/>
  <c r="GX17" i="42"/>
  <c r="GV17" i="42"/>
  <c r="GU17" i="42"/>
  <c r="GT17" i="42"/>
  <c r="GS17" i="42"/>
  <c r="GN17" i="42"/>
  <c r="GM17" i="42"/>
  <c r="GK17" i="42"/>
  <c r="GJ17" i="42"/>
  <c r="GH17" i="42"/>
  <c r="GF17" i="42"/>
  <c r="GD17" i="42"/>
  <c r="GC17" i="42"/>
  <c r="GB17" i="42"/>
  <c r="GA17" i="42"/>
  <c r="FV17" i="42"/>
  <c r="FU17" i="42"/>
  <c r="FS17" i="42"/>
  <c r="FR17" i="42"/>
  <c r="FP17" i="42"/>
  <c r="FN17" i="42"/>
  <c r="FL17" i="42"/>
  <c r="FK17" i="42"/>
  <c r="FJ17" i="42"/>
  <c r="FI17" i="42"/>
  <c r="FD17" i="42"/>
  <c r="FC17" i="42"/>
  <c r="FA17" i="42"/>
  <c r="EZ17" i="42"/>
  <c r="EX17" i="42"/>
  <c r="EV17" i="42"/>
  <c r="ET17" i="42"/>
  <c r="ES17" i="42"/>
  <c r="ER17" i="42"/>
  <c r="EQ17" i="42"/>
  <c r="EL17" i="42"/>
  <c r="EK17" i="42"/>
  <c r="EI17" i="42"/>
  <c r="EH17" i="42"/>
  <c r="EF17" i="42"/>
  <c r="ED17" i="42"/>
  <c r="EB17" i="42"/>
  <c r="EA17" i="42"/>
  <c r="DZ17" i="42"/>
  <c r="DY17" i="42"/>
  <c r="DT17" i="42"/>
  <c r="DS17" i="42"/>
  <c r="DQ17" i="42"/>
  <c r="DP17" i="42"/>
  <c r="DN17" i="42"/>
  <c r="DL17" i="42"/>
  <c r="DJ17" i="42"/>
  <c r="DI17" i="42"/>
  <c r="DH17" i="42"/>
  <c r="DG17" i="42"/>
  <c r="DB17" i="42"/>
  <c r="DA17" i="42"/>
  <c r="CY17" i="42"/>
  <c r="CX17" i="42"/>
  <c r="CV17" i="42"/>
  <c r="CT17" i="42"/>
  <c r="CR17" i="42"/>
  <c r="CQ17" i="42"/>
  <c r="CP17" i="42"/>
  <c r="CO17" i="42"/>
  <c r="CJ17" i="42"/>
  <c r="CI17" i="42"/>
  <c r="CG17" i="42"/>
  <c r="CF17" i="42"/>
  <c r="CD17" i="42"/>
  <c r="CB17" i="42"/>
  <c r="BZ17" i="42"/>
  <c r="BY17" i="42"/>
  <c r="BX17" i="42"/>
  <c r="BW17" i="42"/>
  <c r="BR17" i="42"/>
  <c r="BQ17" i="42"/>
  <c r="BO17" i="42"/>
  <c r="BN17" i="42"/>
  <c r="BL17" i="42"/>
  <c r="BJ17" i="42"/>
  <c r="BA17" i="42"/>
  <c r="AZ17" i="42"/>
  <c r="AI17" i="42"/>
  <c r="AH17" i="42"/>
  <c r="Q17" i="42"/>
  <c r="P17" i="42"/>
  <c r="HD16" i="42"/>
  <c r="HA16" i="42"/>
  <c r="GY16" i="42"/>
  <c r="GW16" i="42"/>
  <c r="GL16" i="42"/>
  <c r="GI16" i="42"/>
  <c r="GG16" i="42"/>
  <c r="GE16" i="42"/>
  <c r="FT16" i="42"/>
  <c r="FQ16" i="42"/>
  <c r="FO16" i="42"/>
  <c r="FM16" i="42"/>
  <c r="FB16" i="42"/>
  <c r="EY16" i="42"/>
  <c r="EW16" i="42"/>
  <c r="EU16" i="42"/>
  <c r="EJ16" i="42"/>
  <c r="EG16" i="42"/>
  <c r="EE16" i="42"/>
  <c r="EC16" i="42"/>
  <c r="DR16" i="42"/>
  <c r="DO16" i="42"/>
  <c r="DM16" i="42"/>
  <c r="DK16" i="42"/>
  <c r="CZ16" i="42"/>
  <c r="CW16" i="42"/>
  <c r="CU16" i="42"/>
  <c r="CS16" i="42"/>
  <c r="CH16" i="42"/>
  <c r="CE16" i="42"/>
  <c r="CC16" i="42"/>
  <c r="CA16" i="42"/>
  <c r="BP16" i="42"/>
  <c r="BM16" i="42"/>
  <c r="BK16" i="42"/>
  <c r="BI16" i="42"/>
  <c r="AC16" i="42"/>
  <c r="AA16" i="42"/>
  <c r="Y16" i="42"/>
  <c r="M16" i="42"/>
  <c r="L16" i="42"/>
  <c r="K16" i="42"/>
  <c r="I16" i="42"/>
  <c r="G16" i="42"/>
  <c r="HD15" i="42"/>
  <c r="HA15" i="42"/>
  <c r="GY15" i="42"/>
  <c r="GW15" i="42"/>
  <c r="GL15" i="42"/>
  <c r="GI15" i="42"/>
  <c r="GG15" i="42"/>
  <c r="GE15" i="42"/>
  <c r="FT15" i="42"/>
  <c r="FQ15" i="42"/>
  <c r="FO15" i="42"/>
  <c r="FM15" i="42"/>
  <c r="FB15" i="42"/>
  <c r="EY15" i="42"/>
  <c r="EW15" i="42"/>
  <c r="EU15" i="42"/>
  <c r="EJ15" i="42"/>
  <c r="EG15" i="42"/>
  <c r="EE15" i="42"/>
  <c r="EC15" i="42"/>
  <c r="DR15" i="42"/>
  <c r="DO15" i="42"/>
  <c r="DM15" i="42"/>
  <c r="DK15" i="42"/>
  <c r="CZ15" i="42"/>
  <c r="CW15" i="42"/>
  <c r="CU15" i="42"/>
  <c r="CS15" i="42"/>
  <c r="CH15" i="42"/>
  <c r="CH17" i="42" s="1"/>
  <c r="CE15" i="42"/>
  <c r="CE17" i="42" s="1"/>
  <c r="CC15" i="42"/>
  <c r="CC17" i="42" s="1"/>
  <c r="CA15" i="42"/>
  <c r="BM15" i="42"/>
  <c r="BK15" i="42"/>
  <c r="AE17" i="42"/>
  <c r="W17" i="42"/>
  <c r="O17" i="42"/>
  <c r="M15" i="42"/>
  <c r="M17" i="42" s="1"/>
  <c r="L15" i="42"/>
  <c r="E17" i="42"/>
  <c r="HD12" i="42"/>
  <c r="HA12" i="42"/>
  <c r="GY12" i="42"/>
  <c r="GW12" i="42"/>
  <c r="GL12" i="42"/>
  <c r="GI12" i="42"/>
  <c r="GG12" i="42"/>
  <c r="GE12" i="42"/>
  <c r="FT12" i="42"/>
  <c r="FQ12" i="42"/>
  <c r="FO12" i="42"/>
  <c r="FM12" i="42"/>
  <c r="FB12" i="42"/>
  <c r="EY12" i="42"/>
  <c r="EW12" i="42"/>
  <c r="EU12" i="42"/>
  <c r="EJ12" i="42"/>
  <c r="EG12" i="42"/>
  <c r="EE12" i="42"/>
  <c r="EC12" i="42"/>
  <c r="DR12" i="42"/>
  <c r="DO12" i="42"/>
  <c r="DM12" i="42"/>
  <c r="DK12" i="42"/>
  <c r="CZ12" i="42"/>
  <c r="CW12" i="42"/>
  <c r="CU12" i="42"/>
  <c r="CS12" i="42"/>
  <c r="CH12" i="42"/>
  <c r="CE12" i="42"/>
  <c r="CC12" i="42"/>
  <c r="CA12" i="42"/>
  <c r="BP12" i="42"/>
  <c r="BM12" i="42"/>
  <c r="BK12" i="42"/>
  <c r="BI12" i="42"/>
  <c r="AC12" i="42"/>
  <c r="AA12" i="42"/>
  <c r="Y12" i="42"/>
  <c r="M12" i="42"/>
  <c r="L12" i="42"/>
  <c r="K12" i="42"/>
  <c r="I12" i="42"/>
  <c r="G12" i="42"/>
  <c r="HD11" i="42"/>
  <c r="HA11" i="42"/>
  <c r="GY11" i="42"/>
  <c r="GW11" i="42"/>
  <c r="GL11" i="42"/>
  <c r="GI11" i="42"/>
  <c r="GG11" i="42"/>
  <c r="GE11" i="42"/>
  <c r="FT11" i="42"/>
  <c r="FQ11" i="42"/>
  <c r="FO11" i="42"/>
  <c r="FM11" i="42"/>
  <c r="FB11" i="42"/>
  <c r="EY11" i="42"/>
  <c r="EW11" i="42"/>
  <c r="EU11" i="42"/>
  <c r="EJ11" i="42"/>
  <c r="EG11" i="42"/>
  <c r="EE11" i="42"/>
  <c r="EC11" i="42"/>
  <c r="DR11" i="42"/>
  <c r="DO11" i="42"/>
  <c r="DM11" i="42"/>
  <c r="DK11" i="42"/>
  <c r="CZ11" i="42"/>
  <c r="CW11" i="42"/>
  <c r="CU11" i="42"/>
  <c r="CS11" i="42"/>
  <c r="CH11" i="42"/>
  <c r="CE11" i="42"/>
  <c r="CC11" i="42"/>
  <c r="CA11" i="42"/>
  <c r="BP11" i="42"/>
  <c r="BM11" i="42"/>
  <c r="BK11" i="42"/>
  <c r="BI11" i="42"/>
  <c r="M11" i="42"/>
  <c r="L11" i="42"/>
  <c r="HD9" i="42"/>
  <c r="HA9" i="42"/>
  <c r="GY9" i="42"/>
  <c r="GW9" i="42"/>
  <c r="GL9" i="42"/>
  <c r="GI9" i="42"/>
  <c r="GG9" i="42"/>
  <c r="GE9" i="42"/>
  <c r="FT9" i="42"/>
  <c r="FQ9" i="42"/>
  <c r="FO9" i="42"/>
  <c r="FM9" i="42"/>
  <c r="FB9" i="42"/>
  <c r="EY9" i="42"/>
  <c r="EW9" i="42"/>
  <c r="EU9" i="42"/>
  <c r="EJ9" i="42"/>
  <c r="EG9" i="42"/>
  <c r="EE9" i="42"/>
  <c r="EC9" i="42"/>
  <c r="DR9" i="42"/>
  <c r="DO9" i="42"/>
  <c r="DM9" i="42"/>
  <c r="DK9" i="42"/>
  <c r="CZ9" i="42"/>
  <c r="CW9" i="42"/>
  <c r="CU9" i="42"/>
  <c r="CS9" i="42"/>
  <c r="CH9" i="42"/>
  <c r="CE9" i="42"/>
  <c r="CC9" i="42"/>
  <c r="CA9" i="42"/>
  <c r="BP9" i="42"/>
  <c r="BM9" i="42"/>
  <c r="BK9" i="42"/>
  <c r="BI9" i="42"/>
  <c r="AC9" i="42"/>
  <c r="AA9" i="42"/>
  <c r="Y9" i="42"/>
  <c r="M9" i="42"/>
  <c r="L9" i="42"/>
  <c r="K9" i="42"/>
  <c r="I9" i="42"/>
  <c r="G9" i="42"/>
  <c r="HD8" i="42"/>
  <c r="HA8" i="42"/>
  <c r="GY8" i="42"/>
  <c r="GW8" i="42"/>
  <c r="GL8" i="42"/>
  <c r="GI8" i="42"/>
  <c r="GG8" i="42"/>
  <c r="GE8" i="42"/>
  <c r="FT8" i="42"/>
  <c r="FQ8" i="42"/>
  <c r="FO8" i="42"/>
  <c r="FM8" i="42"/>
  <c r="FB8" i="42"/>
  <c r="EY8" i="42"/>
  <c r="EW8" i="42"/>
  <c r="EU8" i="42"/>
  <c r="EJ8" i="42"/>
  <c r="EG8" i="42"/>
  <c r="EE8" i="42"/>
  <c r="EC8" i="42"/>
  <c r="DR8" i="42"/>
  <c r="DO8" i="42"/>
  <c r="DM8" i="42"/>
  <c r="DK8" i="42"/>
  <c r="CZ8" i="42"/>
  <c r="CW8" i="42"/>
  <c r="CU8" i="42"/>
  <c r="CS8" i="42"/>
  <c r="CH8" i="42"/>
  <c r="CE8" i="42"/>
  <c r="CC8" i="42"/>
  <c r="CA8" i="42"/>
  <c r="BP8" i="42"/>
  <c r="BM8" i="42"/>
  <c r="BK8" i="42"/>
  <c r="BI8" i="42"/>
  <c r="AQ8" i="42"/>
  <c r="AC8" i="42"/>
  <c r="AA8" i="42"/>
  <c r="Y8" i="42"/>
  <c r="M8" i="42"/>
  <c r="L8" i="42"/>
  <c r="K8" i="42"/>
  <c r="I8" i="42"/>
  <c r="G8" i="42"/>
  <c r="HD7" i="42"/>
  <c r="HA7" i="42"/>
  <c r="GY7" i="42"/>
  <c r="GW7" i="42"/>
  <c r="GL7" i="42"/>
  <c r="GI7" i="42"/>
  <c r="GG7" i="42"/>
  <c r="GE7" i="42"/>
  <c r="FT7" i="42"/>
  <c r="FQ7" i="42"/>
  <c r="FO7" i="42"/>
  <c r="FM7" i="42"/>
  <c r="FB7" i="42"/>
  <c r="EY7" i="42"/>
  <c r="EW7" i="42"/>
  <c r="EU7" i="42"/>
  <c r="EJ7" i="42"/>
  <c r="EG7" i="42"/>
  <c r="EE7" i="42"/>
  <c r="EC7" i="42"/>
  <c r="DR7" i="42"/>
  <c r="DO7" i="42"/>
  <c r="DM7" i="42"/>
  <c r="DK7" i="42"/>
  <c r="CZ7" i="42"/>
  <c r="CW7" i="42"/>
  <c r="CU7" i="42"/>
  <c r="CS7" i="42"/>
  <c r="CH7" i="42"/>
  <c r="CE7" i="42"/>
  <c r="CC7" i="42"/>
  <c r="CA7" i="42"/>
  <c r="BP7" i="42"/>
  <c r="BM7" i="42"/>
  <c r="BK7" i="42"/>
  <c r="BI7" i="42"/>
  <c r="AQ7" i="42"/>
  <c r="AC7" i="42"/>
  <c r="AA7" i="42"/>
  <c r="Y7" i="42"/>
  <c r="M7" i="42"/>
  <c r="L7" i="42"/>
  <c r="K7" i="42"/>
  <c r="I7" i="42"/>
  <c r="G7" i="42"/>
  <c r="HD6" i="42"/>
  <c r="HA6" i="42"/>
  <c r="GY6" i="42"/>
  <c r="GW6" i="42"/>
  <c r="GL6" i="42"/>
  <c r="GI6" i="42"/>
  <c r="GG6" i="42"/>
  <c r="GE6" i="42"/>
  <c r="FT6" i="42"/>
  <c r="FQ6" i="42"/>
  <c r="FO6" i="42"/>
  <c r="FM6" i="42"/>
  <c r="FB6" i="42"/>
  <c r="EY6" i="42"/>
  <c r="EW6" i="42"/>
  <c r="EU6" i="42"/>
  <c r="EJ6" i="42"/>
  <c r="EG6" i="42"/>
  <c r="EE6" i="42"/>
  <c r="EC6" i="42"/>
  <c r="DR6" i="42"/>
  <c r="DO6" i="42"/>
  <c r="DM6" i="42"/>
  <c r="DK6" i="42"/>
  <c r="CZ6" i="42"/>
  <c r="CW6" i="42"/>
  <c r="CU6" i="42"/>
  <c r="CS6" i="42"/>
  <c r="CH6" i="42"/>
  <c r="CE6" i="42"/>
  <c r="CC6" i="42"/>
  <c r="CA6" i="42"/>
  <c r="BP6" i="42"/>
  <c r="BM6" i="42"/>
  <c r="BK6" i="42"/>
  <c r="BI6" i="42"/>
  <c r="AQ6" i="42"/>
  <c r="AG10" i="42"/>
  <c r="AE10" i="42"/>
  <c r="AD10" i="42"/>
  <c r="AB10" i="42"/>
  <c r="Z10" i="42"/>
  <c r="X10" i="42"/>
  <c r="W10" i="42"/>
  <c r="V10" i="42"/>
  <c r="U10" i="42"/>
  <c r="O10" i="42"/>
  <c r="M6" i="42"/>
  <c r="M10" i="42" s="1"/>
  <c r="L6" i="42"/>
  <c r="L10" i="42" s="1"/>
  <c r="J10" i="42"/>
  <c r="H10" i="42"/>
  <c r="F10" i="42"/>
  <c r="E10" i="42"/>
  <c r="D10" i="42"/>
  <c r="C10" i="42"/>
  <c r="Q31" i="8"/>
  <c r="Q35" i="8"/>
  <c r="Q37" i="8"/>
  <c r="Q40" i="8"/>
  <c r="Q67" i="8"/>
  <c r="Q44" i="8"/>
  <c r="Q47" i="8"/>
  <c r="Q52" i="8"/>
  <c r="P31" i="8"/>
  <c r="P37" i="8"/>
  <c r="P35" i="8"/>
  <c r="P47" i="8"/>
  <c r="P40" i="8"/>
  <c r="P67" i="8"/>
  <c r="P16" i="8"/>
  <c r="P19" i="8"/>
  <c r="P13" i="8"/>
  <c r="P52" i="8"/>
  <c r="P10" i="8"/>
  <c r="P44" i="8"/>
  <c r="AW71" i="42" l="1"/>
  <c r="M53" i="8"/>
  <c r="M67" i="8" s="1"/>
  <c r="AV71" i="42"/>
  <c r="L53" i="8"/>
  <c r="AU58" i="42"/>
  <c r="J54" i="8"/>
  <c r="K54" i="8" s="1"/>
  <c r="AU59" i="42"/>
  <c r="J55" i="8"/>
  <c r="K55" i="8" s="1"/>
  <c r="AU60" i="42"/>
  <c r="J56" i="8"/>
  <c r="K56" i="8" s="1"/>
  <c r="AU61" i="42"/>
  <c r="J57" i="8"/>
  <c r="K57" i="8" s="1"/>
  <c r="AU62" i="42"/>
  <c r="J58" i="8"/>
  <c r="K58" i="8" s="1"/>
  <c r="AU63" i="42"/>
  <c r="J59" i="8"/>
  <c r="K59" i="8" s="1"/>
  <c r="AU64" i="42"/>
  <c r="J60" i="8"/>
  <c r="K60" i="8" s="1"/>
  <c r="AU65" i="42"/>
  <c r="J61" i="8"/>
  <c r="K61" i="8" s="1"/>
  <c r="AU66" i="42"/>
  <c r="J62" i="8"/>
  <c r="K62" i="8" s="1"/>
  <c r="AU67" i="42"/>
  <c r="J63" i="8"/>
  <c r="K63" i="8" s="1"/>
  <c r="AS58" i="42"/>
  <c r="H54" i="8"/>
  <c r="AS59" i="42"/>
  <c r="H55" i="8"/>
  <c r="I55" i="8" s="1"/>
  <c r="AS60" i="42"/>
  <c r="H56" i="8"/>
  <c r="I56" i="8" s="1"/>
  <c r="AS61" i="42"/>
  <c r="H57" i="8"/>
  <c r="I57" i="8" s="1"/>
  <c r="AS62" i="42"/>
  <c r="H58" i="8"/>
  <c r="I58" i="8" s="1"/>
  <c r="AS63" i="42"/>
  <c r="H59" i="8"/>
  <c r="I59" i="8" s="1"/>
  <c r="AS64" i="42"/>
  <c r="H60" i="8"/>
  <c r="I60" i="8" s="1"/>
  <c r="AS65" i="42"/>
  <c r="H61" i="8"/>
  <c r="I61" i="8" s="1"/>
  <c r="AS66" i="42"/>
  <c r="H62" i="8"/>
  <c r="I62" i="8" s="1"/>
  <c r="AS67" i="42"/>
  <c r="H63" i="8"/>
  <c r="I63" i="8" s="1"/>
  <c r="AQ58" i="42"/>
  <c r="F54" i="8"/>
  <c r="G54" i="8" s="1"/>
  <c r="AQ59" i="42"/>
  <c r="F55" i="8"/>
  <c r="G55" i="8" s="1"/>
  <c r="AQ60" i="42"/>
  <c r="F56" i="8"/>
  <c r="G56" i="8" s="1"/>
  <c r="AQ61" i="42"/>
  <c r="F57" i="8"/>
  <c r="G57" i="8" s="1"/>
  <c r="AX62" i="42"/>
  <c r="C58" i="8"/>
  <c r="AQ62" i="42"/>
  <c r="F58" i="8"/>
  <c r="G58" i="8" s="1"/>
  <c r="AQ63" i="42"/>
  <c r="F59" i="8"/>
  <c r="G59" i="8" s="1"/>
  <c r="AQ64" i="42"/>
  <c r="F60" i="8"/>
  <c r="G60" i="8" s="1"/>
  <c r="AQ65" i="42"/>
  <c r="F61" i="8"/>
  <c r="G61" i="8" s="1"/>
  <c r="AQ66" i="42"/>
  <c r="F62" i="8"/>
  <c r="G62" i="8" s="1"/>
  <c r="AX67" i="42"/>
  <c r="C63" i="8"/>
  <c r="AQ67" i="42"/>
  <c r="F63" i="8"/>
  <c r="G63" i="8" s="1"/>
  <c r="AN71" i="42"/>
  <c r="D53" i="8"/>
  <c r="AO71" i="42"/>
  <c r="E53" i="8"/>
  <c r="E67" i="8" s="1"/>
  <c r="AU55" i="42"/>
  <c r="J51" i="8"/>
  <c r="K51" i="8" s="1"/>
  <c r="AU54" i="42"/>
  <c r="J50" i="8"/>
  <c r="K50" i="8" s="1"/>
  <c r="AS55" i="42"/>
  <c r="H51" i="8"/>
  <c r="I51" i="8" s="1"/>
  <c r="AS54" i="42"/>
  <c r="H50" i="8"/>
  <c r="I50" i="8" s="1"/>
  <c r="AQ55" i="42"/>
  <c r="F51" i="8"/>
  <c r="G51" i="8" s="1"/>
  <c r="AQ54" i="42"/>
  <c r="F50" i="8"/>
  <c r="G50" i="8" s="1"/>
  <c r="AQ53" i="42"/>
  <c r="F49" i="8"/>
  <c r="G49" i="8" s="1"/>
  <c r="AV44" i="42"/>
  <c r="L38" i="8"/>
  <c r="AU43" i="42"/>
  <c r="J39" i="8"/>
  <c r="K39" i="8" s="1"/>
  <c r="AS43" i="42"/>
  <c r="H39" i="8"/>
  <c r="I39" i="8" s="1"/>
  <c r="AQ43" i="42"/>
  <c r="F39" i="8"/>
  <c r="G39" i="8" s="1"/>
  <c r="AO44" i="42"/>
  <c r="E38" i="8"/>
  <c r="E40" i="8" s="1"/>
  <c r="AY41" i="42"/>
  <c r="O36" i="8"/>
  <c r="AV41" i="42"/>
  <c r="L36" i="8"/>
  <c r="AV48" i="42"/>
  <c r="L41" i="8"/>
  <c r="AU46" i="42"/>
  <c r="J42" i="8"/>
  <c r="K42" i="8" s="1"/>
  <c r="AU47" i="42"/>
  <c r="J43" i="8"/>
  <c r="K43" i="8" s="1"/>
  <c r="AS46" i="42"/>
  <c r="H42" i="8"/>
  <c r="I42" i="8" s="1"/>
  <c r="AS47" i="42"/>
  <c r="H43" i="8"/>
  <c r="I43" i="8" s="1"/>
  <c r="AQ46" i="42"/>
  <c r="AQ48" i="42" s="1"/>
  <c r="F42" i="8"/>
  <c r="G42" i="8" s="1"/>
  <c r="AQ47" i="42"/>
  <c r="F43" i="8"/>
  <c r="G43" i="8" s="1"/>
  <c r="AV39" i="42"/>
  <c r="L32" i="8"/>
  <c r="AU37" i="42"/>
  <c r="J33" i="8"/>
  <c r="K33" i="8" s="1"/>
  <c r="AU38" i="42"/>
  <c r="J34" i="8"/>
  <c r="K34" i="8" s="1"/>
  <c r="AS37" i="42"/>
  <c r="H33" i="8"/>
  <c r="I33" i="8" s="1"/>
  <c r="AS38" i="42"/>
  <c r="H34" i="8"/>
  <c r="I34" i="8" s="1"/>
  <c r="AQ37" i="42"/>
  <c r="F33" i="8"/>
  <c r="G33" i="8" s="1"/>
  <c r="AQ38" i="42"/>
  <c r="F34" i="8"/>
  <c r="G34" i="8" s="1"/>
  <c r="AU26" i="42"/>
  <c r="J22" i="8"/>
  <c r="AU27" i="42"/>
  <c r="J23" i="8"/>
  <c r="K23" i="8" s="1"/>
  <c r="AU28" i="42"/>
  <c r="J24" i="8"/>
  <c r="K24" i="8" s="1"/>
  <c r="AU29" i="42"/>
  <c r="J25" i="8"/>
  <c r="K25" i="8" s="1"/>
  <c r="AU30" i="42"/>
  <c r="J26" i="8"/>
  <c r="K26" i="8" s="1"/>
  <c r="AU31" i="42"/>
  <c r="J27" i="8"/>
  <c r="K27" i="8" s="1"/>
  <c r="AU32" i="42"/>
  <c r="J28" i="8"/>
  <c r="K28" i="8" s="1"/>
  <c r="AU33" i="42"/>
  <c r="J29" i="8"/>
  <c r="K29" i="8" s="1"/>
  <c r="AU34" i="42"/>
  <c r="J30" i="8"/>
  <c r="K30" i="8" s="1"/>
  <c r="AS27" i="42"/>
  <c r="H23" i="8"/>
  <c r="I23" i="8" s="1"/>
  <c r="AS28" i="42"/>
  <c r="H24" i="8"/>
  <c r="I24" i="8" s="1"/>
  <c r="AS29" i="42"/>
  <c r="H25" i="8"/>
  <c r="I25" i="8" s="1"/>
  <c r="AS30" i="42"/>
  <c r="H26" i="8"/>
  <c r="I26" i="8" s="1"/>
  <c r="AS31" i="42"/>
  <c r="H27" i="8"/>
  <c r="I27" i="8" s="1"/>
  <c r="AS32" i="42"/>
  <c r="H28" i="8"/>
  <c r="I28" i="8" s="1"/>
  <c r="AS33" i="42"/>
  <c r="H29" i="8"/>
  <c r="I29" i="8" s="1"/>
  <c r="AS34" i="42"/>
  <c r="H30" i="8"/>
  <c r="I30" i="8" s="1"/>
  <c r="AQ28" i="42"/>
  <c r="F24" i="8"/>
  <c r="G24" i="8" s="1"/>
  <c r="AQ30" i="42"/>
  <c r="F26" i="8"/>
  <c r="G26" i="8" s="1"/>
  <c r="AQ31" i="42"/>
  <c r="F27" i="8"/>
  <c r="G27" i="8" s="1"/>
  <c r="AQ32" i="42"/>
  <c r="F28" i="8"/>
  <c r="G28" i="8" s="1"/>
  <c r="AQ33" i="42"/>
  <c r="F29" i="8"/>
  <c r="G29" i="8" s="1"/>
  <c r="AQ34" i="42"/>
  <c r="F30" i="8"/>
  <c r="G30" i="8" s="1"/>
  <c r="AU22" i="42"/>
  <c r="J18" i="8"/>
  <c r="K18" i="8" s="1"/>
  <c r="AS22" i="42"/>
  <c r="AS23" i="42" s="1"/>
  <c r="H18" i="8"/>
  <c r="I18" i="8" s="1"/>
  <c r="AQ22" i="42"/>
  <c r="F18" i="8"/>
  <c r="AO23" i="42"/>
  <c r="E17" i="8"/>
  <c r="E19" i="8" s="1"/>
  <c r="AV20" i="42"/>
  <c r="L14" i="8"/>
  <c r="AU19" i="42"/>
  <c r="J15" i="8"/>
  <c r="K15" i="8" s="1"/>
  <c r="AS19" i="42"/>
  <c r="H15" i="8"/>
  <c r="I15" i="8" s="1"/>
  <c r="AQ19" i="42"/>
  <c r="F15" i="8"/>
  <c r="G15" i="8" s="1"/>
  <c r="AO20" i="42"/>
  <c r="E14" i="8"/>
  <c r="E16" i="8" s="1"/>
  <c r="AU16" i="42"/>
  <c r="J12" i="8"/>
  <c r="AS16" i="42"/>
  <c r="H12" i="8"/>
  <c r="AQ16" i="42"/>
  <c r="F12" i="8"/>
  <c r="AV13" i="42"/>
  <c r="L8" i="8"/>
  <c r="AU12" i="42"/>
  <c r="J9" i="8"/>
  <c r="K9" i="8" s="1"/>
  <c r="AS12" i="42"/>
  <c r="H9" i="8"/>
  <c r="I9" i="8" s="1"/>
  <c r="AQ12" i="42"/>
  <c r="F9" i="8"/>
  <c r="AN13" i="42"/>
  <c r="D8" i="8"/>
  <c r="AO13" i="42"/>
  <c r="E8" i="8"/>
  <c r="AM13" i="42"/>
  <c r="C8" i="8"/>
  <c r="AV10" i="42"/>
  <c r="L4" i="8"/>
  <c r="AU7" i="42"/>
  <c r="J5" i="8"/>
  <c r="K5" i="8" s="1"/>
  <c r="AU8" i="42"/>
  <c r="J6" i="8"/>
  <c r="K6" i="8" s="1"/>
  <c r="K70" i="42"/>
  <c r="J66" i="8"/>
  <c r="K66" i="8" s="1"/>
  <c r="I70" i="42"/>
  <c r="H66" i="8"/>
  <c r="I66" i="8" s="1"/>
  <c r="G70" i="42"/>
  <c r="F66" i="8"/>
  <c r="G66" i="8" s="1"/>
  <c r="K69" i="42"/>
  <c r="J65" i="8"/>
  <c r="K65" i="8" s="1"/>
  <c r="I69" i="42"/>
  <c r="H65" i="8"/>
  <c r="I65" i="8" s="1"/>
  <c r="G69" i="42"/>
  <c r="F65" i="8"/>
  <c r="G65" i="8" s="1"/>
  <c r="K68" i="42"/>
  <c r="J64" i="8"/>
  <c r="K64" i="8" s="1"/>
  <c r="I68" i="42"/>
  <c r="H64" i="8"/>
  <c r="I64" i="8" s="1"/>
  <c r="G68" i="42"/>
  <c r="F64" i="8"/>
  <c r="G64" i="8" s="1"/>
  <c r="K53" i="42"/>
  <c r="J49" i="8"/>
  <c r="K49" i="8" s="1"/>
  <c r="I53" i="42"/>
  <c r="H49" i="8"/>
  <c r="I49" i="8" s="1"/>
  <c r="K50" i="42"/>
  <c r="J46" i="8"/>
  <c r="K46" i="8" s="1"/>
  <c r="I50" i="42"/>
  <c r="H46" i="8"/>
  <c r="I46" i="8" s="1"/>
  <c r="Q20" i="8"/>
  <c r="HD20" i="42"/>
  <c r="GY20" i="42"/>
  <c r="HA20" i="42"/>
  <c r="GL20" i="42"/>
  <c r="FQ20" i="42"/>
  <c r="FT20" i="42"/>
  <c r="FO20" i="42"/>
  <c r="FW74" i="42"/>
  <c r="FE24" i="42"/>
  <c r="FE74" i="42" s="1"/>
  <c r="EJ20" i="42"/>
  <c r="EE20" i="42"/>
  <c r="EG20" i="42"/>
  <c r="EM24" i="42"/>
  <c r="EM74" i="42" s="1"/>
  <c r="DR20" i="42"/>
  <c r="DR17" i="42"/>
  <c r="DM17" i="42"/>
  <c r="DO20" i="42"/>
  <c r="DM20" i="42"/>
  <c r="DO17" i="42"/>
  <c r="DU24" i="42"/>
  <c r="DU74" i="42" s="1"/>
  <c r="CZ20" i="42"/>
  <c r="CW20" i="42"/>
  <c r="CU20" i="42"/>
  <c r="CK24" i="42"/>
  <c r="CK74" i="42" s="1"/>
  <c r="BM17" i="42"/>
  <c r="BK17" i="42"/>
  <c r="BP20" i="42"/>
  <c r="BK20" i="42"/>
  <c r="BM20" i="42"/>
  <c r="BH17" i="42"/>
  <c r="BI15" i="42"/>
  <c r="BE17" i="42"/>
  <c r="BP15" i="42"/>
  <c r="BP17" i="42" s="1"/>
  <c r="AN56" i="42"/>
  <c r="AO56" i="42"/>
  <c r="AM56" i="42"/>
  <c r="AO17" i="42"/>
  <c r="M20" i="42"/>
  <c r="AT56" i="42"/>
  <c r="AU52" i="42"/>
  <c r="AR56" i="42"/>
  <c r="AS52" i="42"/>
  <c r="AS56" i="42" s="1"/>
  <c r="HD44" i="42"/>
  <c r="E20" i="42"/>
  <c r="D59" i="8"/>
  <c r="HA44" i="42"/>
  <c r="GY44" i="42"/>
  <c r="GL44" i="42"/>
  <c r="GI44" i="42"/>
  <c r="GG44" i="42"/>
  <c r="FT44" i="42"/>
  <c r="FQ44" i="42"/>
  <c r="FO44" i="42"/>
  <c r="FB44" i="42"/>
  <c r="EY44" i="42"/>
  <c r="EW44" i="42"/>
  <c r="EJ44" i="42"/>
  <c r="EG44" i="42"/>
  <c r="EE44" i="42"/>
  <c r="DR44" i="42"/>
  <c r="DO44" i="42"/>
  <c r="DM44" i="42"/>
  <c r="CZ44" i="42"/>
  <c r="CW44" i="42"/>
  <c r="CU44" i="42"/>
  <c r="CH44" i="42"/>
  <c r="CE44" i="42"/>
  <c r="CC44" i="42"/>
  <c r="BP44" i="42"/>
  <c r="AC63" i="42"/>
  <c r="BR79" i="42"/>
  <c r="BP79" i="42"/>
  <c r="BM79" i="42"/>
  <c r="BK79" i="42"/>
  <c r="CW83" i="42"/>
  <c r="CU83" i="42"/>
  <c r="CS83" i="42"/>
  <c r="BA79" i="42"/>
  <c r="AI79" i="42"/>
  <c r="Y79" i="42" s="1"/>
  <c r="AH79" i="42"/>
  <c r="Q79" i="42"/>
  <c r="P79" i="42"/>
  <c r="O79" i="42"/>
  <c r="L79" i="42"/>
  <c r="E79" i="42"/>
  <c r="AT71" i="42"/>
  <c r="AU57" i="42"/>
  <c r="AU71" i="42" s="1"/>
  <c r="AR71" i="42"/>
  <c r="AS57" i="42"/>
  <c r="AP71" i="42"/>
  <c r="AQ57" i="42"/>
  <c r="AQ71" i="42" s="1"/>
  <c r="AM71" i="42"/>
  <c r="AX57" i="42"/>
  <c r="AO39" i="42"/>
  <c r="AA19" i="42"/>
  <c r="D15" i="8"/>
  <c r="FQ71" i="42"/>
  <c r="FO71" i="42"/>
  <c r="AO10" i="42"/>
  <c r="AO14" i="42" s="1"/>
  <c r="D56" i="8"/>
  <c r="AO35" i="42"/>
  <c r="AA66" i="42"/>
  <c r="C62" i="8"/>
  <c r="D62" i="8"/>
  <c r="AA60" i="42"/>
  <c r="C56" i="8"/>
  <c r="AN23" i="42"/>
  <c r="AM23" i="42"/>
  <c r="AV17" i="42"/>
  <c r="BP41" i="42"/>
  <c r="BM41" i="42"/>
  <c r="BK41" i="42"/>
  <c r="CW79" i="42"/>
  <c r="CU79" i="42"/>
  <c r="CS79" i="42"/>
  <c r="AV23" i="42"/>
  <c r="AG13" i="42"/>
  <c r="AG14" i="42" s="1"/>
  <c r="AE13" i="42"/>
  <c r="AE14" i="42" s="1"/>
  <c r="CH14" i="42"/>
  <c r="CE14" i="42"/>
  <c r="CC14" i="42"/>
  <c r="BP14" i="42"/>
  <c r="BM14" i="42"/>
  <c r="BK14" i="42"/>
  <c r="AY83" i="42"/>
  <c r="AW83" i="42"/>
  <c r="AT83" i="42"/>
  <c r="AU80" i="42"/>
  <c r="AR83" i="42"/>
  <c r="AS80" i="42"/>
  <c r="AC61" i="42"/>
  <c r="D57" i="8"/>
  <c r="AV35" i="42"/>
  <c r="AO51" i="42"/>
  <c r="AW56" i="42"/>
  <c r="HD83" i="42"/>
  <c r="HA83" i="42"/>
  <c r="GY83" i="42"/>
  <c r="GL83" i="42"/>
  <c r="GI83" i="42"/>
  <c r="GG83" i="42"/>
  <c r="AX65" i="42"/>
  <c r="CJ83" i="42"/>
  <c r="BS83" i="42"/>
  <c r="BR83" i="42"/>
  <c r="BP83" i="42"/>
  <c r="BA83" i="42"/>
  <c r="AI83" i="42"/>
  <c r="AH83" i="42"/>
  <c r="Q83" i="42"/>
  <c r="P83" i="42"/>
  <c r="O83" i="42"/>
  <c r="L83" i="42"/>
  <c r="E83" i="42"/>
  <c r="HD48" i="42"/>
  <c r="HA48" i="42"/>
  <c r="GY48" i="42"/>
  <c r="GL48" i="42"/>
  <c r="GI48" i="42"/>
  <c r="GG48" i="42"/>
  <c r="FT48" i="42"/>
  <c r="FQ48" i="42"/>
  <c r="FO48" i="42"/>
  <c r="FB48" i="42"/>
  <c r="EY48" i="42"/>
  <c r="EW48" i="42"/>
  <c r="EJ48" i="42"/>
  <c r="EG48" i="42"/>
  <c r="EE48" i="42"/>
  <c r="BM44" i="42"/>
  <c r="BK44" i="42"/>
  <c r="AG44" i="42"/>
  <c r="AE44" i="42"/>
  <c r="W44" i="42"/>
  <c r="O44" i="42"/>
  <c r="M44" i="42"/>
  <c r="HD39" i="42"/>
  <c r="GL39" i="42"/>
  <c r="GI39" i="42"/>
  <c r="GG39" i="42"/>
  <c r="AG35" i="42"/>
  <c r="AE35" i="42"/>
  <c r="W35" i="42"/>
  <c r="M35" i="42"/>
  <c r="E35" i="42"/>
  <c r="AX70" i="42"/>
  <c r="AX55" i="42"/>
  <c r="AQ52" i="42"/>
  <c r="AQ56" i="42" s="1"/>
  <c r="AP56" i="42"/>
  <c r="AY51" i="42"/>
  <c r="AW51" i="42"/>
  <c r="AU49" i="42"/>
  <c r="AU51" i="42" s="1"/>
  <c r="AT51" i="42"/>
  <c r="AS49" i="42"/>
  <c r="AS51" i="42" s="1"/>
  <c r="AR51" i="42"/>
  <c r="AN83" i="42"/>
  <c r="AP83" i="42"/>
  <c r="AQ80" i="42"/>
  <c r="AM83" i="42"/>
  <c r="AX80" i="42"/>
  <c r="AG17" i="42"/>
  <c r="AU56" i="42"/>
  <c r="AO48" i="42"/>
  <c r="AP48" i="42"/>
  <c r="HD51" i="42"/>
  <c r="HA51" i="42"/>
  <c r="GY51" i="42"/>
  <c r="CH41" i="42"/>
  <c r="CE41" i="42"/>
  <c r="CC41" i="42"/>
  <c r="AG39" i="42"/>
  <c r="AE39" i="42"/>
  <c r="W39" i="42"/>
  <c r="O39" i="42"/>
  <c r="M39" i="42"/>
  <c r="E39" i="42"/>
  <c r="HD35" i="42"/>
  <c r="HA35" i="42"/>
  <c r="GY35" i="42"/>
  <c r="FB35" i="42"/>
  <c r="EY35" i="42"/>
  <c r="EW35" i="42"/>
  <c r="EJ35" i="42"/>
  <c r="EG35" i="42"/>
  <c r="EE35" i="42"/>
  <c r="BP35" i="42"/>
  <c r="BM35" i="42"/>
  <c r="BK35" i="42"/>
  <c r="HD23" i="42"/>
  <c r="HA23" i="42"/>
  <c r="GY23" i="42"/>
  <c r="GL23" i="42"/>
  <c r="GI23" i="42"/>
  <c r="GG23" i="42"/>
  <c r="FT23" i="42"/>
  <c r="FQ23" i="42"/>
  <c r="FO23" i="42"/>
  <c r="FB23" i="42"/>
  <c r="EY23" i="42"/>
  <c r="EW23" i="42"/>
  <c r="AX59" i="42"/>
  <c r="AX64" i="42"/>
  <c r="AX69" i="42"/>
  <c r="AX52" i="42"/>
  <c r="AY79" i="42"/>
  <c r="AW79" i="42"/>
  <c r="AT79" i="42"/>
  <c r="AU77" i="42"/>
  <c r="AR79" i="42"/>
  <c r="AS77" i="42"/>
  <c r="AN79" i="42"/>
  <c r="AP79" i="42"/>
  <c r="AQ77" i="42"/>
  <c r="AM79" i="42"/>
  <c r="AX77" i="42"/>
  <c r="AY44" i="42"/>
  <c r="AW44" i="42"/>
  <c r="AT44" i="42"/>
  <c r="AU42" i="42"/>
  <c r="AU44" i="42" s="1"/>
  <c r="AR44" i="42"/>
  <c r="AS42" i="42"/>
  <c r="AS44" i="42" s="1"/>
  <c r="AX43" i="42"/>
  <c r="AN44" i="42"/>
  <c r="AP44" i="42"/>
  <c r="AQ42" i="42"/>
  <c r="AM44" i="42"/>
  <c r="AX42" i="42"/>
  <c r="AW41" i="42"/>
  <c r="AT41" i="42"/>
  <c r="AU40" i="42"/>
  <c r="AU41" i="42" s="1"/>
  <c r="AR41" i="42"/>
  <c r="AS40" i="42"/>
  <c r="AS41" i="42" s="1"/>
  <c r="AX46" i="42"/>
  <c r="AX47" i="42"/>
  <c r="AY39" i="42"/>
  <c r="AW39" i="42"/>
  <c r="AT39" i="42"/>
  <c r="AU36" i="42"/>
  <c r="AU39" i="42" s="1"/>
  <c r="AR39" i="42"/>
  <c r="AS36" i="42"/>
  <c r="AS39" i="42" s="1"/>
  <c r="AX37" i="42"/>
  <c r="AX38" i="42"/>
  <c r="AN39" i="42"/>
  <c r="AP39" i="42"/>
  <c r="AQ36" i="42"/>
  <c r="AM39" i="42"/>
  <c r="AX36" i="42"/>
  <c r="AY35" i="42"/>
  <c r="AW35" i="42"/>
  <c r="AT35" i="42"/>
  <c r="AU25" i="42"/>
  <c r="AU35" i="42" s="1"/>
  <c r="C22" i="8"/>
  <c r="AS26" i="42"/>
  <c r="AR35" i="42"/>
  <c r="AS25" i="42"/>
  <c r="AX28" i="42"/>
  <c r="AX30" i="42"/>
  <c r="AX31" i="42"/>
  <c r="AX32" i="42"/>
  <c r="AX33" i="42"/>
  <c r="AX34" i="42"/>
  <c r="AP35" i="42"/>
  <c r="AQ25" i="42"/>
  <c r="AX25" i="42"/>
  <c r="AY23" i="42"/>
  <c r="AW23" i="42"/>
  <c r="AU21" i="42"/>
  <c r="AT23" i="42"/>
  <c r="AS21" i="42"/>
  <c r="AR23" i="42"/>
  <c r="AX22" i="42"/>
  <c r="AQ21" i="42"/>
  <c r="AQ23" i="42" s="1"/>
  <c r="AP23" i="42"/>
  <c r="D14" i="8"/>
  <c r="C14" i="8"/>
  <c r="AU23" i="42"/>
  <c r="HD79" i="42"/>
  <c r="HA79" i="42"/>
  <c r="GY79" i="42"/>
  <c r="GL79" i="42"/>
  <c r="GI79" i="42"/>
  <c r="GG79" i="42"/>
  <c r="GL71" i="42"/>
  <c r="GI71" i="42"/>
  <c r="GG71" i="42"/>
  <c r="FT71" i="42"/>
  <c r="EJ71" i="42"/>
  <c r="EG71" i="42"/>
  <c r="EE71" i="42"/>
  <c r="DR71" i="42"/>
  <c r="DO71" i="42"/>
  <c r="DM71" i="42"/>
  <c r="CZ71" i="42"/>
  <c r="CW71" i="42"/>
  <c r="CU71" i="42"/>
  <c r="CH71" i="42"/>
  <c r="CE71" i="42"/>
  <c r="CC71" i="42"/>
  <c r="BP71" i="42"/>
  <c r="BM71" i="42"/>
  <c r="BK71" i="42"/>
  <c r="AG71" i="42"/>
  <c r="AE71" i="42"/>
  <c r="W71" i="42"/>
  <c r="O71" i="42"/>
  <c r="M71" i="42"/>
  <c r="E71" i="42"/>
  <c r="AC56" i="42"/>
  <c r="AA56" i="42"/>
  <c r="GL56" i="42"/>
  <c r="GI56" i="42"/>
  <c r="GG56" i="42"/>
  <c r="FT56" i="42"/>
  <c r="FQ56" i="42"/>
  <c r="FO56" i="42"/>
  <c r="FB56" i="42"/>
  <c r="EY56" i="42"/>
  <c r="EW56" i="42"/>
  <c r="EJ56" i="42"/>
  <c r="EG56" i="42"/>
  <c r="EE56" i="42"/>
  <c r="DR56" i="42"/>
  <c r="DO56" i="42"/>
  <c r="DM56" i="42"/>
  <c r="CZ56" i="42"/>
  <c r="CW56" i="42"/>
  <c r="CU56" i="42"/>
  <c r="CH56" i="42"/>
  <c r="CE56" i="42"/>
  <c r="CC56" i="42"/>
  <c r="AE56" i="42"/>
  <c r="W56" i="42"/>
  <c r="O56" i="42"/>
  <c r="M56" i="42"/>
  <c r="E56" i="42"/>
  <c r="GL51" i="42"/>
  <c r="GI51" i="42"/>
  <c r="GG51" i="42"/>
  <c r="FT51" i="42"/>
  <c r="FQ51" i="42"/>
  <c r="FO51" i="42"/>
  <c r="EJ51" i="42"/>
  <c r="EG51" i="42"/>
  <c r="EE51" i="42"/>
  <c r="DR51" i="42"/>
  <c r="DO51" i="42"/>
  <c r="DM51" i="42"/>
  <c r="CZ51" i="42"/>
  <c r="CW51" i="42"/>
  <c r="CU51" i="42"/>
  <c r="CH51" i="42"/>
  <c r="CE51" i="42"/>
  <c r="CC51" i="42"/>
  <c r="AG51" i="42"/>
  <c r="AE51" i="42"/>
  <c r="W51" i="42"/>
  <c r="O51" i="42"/>
  <c r="M51" i="42"/>
  <c r="E51" i="42"/>
  <c r="DR48" i="42"/>
  <c r="DO48" i="42"/>
  <c r="DM48" i="42"/>
  <c r="CZ48" i="42"/>
  <c r="CW48" i="42"/>
  <c r="CU48" i="42"/>
  <c r="CH48" i="42"/>
  <c r="AG48" i="42"/>
  <c r="AE48" i="42"/>
  <c r="W48" i="42"/>
  <c r="O48" i="42"/>
  <c r="M48" i="42"/>
  <c r="E48" i="42"/>
  <c r="HD41" i="42"/>
  <c r="HA41" i="42"/>
  <c r="GY41" i="42"/>
  <c r="GL41" i="42"/>
  <c r="GI41" i="42"/>
  <c r="GG41" i="42"/>
  <c r="FT41" i="42"/>
  <c r="FQ41" i="42"/>
  <c r="FO41" i="42"/>
  <c r="FB41" i="42"/>
  <c r="EY41" i="42"/>
  <c r="EW41" i="42"/>
  <c r="EJ41" i="42"/>
  <c r="EG41" i="42"/>
  <c r="EE41" i="42"/>
  <c r="DR41" i="42"/>
  <c r="DO41" i="42"/>
  <c r="DM41" i="42"/>
  <c r="CZ41" i="42"/>
  <c r="CW41" i="42"/>
  <c r="CU41" i="42"/>
  <c r="EJ23" i="42"/>
  <c r="EG23" i="42"/>
  <c r="EE23" i="42"/>
  <c r="DR23" i="42"/>
  <c r="DO23" i="42"/>
  <c r="DM23" i="42"/>
  <c r="BP23" i="42"/>
  <c r="BM23" i="42"/>
  <c r="BK23" i="42"/>
  <c r="HD17" i="42"/>
  <c r="HA17" i="42"/>
  <c r="GY17" i="42"/>
  <c r="GL17" i="42"/>
  <c r="GI17" i="42"/>
  <c r="GG17" i="42"/>
  <c r="FT17" i="42"/>
  <c r="FQ17" i="42"/>
  <c r="FO17" i="42"/>
  <c r="FB17" i="42"/>
  <c r="EY17" i="42"/>
  <c r="EW17" i="42"/>
  <c r="EJ17" i="42"/>
  <c r="EG17" i="42"/>
  <c r="EE17" i="42"/>
  <c r="CZ17" i="42"/>
  <c r="CW17" i="42"/>
  <c r="CU17" i="42"/>
  <c r="W13" i="42"/>
  <c r="W14" i="42" s="1"/>
  <c r="V13" i="42"/>
  <c r="V14" i="42" s="1"/>
  <c r="U13" i="42"/>
  <c r="U14" i="42" s="1"/>
  <c r="O13" i="42"/>
  <c r="O14" i="42" s="1"/>
  <c r="M13" i="42"/>
  <c r="M14" i="42" s="1"/>
  <c r="E13" i="42"/>
  <c r="E14" i="42" s="1"/>
  <c r="D13" i="42"/>
  <c r="D14" i="42" s="1"/>
  <c r="C13" i="42"/>
  <c r="C14" i="42" s="1"/>
  <c r="HD14" i="42"/>
  <c r="HA14" i="42"/>
  <c r="GY14" i="42"/>
  <c r="GL14" i="42"/>
  <c r="GI14" i="42"/>
  <c r="GG14" i="42"/>
  <c r="FT14" i="42"/>
  <c r="FQ14" i="42"/>
  <c r="FO14" i="42"/>
  <c r="FB14" i="42"/>
  <c r="EY14" i="42"/>
  <c r="EW14" i="42"/>
  <c r="EJ14" i="42"/>
  <c r="EG14" i="42"/>
  <c r="EE14" i="42"/>
  <c r="DR14" i="42"/>
  <c r="DO14" i="42"/>
  <c r="DM14" i="42"/>
  <c r="CZ14" i="42"/>
  <c r="CW14" i="42"/>
  <c r="CU14" i="42"/>
  <c r="AX58" i="42"/>
  <c r="AX63" i="42"/>
  <c r="AX68" i="42"/>
  <c r="AX54" i="42"/>
  <c r="AX53" i="42"/>
  <c r="AX82" i="42"/>
  <c r="AX78" i="42"/>
  <c r="AY48" i="42"/>
  <c r="AW48" i="42"/>
  <c r="AT48" i="42"/>
  <c r="AU45" i="42"/>
  <c r="AS45" i="42"/>
  <c r="AR48" i="42"/>
  <c r="AY10" i="42"/>
  <c r="AY13" i="42"/>
  <c r="AW13" i="42"/>
  <c r="AU11" i="42"/>
  <c r="AT13" i="42"/>
  <c r="AS11" i="42"/>
  <c r="AS13" i="42" s="1"/>
  <c r="AR13" i="42"/>
  <c r="AQ11" i="42"/>
  <c r="AP13" i="42"/>
  <c r="AP14" i="42" s="1"/>
  <c r="AW10" i="42"/>
  <c r="AU6" i="42"/>
  <c r="AT10" i="42"/>
  <c r="AS6" i="42"/>
  <c r="AR10" i="42"/>
  <c r="AV14" i="42"/>
  <c r="GY71" i="42"/>
  <c r="HD71" i="42"/>
  <c r="HA71" i="42"/>
  <c r="HD56" i="42"/>
  <c r="HA56" i="42"/>
  <c r="GY56" i="42"/>
  <c r="HA39" i="42"/>
  <c r="GY39" i="42"/>
  <c r="GL35" i="42"/>
  <c r="GI35" i="42"/>
  <c r="GG35" i="42"/>
  <c r="FT39" i="42"/>
  <c r="FQ39" i="42"/>
  <c r="FO39" i="42"/>
  <c r="FT35" i="42"/>
  <c r="FQ35" i="42"/>
  <c r="FO35" i="42"/>
  <c r="FB71" i="42"/>
  <c r="EY71" i="42"/>
  <c r="EW71" i="42"/>
  <c r="FB51" i="42"/>
  <c r="EY51" i="42"/>
  <c r="EW51" i="42"/>
  <c r="FB39" i="42"/>
  <c r="EY39" i="42"/>
  <c r="EW39" i="42"/>
  <c r="EJ39" i="42"/>
  <c r="EG39" i="42"/>
  <c r="EE39" i="42"/>
  <c r="DR39" i="42"/>
  <c r="DO39" i="42"/>
  <c r="DM39" i="42"/>
  <c r="DR35" i="42"/>
  <c r="DO35" i="42"/>
  <c r="DM35" i="42"/>
  <c r="CZ39" i="42"/>
  <c r="CW39" i="42"/>
  <c r="CU39" i="42"/>
  <c r="CZ35" i="42"/>
  <c r="CW35" i="42"/>
  <c r="CU35" i="42"/>
  <c r="CZ23" i="42"/>
  <c r="CW23" i="42"/>
  <c r="CU23" i="42"/>
  <c r="CE48" i="42"/>
  <c r="CC48" i="42"/>
  <c r="CH39" i="42"/>
  <c r="CE39" i="42"/>
  <c r="CC39" i="42"/>
  <c r="CH35" i="42"/>
  <c r="CC35" i="42"/>
  <c r="CE35" i="42"/>
  <c r="CH23" i="42"/>
  <c r="CE23" i="42"/>
  <c r="CC23" i="42"/>
  <c r="BP56" i="42"/>
  <c r="BM56" i="42"/>
  <c r="BK56" i="42"/>
  <c r="BP51" i="42"/>
  <c r="BM51" i="42"/>
  <c r="BK51" i="42"/>
  <c r="BP48" i="42"/>
  <c r="BM48" i="42"/>
  <c r="BK48" i="42"/>
  <c r="BP39" i="42"/>
  <c r="BM39" i="42"/>
  <c r="BK39" i="42"/>
  <c r="AG23" i="42"/>
  <c r="AE23" i="42"/>
  <c r="W23" i="42"/>
  <c r="O23" i="42"/>
  <c r="M23" i="42"/>
  <c r="E23" i="42"/>
  <c r="AX21" i="42"/>
  <c r="AY20" i="42"/>
  <c r="AW20" i="42"/>
  <c r="AT20" i="42"/>
  <c r="AU18" i="42"/>
  <c r="AU20" i="42" s="1"/>
  <c r="AR20" i="42"/>
  <c r="AS18" i="42"/>
  <c r="AS20" i="42" s="1"/>
  <c r="AX19" i="42"/>
  <c r="AN20" i="42"/>
  <c r="AP20" i="42"/>
  <c r="AQ18" i="42"/>
  <c r="AM20" i="42"/>
  <c r="AX18" i="42"/>
  <c r="AY17" i="42"/>
  <c r="AW17" i="42"/>
  <c r="AT17" i="42"/>
  <c r="AU15" i="42"/>
  <c r="AR17" i="42"/>
  <c r="AS15" i="42"/>
  <c r="AS17" i="42" s="1"/>
  <c r="AX16" i="42"/>
  <c r="AN17" i="42"/>
  <c r="AQ15" i="42"/>
  <c r="AP17" i="42"/>
  <c r="AM17" i="42"/>
  <c r="AX15" i="42"/>
  <c r="AX12" i="42"/>
  <c r="AX11" i="42"/>
  <c r="AQ10" i="42"/>
  <c r="AX9" i="42"/>
  <c r="AA59" i="42"/>
  <c r="C55" i="8"/>
  <c r="AG56" i="42"/>
  <c r="O35" i="42"/>
  <c r="D25" i="8"/>
  <c r="C25" i="8"/>
  <c r="D23" i="8"/>
  <c r="C23" i="8"/>
  <c r="D22" i="8"/>
  <c r="D4" i="8"/>
  <c r="C4" i="8"/>
  <c r="D6" i="8"/>
  <c r="C6" i="8"/>
  <c r="D5" i="8"/>
  <c r="C5" i="8"/>
  <c r="D36" i="8"/>
  <c r="C36" i="8"/>
  <c r="D41" i="8"/>
  <c r="D44" i="8" s="1"/>
  <c r="C41" i="8"/>
  <c r="D45" i="8"/>
  <c r="C45" i="8"/>
  <c r="D46" i="8"/>
  <c r="C46" i="8"/>
  <c r="Y11" i="42"/>
  <c r="X13" i="42"/>
  <c r="X14" i="42" s="1"/>
  <c r="AA11" i="42"/>
  <c r="AA13" i="42" s="1"/>
  <c r="Z13" i="42"/>
  <c r="Z14" i="42" s="1"/>
  <c r="AC11" i="42"/>
  <c r="AC13" i="42" s="1"/>
  <c r="AB13" i="42"/>
  <c r="AB14" i="42" s="1"/>
  <c r="AD13" i="42"/>
  <c r="AD14" i="42" s="1"/>
  <c r="G11" i="42"/>
  <c r="F13" i="42"/>
  <c r="F14" i="42" s="1"/>
  <c r="I11" i="42"/>
  <c r="I13" i="42" s="1"/>
  <c r="H13" i="42"/>
  <c r="H14" i="42" s="1"/>
  <c r="K11" i="42"/>
  <c r="K13" i="42" s="1"/>
  <c r="J13" i="42"/>
  <c r="J14" i="42" s="1"/>
  <c r="L13" i="42"/>
  <c r="L14" i="42" s="1"/>
  <c r="N6" i="42"/>
  <c r="N14" i="42" s="1"/>
  <c r="G6" i="42"/>
  <c r="G10" i="42" s="1"/>
  <c r="I6" i="42"/>
  <c r="K6" i="42"/>
  <c r="AF6" i="42"/>
  <c r="Y6" i="42"/>
  <c r="Y10" i="42" s="1"/>
  <c r="AA6" i="42"/>
  <c r="AC6" i="42"/>
  <c r="BI14" i="42"/>
  <c r="CA14" i="42"/>
  <c r="CS14" i="42"/>
  <c r="DK14" i="42"/>
  <c r="EC14" i="42"/>
  <c r="EU14" i="42"/>
  <c r="FM14" i="42"/>
  <c r="GE14" i="42"/>
  <c r="GW14" i="42"/>
  <c r="N7" i="42"/>
  <c r="AF7" i="42"/>
  <c r="N8" i="42"/>
  <c r="AF8" i="42"/>
  <c r="N9" i="42"/>
  <c r="AF9" i="42"/>
  <c r="N11" i="42"/>
  <c r="AF11" i="42"/>
  <c r="N12" i="42"/>
  <c r="AF12" i="42"/>
  <c r="C17" i="42"/>
  <c r="N15" i="42"/>
  <c r="D17" i="42"/>
  <c r="F17" i="42"/>
  <c r="G15" i="42"/>
  <c r="H17" i="42"/>
  <c r="I15" i="42"/>
  <c r="I17" i="42" s="1"/>
  <c r="J17" i="42"/>
  <c r="K15" i="42"/>
  <c r="K17" i="42" s="1"/>
  <c r="L17" i="42"/>
  <c r="U17" i="42"/>
  <c r="AF15" i="42"/>
  <c r="V17" i="42"/>
  <c r="X17" i="42"/>
  <c r="Y15" i="42"/>
  <c r="Z17" i="42"/>
  <c r="AA15" i="42"/>
  <c r="AA17" i="42" s="1"/>
  <c r="AB17" i="42"/>
  <c r="AC15" i="42"/>
  <c r="AC17" i="42" s="1"/>
  <c r="AD17" i="42"/>
  <c r="BI17" i="42"/>
  <c r="CA17" i="42"/>
  <c r="CS17" i="42"/>
  <c r="DK17" i="42"/>
  <c r="EC17" i="42"/>
  <c r="EU17" i="42"/>
  <c r="FM17" i="42"/>
  <c r="GE17" i="42"/>
  <c r="GW17" i="42"/>
  <c r="N16" i="42"/>
  <c r="AF16" i="42"/>
  <c r="C20" i="42"/>
  <c r="N18" i="42"/>
  <c r="D20" i="42"/>
  <c r="F20" i="42"/>
  <c r="G18" i="42"/>
  <c r="H20" i="42"/>
  <c r="I18" i="42"/>
  <c r="I20" i="42" s="1"/>
  <c r="J20" i="42"/>
  <c r="K18" i="42"/>
  <c r="K20" i="42" s="1"/>
  <c r="L20" i="42"/>
  <c r="Y20" i="42"/>
  <c r="Z20" i="42"/>
  <c r="AA18" i="42"/>
  <c r="AB20" i="42"/>
  <c r="AC18" i="42"/>
  <c r="AC20" i="42" s="1"/>
  <c r="AD20" i="42"/>
  <c r="BI20" i="42"/>
  <c r="CA20" i="42"/>
  <c r="CS20" i="42"/>
  <c r="DK20" i="42"/>
  <c r="EC20" i="42"/>
  <c r="EU20" i="42"/>
  <c r="FM20" i="42"/>
  <c r="GE20" i="42"/>
  <c r="GW20" i="42"/>
  <c r="N19" i="42"/>
  <c r="AF19" i="42"/>
  <c r="C23" i="42"/>
  <c r="N21" i="42"/>
  <c r="D23" i="42"/>
  <c r="F23" i="42"/>
  <c r="G21" i="42"/>
  <c r="H23" i="42"/>
  <c r="I21" i="42"/>
  <c r="I23" i="42" s="1"/>
  <c r="J23" i="42"/>
  <c r="K21" i="42"/>
  <c r="K23" i="42" s="1"/>
  <c r="L23" i="42"/>
  <c r="U23" i="42"/>
  <c r="AF21" i="42"/>
  <c r="V23" i="42"/>
  <c r="X23" i="42"/>
  <c r="Y21" i="42"/>
  <c r="Z23" i="42"/>
  <c r="AA21" i="42"/>
  <c r="AA23" i="42" s="1"/>
  <c r="AB23" i="42"/>
  <c r="AC21" i="42"/>
  <c r="AC23" i="42" s="1"/>
  <c r="AD23" i="42"/>
  <c r="BI23" i="42"/>
  <c r="CA23" i="42"/>
  <c r="CS23" i="42"/>
  <c r="DK23" i="42"/>
  <c r="EC23" i="42"/>
  <c r="EU23" i="42"/>
  <c r="FM23" i="42"/>
  <c r="GE23" i="42"/>
  <c r="GW23" i="42"/>
  <c r="N22" i="42"/>
  <c r="AF22" i="42"/>
  <c r="P24" i="42"/>
  <c r="Q24" i="42"/>
  <c r="AH24" i="42"/>
  <c r="AI24" i="42"/>
  <c r="AZ24" i="42"/>
  <c r="BA24" i="42"/>
  <c r="BJ24" i="42"/>
  <c r="BL24" i="42"/>
  <c r="BN24" i="42"/>
  <c r="BO24" i="42"/>
  <c r="BQ24" i="42"/>
  <c r="BR24" i="42"/>
  <c r="CB24" i="42"/>
  <c r="CD24" i="42"/>
  <c r="CF24" i="42"/>
  <c r="CG24" i="42"/>
  <c r="CI24" i="42"/>
  <c r="CJ24" i="42"/>
  <c r="CO24" i="42"/>
  <c r="CP24" i="42"/>
  <c r="CQ24" i="42"/>
  <c r="CR24" i="42"/>
  <c r="CT24" i="42"/>
  <c r="CV24" i="42"/>
  <c r="CX24" i="42"/>
  <c r="CY24" i="42"/>
  <c r="DA24" i="42"/>
  <c r="DB24" i="42"/>
  <c r="DG24" i="42"/>
  <c r="DH24" i="42"/>
  <c r="DI24" i="42"/>
  <c r="DJ24" i="42"/>
  <c r="DL24" i="42"/>
  <c r="DN24" i="42"/>
  <c r="DP24" i="42"/>
  <c r="DQ24" i="42"/>
  <c r="DS24" i="42"/>
  <c r="DT24" i="42"/>
  <c r="DY24" i="42"/>
  <c r="DZ24" i="42"/>
  <c r="EA24" i="42"/>
  <c r="EB24" i="42"/>
  <c r="ED24" i="42"/>
  <c r="EF24" i="42"/>
  <c r="EH24" i="42"/>
  <c r="EI24" i="42"/>
  <c r="EK24" i="42"/>
  <c r="EL24" i="42"/>
  <c r="EQ24" i="42"/>
  <c r="ER24" i="42"/>
  <c r="ES24" i="42"/>
  <c r="ET24" i="42"/>
  <c r="EV24" i="42"/>
  <c r="EX24" i="42"/>
  <c r="EZ24" i="42"/>
  <c r="FA24" i="42"/>
  <c r="FC24" i="42"/>
  <c r="FD24" i="42"/>
  <c r="FI24" i="42"/>
  <c r="FJ24" i="42"/>
  <c r="FK24" i="42"/>
  <c r="FL24" i="42"/>
  <c r="FN24" i="42"/>
  <c r="FP24" i="42"/>
  <c r="FR24" i="42"/>
  <c r="FS24" i="42"/>
  <c r="FU24" i="42"/>
  <c r="FV24" i="42"/>
  <c r="GA24" i="42"/>
  <c r="GB24" i="42"/>
  <c r="GC24" i="42"/>
  <c r="GD24" i="42"/>
  <c r="GF24" i="42"/>
  <c r="GH24" i="42"/>
  <c r="GJ24" i="42"/>
  <c r="GK24" i="42"/>
  <c r="GM24" i="42"/>
  <c r="GN24" i="42"/>
  <c r="GS24" i="42"/>
  <c r="GT24" i="42"/>
  <c r="GU24" i="42"/>
  <c r="GV24" i="42"/>
  <c r="GX24" i="42"/>
  <c r="GZ24" i="42"/>
  <c r="HB24" i="42"/>
  <c r="HC24" i="42"/>
  <c r="HE24" i="42"/>
  <c r="HF24" i="42"/>
  <c r="C35" i="42"/>
  <c r="N25" i="42"/>
  <c r="D35" i="42"/>
  <c r="F35" i="42"/>
  <c r="G25" i="42"/>
  <c r="H35" i="42"/>
  <c r="I25" i="42"/>
  <c r="I35" i="42" s="1"/>
  <c r="J35" i="42"/>
  <c r="K25" i="42"/>
  <c r="K35" i="42" s="1"/>
  <c r="L35" i="42"/>
  <c r="U35" i="42"/>
  <c r="AF25" i="42"/>
  <c r="V35" i="42"/>
  <c r="X35" i="42"/>
  <c r="Y25" i="42"/>
  <c r="Z35" i="42"/>
  <c r="AA25" i="42"/>
  <c r="AA35" i="42" s="1"/>
  <c r="AB35" i="42"/>
  <c r="AC25" i="42"/>
  <c r="AC35" i="42" s="1"/>
  <c r="AD35" i="42"/>
  <c r="BI35" i="42"/>
  <c r="CA35" i="42"/>
  <c r="CS35" i="42"/>
  <c r="DK35" i="42"/>
  <c r="EC35" i="42"/>
  <c r="EU35" i="42"/>
  <c r="FM35" i="42"/>
  <c r="GE35" i="42"/>
  <c r="GW35" i="42"/>
  <c r="N26" i="42"/>
  <c r="AF26" i="42"/>
  <c r="N27" i="42"/>
  <c r="AF27" i="42"/>
  <c r="N28" i="42"/>
  <c r="AF28" i="42"/>
  <c r="N29" i="42"/>
  <c r="AF29" i="42"/>
  <c r="N30" i="42"/>
  <c r="AF30" i="42"/>
  <c r="N31" i="42"/>
  <c r="AF31" i="42"/>
  <c r="N32" i="42"/>
  <c r="AF32" i="42"/>
  <c r="N33" i="42"/>
  <c r="AF33" i="42"/>
  <c r="N34" i="42"/>
  <c r="AF34" i="42"/>
  <c r="C39" i="42"/>
  <c r="N36" i="42"/>
  <c r="D39" i="42"/>
  <c r="F39" i="42"/>
  <c r="G36" i="42"/>
  <c r="H39" i="42"/>
  <c r="I36" i="42"/>
  <c r="I39" i="42" s="1"/>
  <c r="J39" i="42"/>
  <c r="K36" i="42"/>
  <c r="K39" i="42" s="1"/>
  <c r="L39" i="42"/>
  <c r="U39" i="42"/>
  <c r="AF36" i="42"/>
  <c r="V39" i="42"/>
  <c r="X39" i="42"/>
  <c r="Y36" i="42"/>
  <c r="Z39" i="42"/>
  <c r="AA36" i="42"/>
  <c r="AA39" i="42" s="1"/>
  <c r="AB39" i="42"/>
  <c r="AC36" i="42"/>
  <c r="AC39" i="42" s="1"/>
  <c r="AD39" i="42"/>
  <c r="BI39" i="42"/>
  <c r="CA39" i="42"/>
  <c r="CS39" i="42"/>
  <c r="DK39" i="42"/>
  <c r="EC39" i="42"/>
  <c r="EU39" i="42"/>
  <c r="FM39" i="42"/>
  <c r="GE39" i="42"/>
  <c r="GW39" i="42"/>
  <c r="N37" i="42"/>
  <c r="AF37" i="42"/>
  <c r="N38" i="42"/>
  <c r="AF38" i="42"/>
  <c r="C41" i="42"/>
  <c r="N40" i="42"/>
  <c r="N41" i="42" s="1"/>
  <c r="D41" i="42"/>
  <c r="F41" i="42"/>
  <c r="G40" i="42"/>
  <c r="H41" i="42"/>
  <c r="I40" i="42"/>
  <c r="I41" i="42" s="1"/>
  <c r="J41" i="42"/>
  <c r="K40" i="42"/>
  <c r="K41" i="42" s="1"/>
  <c r="L41" i="42"/>
  <c r="U41" i="42"/>
  <c r="AF40" i="42"/>
  <c r="AF41" i="42" s="1"/>
  <c r="V41" i="42"/>
  <c r="Y41" i="42"/>
  <c r="Z41" i="42"/>
  <c r="AA40" i="42"/>
  <c r="AB41" i="42"/>
  <c r="AC40" i="42"/>
  <c r="AC41" i="42" s="1"/>
  <c r="AD41" i="42"/>
  <c r="AQ41" i="42"/>
  <c r="BI41" i="42"/>
  <c r="CA41" i="42"/>
  <c r="CS41" i="42"/>
  <c r="DK41" i="42"/>
  <c r="EC41" i="42"/>
  <c r="EU41" i="42"/>
  <c r="FM41" i="42"/>
  <c r="GE41" i="42"/>
  <c r="GW41" i="42"/>
  <c r="D44" i="42"/>
  <c r="G44" i="42"/>
  <c r="H44" i="42"/>
  <c r="I42" i="42"/>
  <c r="J44" i="42"/>
  <c r="K42" i="42"/>
  <c r="K44" i="42" s="1"/>
  <c r="L44" i="42"/>
  <c r="N42" i="42"/>
  <c r="U44" i="42"/>
  <c r="AF42" i="42"/>
  <c r="V44" i="42"/>
  <c r="X44" i="42"/>
  <c r="Y42" i="42"/>
  <c r="Z44" i="42"/>
  <c r="AA42" i="42"/>
  <c r="AA44" i="42" s="1"/>
  <c r="AB44" i="42"/>
  <c r="AC42" i="42"/>
  <c r="AC44" i="42" s="1"/>
  <c r="AD44" i="42"/>
  <c r="BI44" i="42"/>
  <c r="CA44" i="42"/>
  <c r="CS44" i="42"/>
  <c r="DK44" i="42"/>
  <c r="EC44" i="42"/>
  <c r="EU44" i="42"/>
  <c r="FM44" i="42"/>
  <c r="GE44" i="42"/>
  <c r="GW44" i="42"/>
  <c r="N43" i="42"/>
  <c r="AF43" i="42"/>
  <c r="C48" i="42"/>
  <c r="N45" i="42"/>
  <c r="D48" i="42"/>
  <c r="F48" i="42"/>
  <c r="G45" i="42"/>
  <c r="H48" i="42"/>
  <c r="I45" i="42"/>
  <c r="I48" i="42" s="1"/>
  <c r="J48" i="42"/>
  <c r="K45" i="42"/>
  <c r="K48" i="42" s="1"/>
  <c r="L48" i="42"/>
  <c r="U48" i="42"/>
  <c r="AF45" i="42"/>
  <c r="V48" i="42"/>
  <c r="X48" i="42"/>
  <c r="Y45" i="42"/>
  <c r="Z48" i="42"/>
  <c r="AA45" i="42"/>
  <c r="AA48" i="42" s="1"/>
  <c r="AB48" i="42"/>
  <c r="AC45" i="42"/>
  <c r="AC48" i="42" s="1"/>
  <c r="AD48" i="42"/>
  <c r="BI48" i="42"/>
  <c r="CA48" i="42"/>
  <c r="CS48" i="42"/>
  <c r="DK48" i="42"/>
  <c r="EC48" i="42"/>
  <c r="EU48" i="42"/>
  <c r="FM48" i="42"/>
  <c r="GE48" i="42"/>
  <c r="GW48" i="42"/>
  <c r="N46" i="42"/>
  <c r="AF46" i="42"/>
  <c r="N47" i="42"/>
  <c r="AF47" i="42"/>
  <c r="C51" i="42"/>
  <c r="N49" i="42"/>
  <c r="D51" i="42"/>
  <c r="F51" i="42"/>
  <c r="G49" i="42"/>
  <c r="H51" i="42"/>
  <c r="I49" i="42"/>
  <c r="I51" i="42" s="1"/>
  <c r="J51" i="42"/>
  <c r="K49" i="42"/>
  <c r="L51" i="42"/>
  <c r="U51" i="42"/>
  <c r="AF49" i="42"/>
  <c r="V51" i="42"/>
  <c r="X51" i="42"/>
  <c r="Y49" i="42"/>
  <c r="Z51" i="42"/>
  <c r="AA49" i="42"/>
  <c r="AA51" i="42" s="1"/>
  <c r="AB51" i="42"/>
  <c r="AC49" i="42"/>
  <c r="AC51" i="42" s="1"/>
  <c r="AD51" i="42"/>
  <c r="AQ51" i="42"/>
  <c r="BI51" i="42"/>
  <c r="CA51" i="42"/>
  <c r="CS51" i="42"/>
  <c r="DK51" i="42"/>
  <c r="EC51" i="42"/>
  <c r="EU51" i="42"/>
  <c r="FM51" i="42"/>
  <c r="GE51" i="42"/>
  <c r="GW51" i="42"/>
  <c r="N50" i="42"/>
  <c r="AF50" i="42"/>
  <c r="C56" i="42"/>
  <c r="N52" i="42"/>
  <c r="D56" i="42"/>
  <c r="F56" i="42"/>
  <c r="G52" i="42"/>
  <c r="H56" i="42"/>
  <c r="I52" i="42"/>
  <c r="J56" i="42"/>
  <c r="K52" i="42"/>
  <c r="L56" i="42"/>
  <c r="U56" i="42"/>
  <c r="AF52" i="42"/>
  <c r="V56" i="42"/>
  <c r="X56" i="42"/>
  <c r="Y52" i="42"/>
  <c r="Z56" i="42"/>
  <c r="AA52" i="42"/>
  <c r="AB56" i="42"/>
  <c r="AC52" i="42"/>
  <c r="AD56" i="42"/>
  <c r="BI56" i="42"/>
  <c r="CA56" i="42"/>
  <c r="CS56" i="42"/>
  <c r="DK56" i="42"/>
  <c r="EC56" i="42"/>
  <c r="EU56" i="42"/>
  <c r="FM56" i="42"/>
  <c r="GE56" i="42"/>
  <c r="GW56" i="42"/>
  <c r="N53" i="42"/>
  <c r="AF53" i="42"/>
  <c r="N54" i="42"/>
  <c r="AF54" i="42"/>
  <c r="N55" i="42"/>
  <c r="AF55" i="42"/>
  <c r="C71" i="42"/>
  <c r="N57" i="42"/>
  <c r="D71" i="42"/>
  <c r="F71" i="42"/>
  <c r="G57" i="42"/>
  <c r="H71" i="42"/>
  <c r="I57" i="42"/>
  <c r="J71" i="42"/>
  <c r="K57" i="42"/>
  <c r="L71" i="42"/>
  <c r="AF57" i="42"/>
  <c r="X71" i="42"/>
  <c r="Y57" i="42"/>
  <c r="Z71" i="42"/>
  <c r="AA57" i="42"/>
  <c r="AB71" i="42"/>
  <c r="AC57" i="42"/>
  <c r="AD71" i="42"/>
  <c r="BI71" i="42"/>
  <c r="CA71" i="42"/>
  <c r="CS71" i="42"/>
  <c r="DK71" i="42"/>
  <c r="EC71" i="42"/>
  <c r="EU71" i="42"/>
  <c r="FM71" i="42"/>
  <c r="GE71" i="42"/>
  <c r="GW71" i="42"/>
  <c r="N58" i="42"/>
  <c r="AF58" i="42"/>
  <c r="N59" i="42"/>
  <c r="N60" i="42"/>
  <c r="AF60" i="42"/>
  <c r="N61" i="42"/>
  <c r="N62" i="42"/>
  <c r="AF62" i="42"/>
  <c r="N63" i="42"/>
  <c r="N64" i="42"/>
  <c r="AF64" i="42"/>
  <c r="N65" i="42"/>
  <c r="AF65" i="42"/>
  <c r="N66" i="42"/>
  <c r="AF66" i="42"/>
  <c r="N67" i="42"/>
  <c r="AF67" i="42"/>
  <c r="N68" i="42"/>
  <c r="AF68" i="42"/>
  <c r="N69" i="42"/>
  <c r="AF69" i="42"/>
  <c r="N70" i="42"/>
  <c r="AF70" i="42"/>
  <c r="P72" i="42"/>
  <c r="Q72" i="42"/>
  <c r="AH72" i="42"/>
  <c r="AI72" i="42"/>
  <c r="AZ72" i="42"/>
  <c r="BA72" i="42"/>
  <c r="BE72" i="42"/>
  <c r="BF72" i="42"/>
  <c r="BG72" i="42"/>
  <c r="BH72" i="42"/>
  <c r="BJ72" i="42"/>
  <c r="BL72" i="42"/>
  <c r="BN72" i="42"/>
  <c r="BO72" i="42"/>
  <c r="BQ72" i="42"/>
  <c r="BR72" i="42"/>
  <c r="BW72" i="42"/>
  <c r="BX72" i="42"/>
  <c r="BY72" i="42"/>
  <c r="BZ72" i="42"/>
  <c r="CB72" i="42"/>
  <c r="CD72" i="42"/>
  <c r="CF72" i="42"/>
  <c r="CG72" i="42"/>
  <c r="CI72" i="42"/>
  <c r="CJ72" i="42"/>
  <c r="CO72" i="42"/>
  <c r="CP72" i="42"/>
  <c r="CQ72" i="42"/>
  <c r="CR72" i="42"/>
  <c r="CT72" i="42"/>
  <c r="CV72" i="42"/>
  <c r="CX72" i="42"/>
  <c r="CY72" i="42"/>
  <c r="DA72" i="42"/>
  <c r="DB72" i="42"/>
  <c r="DG72" i="42"/>
  <c r="DH72" i="42"/>
  <c r="DI72" i="42"/>
  <c r="DJ72" i="42"/>
  <c r="DL72" i="42"/>
  <c r="DN72" i="42"/>
  <c r="DP72" i="42"/>
  <c r="DQ72" i="42"/>
  <c r="DS72" i="42"/>
  <c r="DT72" i="42"/>
  <c r="DY72" i="42"/>
  <c r="DZ72" i="42"/>
  <c r="EA72" i="42"/>
  <c r="EB72" i="42"/>
  <c r="ED72" i="42"/>
  <c r="EF72" i="42"/>
  <c r="EH72" i="42"/>
  <c r="EI72" i="42"/>
  <c r="EK72" i="42"/>
  <c r="EL72" i="42"/>
  <c r="EQ72" i="42"/>
  <c r="ER72" i="42"/>
  <c r="ES72" i="42"/>
  <c r="ET72" i="42"/>
  <c r="EV72" i="42"/>
  <c r="EX72" i="42"/>
  <c r="EZ72" i="42"/>
  <c r="FA72" i="42"/>
  <c r="FC72" i="42"/>
  <c r="FD72" i="42"/>
  <c r="FI72" i="42"/>
  <c r="FJ72" i="42"/>
  <c r="FK72" i="42"/>
  <c r="FL72" i="42"/>
  <c r="FN72" i="42"/>
  <c r="FP72" i="42"/>
  <c r="FR72" i="42"/>
  <c r="FS72" i="42"/>
  <c r="FU72" i="42"/>
  <c r="FV72" i="42"/>
  <c r="GA72" i="42"/>
  <c r="GB72" i="42"/>
  <c r="GC72" i="42"/>
  <c r="GD72" i="42"/>
  <c r="GF72" i="42"/>
  <c r="GH72" i="42"/>
  <c r="GJ72" i="42"/>
  <c r="GK72" i="42"/>
  <c r="GM72" i="42"/>
  <c r="GN72" i="42"/>
  <c r="GS72" i="42"/>
  <c r="GT72" i="42"/>
  <c r="GU72" i="42"/>
  <c r="GV72" i="42"/>
  <c r="GX72" i="42"/>
  <c r="GZ72" i="42"/>
  <c r="HB72" i="42"/>
  <c r="HC72" i="42"/>
  <c r="HE72" i="42"/>
  <c r="HF72" i="42"/>
  <c r="C79" i="42"/>
  <c r="N77" i="42"/>
  <c r="D79" i="42"/>
  <c r="F79" i="42"/>
  <c r="G77" i="42"/>
  <c r="H79" i="42"/>
  <c r="I77" i="42"/>
  <c r="J79" i="42"/>
  <c r="K77" i="42"/>
  <c r="M79" i="42"/>
  <c r="AA79" i="42"/>
  <c r="AC79" i="42"/>
  <c r="AF79" i="42"/>
  <c r="BI79" i="42"/>
  <c r="CK79" i="42"/>
  <c r="CZ79" i="42"/>
  <c r="GE79" i="42"/>
  <c r="GW79" i="42"/>
  <c r="N78" i="42"/>
  <c r="C83" i="42"/>
  <c r="N80" i="42"/>
  <c r="D83" i="42"/>
  <c r="F83" i="42"/>
  <c r="G80" i="42"/>
  <c r="H83" i="42"/>
  <c r="I80" i="42"/>
  <c r="J83" i="42"/>
  <c r="K80" i="42"/>
  <c r="M83" i="42"/>
  <c r="CK83" i="42"/>
  <c r="CZ83" i="42"/>
  <c r="DR83" i="42"/>
  <c r="EJ83" i="42"/>
  <c r="GE83" i="42"/>
  <c r="GW83" i="42"/>
  <c r="N81" i="42"/>
  <c r="N82" i="42"/>
  <c r="P68" i="8"/>
  <c r="Q68" i="8"/>
  <c r="K53" i="8"/>
  <c r="I5" i="8"/>
  <c r="M10" i="8"/>
  <c r="E37" i="8"/>
  <c r="M37" i="8"/>
  <c r="I38" i="8"/>
  <c r="K38" i="8"/>
  <c r="M40" i="8"/>
  <c r="G41" i="8"/>
  <c r="I41" i="8"/>
  <c r="K41" i="8"/>
  <c r="M44" i="8"/>
  <c r="M52" i="8"/>
  <c r="G14" i="8"/>
  <c r="G45" i="8"/>
  <c r="I45" i="8"/>
  <c r="K45" i="8"/>
  <c r="M47" i="8"/>
  <c r="G46" i="8"/>
  <c r="G25" i="8"/>
  <c r="G23" i="8"/>
  <c r="G21" i="8"/>
  <c r="K21" i="8"/>
  <c r="I53" i="8"/>
  <c r="O67" i="8"/>
  <c r="K17" i="8"/>
  <c r="I17" i="8"/>
  <c r="K8" i="8"/>
  <c r="K7" i="8"/>
  <c r="K4" i="8"/>
  <c r="I8" i="8"/>
  <c r="I7" i="8"/>
  <c r="I6" i="8"/>
  <c r="I4" i="8"/>
  <c r="G5" i="8"/>
  <c r="G6" i="8"/>
  <c r="G7" i="8"/>
  <c r="G8" i="8"/>
  <c r="G4" i="8"/>
  <c r="I32" i="8"/>
  <c r="K32" i="8"/>
  <c r="I11" i="8"/>
  <c r="K11" i="8"/>
  <c r="I14" i="8"/>
  <c r="K14" i="8"/>
  <c r="I21" i="8"/>
  <c r="G53" i="8"/>
  <c r="G38" i="8"/>
  <c r="E13" i="8"/>
  <c r="G17" i="8"/>
  <c r="P20" i="8"/>
  <c r="P70" i="8" s="1"/>
  <c r="AS79" i="42" l="1"/>
  <c r="AU79" i="42"/>
  <c r="AS35" i="42"/>
  <c r="AU48" i="42"/>
  <c r="AU72" i="42" s="1"/>
  <c r="AS48" i="42"/>
  <c r="AV72" i="42"/>
  <c r="AS71" i="42"/>
  <c r="AU17" i="42"/>
  <c r="AU13" i="42"/>
  <c r="K19" i="8"/>
  <c r="I19" i="8"/>
  <c r="K10" i="8"/>
  <c r="K51" i="42"/>
  <c r="K56" i="42"/>
  <c r="K67" i="8"/>
  <c r="K71" i="42"/>
  <c r="K72" i="42" s="1"/>
  <c r="J67" i="8"/>
  <c r="I71" i="42"/>
  <c r="I56" i="42"/>
  <c r="G44" i="8"/>
  <c r="AO24" i="42"/>
  <c r="V71" i="42"/>
  <c r="V72" i="42" s="1"/>
  <c r="I79" i="42"/>
  <c r="K79" i="42"/>
  <c r="H67" i="8"/>
  <c r="I54" i="8"/>
  <c r="G9" i="8"/>
  <c r="G10" i="8" s="1"/>
  <c r="F10" i="8"/>
  <c r="AF63" i="42"/>
  <c r="C59" i="8"/>
  <c r="AF61" i="42"/>
  <c r="C57" i="8"/>
  <c r="C47" i="8"/>
  <c r="D47" i="8"/>
  <c r="Q70" i="8"/>
  <c r="G16" i="8"/>
  <c r="F35" i="8"/>
  <c r="G32" i="8"/>
  <c r="G35" i="8" s="1"/>
  <c r="CE24" i="42"/>
  <c r="CH24" i="42"/>
  <c r="CC24" i="42"/>
  <c r="AX44" i="42"/>
  <c r="BI83" i="42"/>
  <c r="BM83" i="42"/>
  <c r="BK83" i="42"/>
  <c r="AC83" i="42"/>
  <c r="AA83" i="42"/>
  <c r="AX39" i="42"/>
  <c r="DR79" i="42"/>
  <c r="EJ79" i="42"/>
  <c r="I83" i="42"/>
  <c r="K83" i="42"/>
  <c r="AF83" i="42"/>
  <c r="Y83" i="42"/>
  <c r="AC71" i="42"/>
  <c r="AR14" i="42"/>
  <c r="AR24" i="42" s="1"/>
  <c r="AX17" i="42"/>
  <c r="AX20" i="42"/>
  <c r="BP24" i="42"/>
  <c r="BM24" i="42"/>
  <c r="BK24" i="42"/>
  <c r="AV24" i="42"/>
  <c r="AG24" i="42"/>
  <c r="AE24" i="42"/>
  <c r="AO72" i="42"/>
  <c r="W24" i="42"/>
  <c r="O24" i="42"/>
  <c r="M24" i="42"/>
  <c r="E24" i="42"/>
  <c r="FB83" i="42"/>
  <c r="FT83" i="42"/>
  <c r="AU83" i="42"/>
  <c r="AS83" i="42"/>
  <c r="FB79" i="42"/>
  <c r="FT79" i="42"/>
  <c r="EJ24" i="42"/>
  <c r="ES74" i="42"/>
  <c r="ET74" i="42"/>
  <c r="FI74" i="42"/>
  <c r="FJ74" i="42"/>
  <c r="FK74" i="42"/>
  <c r="FL74" i="42"/>
  <c r="FN74" i="42"/>
  <c r="FP74" i="42"/>
  <c r="FR74" i="42"/>
  <c r="FS74" i="42"/>
  <c r="FU74" i="42"/>
  <c r="FV74" i="42"/>
  <c r="GZ74" i="42"/>
  <c r="HB74" i="42"/>
  <c r="HC74" i="42"/>
  <c r="HE74" i="42"/>
  <c r="HF74" i="42"/>
  <c r="AQ83" i="42"/>
  <c r="AQ39" i="42"/>
  <c r="AG72" i="42"/>
  <c r="AP72" i="42"/>
  <c r="AQ79" i="42"/>
  <c r="AQ35" i="42"/>
  <c r="P74" i="42"/>
  <c r="AH74" i="42"/>
  <c r="AZ74" i="42"/>
  <c r="BE74" i="42"/>
  <c r="BF74" i="42"/>
  <c r="BG74" i="42"/>
  <c r="BH74" i="42"/>
  <c r="BJ74" i="42"/>
  <c r="BL74" i="42"/>
  <c r="BN74" i="42"/>
  <c r="BO74" i="42"/>
  <c r="BQ74" i="42"/>
  <c r="BR74" i="42"/>
  <c r="BW74" i="42"/>
  <c r="BX74" i="42"/>
  <c r="BY74" i="42"/>
  <c r="BZ74" i="42"/>
  <c r="CB74" i="42"/>
  <c r="CD74" i="42"/>
  <c r="CF74" i="42"/>
  <c r="CI74" i="42"/>
  <c r="CJ74" i="42"/>
  <c r="CO74" i="42"/>
  <c r="CP74" i="42"/>
  <c r="CQ74" i="42"/>
  <c r="CR74" i="42"/>
  <c r="CT74" i="42"/>
  <c r="CV74" i="42"/>
  <c r="CX74" i="42"/>
  <c r="CY74" i="42"/>
  <c r="DA74" i="42"/>
  <c r="DB74" i="42"/>
  <c r="DG74" i="42"/>
  <c r="DH74" i="42"/>
  <c r="DI74" i="42"/>
  <c r="DJ74" i="42"/>
  <c r="DL74" i="42"/>
  <c r="DN74" i="42"/>
  <c r="DP74" i="42"/>
  <c r="DQ74" i="42"/>
  <c r="DS74" i="42"/>
  <c r="DT74" i="42"/>
  <c r="DY74" i="42"/>
  <c r="DZ74" i="42"/>
  <c r="EA74" i="42"/>
  <c r="EB74" i="42"/>
  <c r="ED74" i="42"/>
  <c r="EF74" i="42"/>
  <c r="EH74" i="42"/>
  <c r="EI74" i="42"/>
  <c r="EK74" i="42"/>
  <c r="EL74" i="42"/>
  <c r="EQ74" i="42"/>
  <c r="ER74" i="42"/>
  <c r="EV74" i="42"/>
  <c r="EX74" i="42"/>
  <c r="EZ74" i="42"/>
  <c r="FA74" i="42"/>
  <c r="FC74" i="42"/>
  <c r="FD74" i="42"/>
  <c r="AX26" i="42"/>
  <c r="AP24" i="42"/>
  <c r="AE72" i="42"/>
  <c r="W72" i="42"/>
  <c r="O72" i="42"/>
  <c r="M72" i="42"/>
  <c r="E72" i="42"/>
  <c r="EG24" i="42"/>
  <c r="EE24" i="42"/>
  <c r="DR24" i="42"/>
  <c r="DO24" i="42"/>
  <c r="DM24" i="42"/>
  <c r="AY72" i="42"/>
  <c r="AW72" i="42"/>
  <c r="AT72" i="42"/>
  <c r="AR72" i="42"/>
  <c r="AY14" i="42"/>
  <c r="AY24" i="42" s="1"/>
  <c r="D24" i="42"/>
  <c r="C24" i="42"/>
  <c r="D72" i="42"/>
  <c r="F72" i="42"/>
  <c r="X72" i="42"/>
  <c r="AB72" i="42"/>
  <c r="AD72" i="42"/>
  <c r="C72" i="42"/>
  <c r="C74" i="42" s="1"/>
  <c r="H72" i="42"/>
  <c r="J72" i="42"/>
  <c r="L72" i="42"/>
  <c r="Z72" i="42"/>
  <c r="CG74" i="42"/>
  <c r="GA74" i="42"/>
  <c r="GB74" i="42"/>
  <c r="GC74" i="42"/>
  <c r="GD74" i="42"/>
  <c r="GF74" i="42"/>
  <c r="GH74" i="42"/>
  <c r="GJ74" i="42"/>
  <c r="GK74" i="42"/>
  <c r="GM74" i="42"/>
  <c r="GN74" i="42"/>
  <c r="GS74" i="42"/>
  <c r="GT74" i="42"/>
  <c r="GU74" i="42"/>
  <c r="GV74" i="42"/>
  <c r="GX74" i="42"/>
  <c r="AQ44" i="42"/>
  <c r="V20" i="42"/>
  <c r="V24" i="42" s="1"/>
  <c r="U20" i="42"/>
  <c r="U24" i="42" s="1"/>
  <c r="AF18" i="42"/>
  <c r="AQ13" i="42"/>
  <c r="AQ14" i="42"/>
  <c r="AU14" i="42"/>
  <c r="AU24" i="42" s="1"/>
  <c r="AU10" i="42"/>
  <c r="AS14" i="42"/>
  <c r="AS24" i="42" s="1"/>
  <c r="AS10" i="42"/>
  <c r="AQ20" i="42"/>
  <c r="AX71" i="42"/>
  <c r="AX56" i="42"/>
  <c r="AX83" i="42"/>
  <c r="AX79" i="42"/>
  <c r="AW14" i="42"/>
  <c r="AW24" i="42" s="1"/>
  <c r="AT14" i="42"/>
  <c r="AT24" i="42" s="1"/>
  <c r="AA71" i="42"/>
  <c r="AX23" i="42"/>
  <c r="AQ17" i="42"/>
  <c r="U71" i="42"/>
  <c r="U72" i="42" s="1"/>
  <c r="AF59" i="42"/>
  <c r="I67" i="8"/>
  <c r="O37" i="8"/>
  <c r="I48" i="8"/>
  <c r="I52" i="8" s="1"/>
  <c r="H52" i="8"/>
  <c r="J52" i="8"/>
  <c r="K48" i="8"/>
  <c r="K52" i="8" s="1"/>
  <c r="O47" i="8"/>
  <c r="F24" i="42"/>
  <c r="H24" i="42"/>
  <c r="J24" i="42"/>
  <c r="L24" i="42"/>
  <c r="X24" i="42"/>
  <c r="Z24" i="42"/>
  <c r="AB24" i="42"/>
  <c r="AD24" i="42"/>
  <c r="AX13" i="42"/>
  <c r="Y13" i="42"/>
  <c r="G13" i="42"/>
  <c r="AN35" i="42"/>
  <c r="AM35" i="42"/>
  <c r="AX27" i="42"/>
  <c r="AX29" i="42"/>
  <c r="AX7" i="42"/>
  <c r="AX8" i="42"/>
  <c r="AM10" i="42"/>
  <c r="AM14" i="42" s="1"/>
  <c r="AM24" i="42" s="1"/>
  <c r="AX6" i="42"/>
  <c r="AN10" i="42"/>
  <c r="AN14" i="42" s="1"/>
  <c r="AN24" i="42" s="1"/>
  <c r="AM41" i="42"/>
  <c r="AX40" i="42"/>
  <c r="AX41" i="42" s="1"/>
  <c r="AN41" i="42"/>
  <c r="AM48" i="42"/>
  <c r="AX45" i="42"/>
  <c r="AN48" i="42"/>
  <c r="AX50" i="42"/>
  <c r="AM51" i="42"/>
  <c r="AX49" i="42"/>
  <c r="AN51" i="42"/>
  <c r="AF13" i="42"/>
  <c r="AC14" i="42"/>
  <c r="AC24" i="42" s="1"/>
  <c r="AC10" i="42"/>
  <c r="AA14" i="42"/>
  <c r="AA10" i="42"/>
  <c r="AF10" i="42"/>
  <c r="N13" i="42"/>
  <c r="K14" i="42"/>
  <c r="K24" i="42" s="1"/>
  <c r="K10" i="42"/>
  <c r="I14" i="42"/>
  <c r="I24" i="42" s="1"/>
  <c r="I10" i="42"/>
  <c r="N10" i="42"/>
  <c r="CA83" i="42"/>
  <c r="CC83" i="42"/>
  <c r="CE83" i="42"/>
  <c r="CH83" i="42"/>
  <c r="FQ83" i="42"/>
  <c r="FO83" i="42"/>
  <c r="FM83" i="42"/>
  <c r="EY83" i="42"/>
  <c r="EW83" i="42"/>
  <c r="EU83" i="42"/>
  <c r="EG83" i="42"/>
  <c r="EE83" i="42"/>
  <c r="EC83" i="42"/>
  <c r="DO83" i="42"/>
  <c r="DM83" i="42"/>
  <c r="DK83" i="42"/>
  <c r="G83" i="42"/>
  <c r="N83" i="42"/>
  <c r="CA79" i="42"/>
  <c r="CC79" i="42"/>
  <c r="CE79" i="42"/>
  <c r="CH79" i="42"/>
  <c r="FQ79" i="42"/>
  <c r="FO79" i="42"/>
  <c r="FM79" i="42"/>
  <c r="EY79" i="42"/>
  <c r="EW79" i="42"/>
  <c r="EU79" i="42"/>
  <c r="EG79" i="42"/>
  <c r="EE79" i="42"/>
  <c r="EC79" i="42"/>
  <c r="DO79" i="42"/>
  <c r="DM79" i="42"/>
  <c r="DK79" i="42"/>
  <c r="G79" i="42"/>
  <c r="N79" i="42"/>
  <c r="GY72" i="42"/>
  <c r="HA72" i="42"/>
  <c r="HD72" i="42"/>
  <c r="GG72" i="42"/>
  <c r="GI72" i="42"/>
  <c r="GL72" i="42"/>
  <c r="FO72" i="42"/>
  <c r="FQ72" i="42"/>
  <c r="FT72" i="42"/>
  <c r="EW72" i="42"/>
  <c r="EY72" i="42"/>
  <c r="FB72" i="42"/>
  <c r="EE72" i="42"/>
  <c r="EG72" i="42"/>
  <c r="EJ72" i="42"/>
  <c r="DM72" i="42"/>
  <c r="DO72" i="42"/>
  <c r="DR72" i="42"/>
  <c r="CU72" i="42"/>
  <c r="CW72" i="42"/>
  <c r="CZ72" i="42"/>
  <c r="CC72" i="42"/>
  <c r="CE72" i="42"/>
  <c r="CH72" i="42"/>
  <c r="BK72" i="42"/>
  <c r="BM72" i="42"/>
  <c r="BP72" i="42"/>
  <c r="BA74" i="42"/>
  <c r="AI74" i="42"/>
  <c r="Q74" i="42"/>
  <c r="Y71" i="42"/>
  <c r="G71" i="42"/>
  <c r="N71" i="42"/>
  <c r="Y56" i="42"/>
  <c r="AF56" i="42"/>
  <c r="G56" i="42"/>
  <c r="N56" i="42"/>
  <c r="Y51" i="42"/>
  <c r="AF51" i="42"/>
  <c r="G51" i="42"/>
  <c r="N51" i="42"/>
  <c r="Y48" i="42"/>
  <c r="AF48" i="42"/>
  <c r="G48" i="42"/>
  <c r="N48" i="42"/>
  <c r="Y44" i="42"/>
  <c r="AF44" i="42"/>
  <c r="N44" i="42"/>
  <c r="I44" i="42"/>
  <c r="AA41" i="42"/>
  <c r="G41" i="42"/>
  <c r="Y39" i="42"/>
  <c r="AF39" i="42"/>
  <c r="G39" i="42"/>
  <c r="N39" i="42"/>
  <c r="GW72" i="42"/>
  <c r="GE72" i="42"/>
  <c r="FM72" i="42"/>
  <c r="EU72" i="42"/>
  <c r="EC72" i="42"/>
  <c r="DK72" i="42"/>
  <c r="CS72" i="42"/>
  <c r="CA72" i="42"/>
  <c r="BI72" i="42"/>
  <c r="AC72" i="42"/>
  <c r="Y35" i="42"/>
  <c r="AF35" i="42"/>
  <c r="G35" i="42"/>
  <c r="N35" i="42"/>
  <c r="GY24" i="42"/>
  <c r="HA24" i="42"/>
  <c r="HD24" i="42"/>
  <c r="GG24" i="42"/>
  <c r="GI24" i="42"/>
  <c r="FO24" i="42"/>
  <c r="FQ24" i="42"/>
  <c r="FT24" i="42"/>
  <c r="GL24" i="42"/>
  <c r="EW24" i="42"/>
  <c r="EY24" i="42"/>
  <c r="FB24" i="42"/>
  <c r="CU24" i="42"/>
  <c r="CW24" i="42"/>
  <c r="CZ24" i="42"/>
  <c r="Y23" i="42"/>
  <c r="AF23" i="42"/>
  <c r="G23" i="42"/>
  <c r="N23" i="42"/>
  <c r="AA20" i="42"/>
  <c r="G20" i="42"/>
  <c r="N20" i="42"/>
  <c r="Y17" i="42"/>
  <c r="AF17" i="42"/>
  <c r="G17" i="42"/>
  <c r="N17" i="42"/>
  <c r="GW24" i="42"/>
  <c r="GE24" i="42"/>
  <c r="FM24" i="42"/>
  <c r="EU24" i="42"/>
  <c r="EC24" i="42"/>
  <c r="DK24" i="42"/>
  <c r="CS24" i="42"/>
  <c r="CA24" i="42"/>
  <c r="BI24" i="42"/>
  <c r="Y14" i="42"/>
  <c r="AF14" i="42"/>
  <c r="G14" i="42"/>
  <c r="L67" i="8"/>
  <c r="L10" i="8"/>
  <c r="L37" i="8"/>
  <c r="L40" i="8"/>
  <c r="C44" i="8"/>
  <c r="N43" i="8"/>
  <c r="N42" i="8"/>
  <c r="N41" i="8"/>
  <c r="L44" i="8"/>
  <c r="L35" i="8"/>
  <c r="L13" i="8"/>
  <c r="L52" i="8"/>
  <c r="L16" i="8"/>
  <c r="N46" i="8"/>
  <c r="N45" i="8"/>
  <c r="L47" i="8"/>
  <c r="L31" i="8"/>
  <c r="L19" i="8"/>
  <c r="G11" i="8"/>
  <c r="G18" i="8"/>
  <c r="G19" i="8" s="1"/>
  <c r="G67" i="8"/>
  <c r="K16" i="8"/>
  <c r="I16" i="8"/>
  <c r="K47" i="8"/>
  <c r="I47" i="8"/>
  <c r="G47" i="8"/>
  <c r="G40" i="8"/>
  <c r="F37" i="8"/>
  <c r="G36" i="8"/>
  <c r="K35" i="8"/>
  <c r="I35" i="8"/>
  <c r="K44" i="8"/>
  <c r="I44" i="8"/>
  <c r="K40" i="8"/>
  <c r="I40" i="8"/>
  <c r="J37" i="8"/>
  <c r="K36" i="8"/>
  <c r="K37" i="8" s="1"/>
  <c r="H37" i="8"/>
  <c r="I36" i="8"/>
  <c r="I37" i="8" s="1"/>
  <c r="O40" i="8"/>
  <c r="O52" i="8"/>
  <c r="O44" i="8"/>
  <c r="F44" i="8"/>
  <c r="I10" i="8"/>
  <c r="J10" i="8"/>
  <c r="H10" i="8"/>
  <c r="E10" i="8"/>
  <c r="E20" i="8" s="1"/>
  <c r="J44" i="8"/>
  <c r="H44" i="8"/>
  <c r="E44" i="8"/>
  <c r="J40" i="8"/>
  <c r="H40" i="8"/>
  <c r="E35" i="8"/>
  <c r="C13" i="8"/>
  <c r="O13" i="8"/>
  <c r="O16" i="8"/>
  <c r="F16" i="8"/>
  <c r="J47" i="8"/>
  <c r="H47" i="8"/>
  <c r="F47" i="8"/>
  <c r="E47" i="8"/>
  <c r="O31" i="8"/>
  <c r="J19" i="8"/>
  <c r="H19" i="8"/>
  <c r="F52" i="8"/>
  <c r="G48" i="8"/>
  <c r="G52" i="8" s="1"/>
  <c r="N4" i="8"/>
  <c r="M35" i="8"/>
  <c r="J35" i="8"/>
  <c r="H35" i="8"/>
  <c r="O35" i="8"/>
  <c r="M16" i="8"/>
  <c r="J16" i="8"/>
  <c r="H16" i="8"/>
  <c r="M19" i="8"/>
  <c r="O19" i="8"/>
  <c r="O10" i="8"/>
  <c r="E52" i="8"/>
  <c r="F67" i="8"/>
  <c r="D10" i="8"/>
  <c r="F40" i="8"/>
  <c r="E31" i="8"/>
  <c r="F19" i="8"/>
  <c r="AS72" i="42" l="1"/>
  <c r="AS74" i="42" s="1"/>
  <c r="AV74" i="42"/>
  <c r="AG74" i="42"/>
  <c r="AO74" i="42"/>
  <c r="V74" i="42"/>
  <c r="I72" i="42"/>
  <c r="AE74" i="42"/>
  <c r="L68" i="8"/>
  <c r="E68" i="8"/>
  <c r="E70" i="8" s="1"/>
  <c r="L20" i="8"/>
  <c r="N44" i="8"/>
  <c r="CC74" i="42"/>
  <c r="BK74" i="42"/>
  <c r="EJ74" i="42"/>
  <c r="D74" i="42"/>
  <c r="AT74" i="42"/>
  <c r="AW74" i="42"/>
  <c r="BM74" i="42"/>
  <c r="BP74" i="42"/>
  <c r="AR74" i="42"/>
  <c r="U74" i="42"/>
  <c r="CH74" i="42"/>
  <c r="CE74" i="42"/>
  <c r="W74" i="42"/>
  <c r="O74" i="42"/>
  <c r="M74" i="42"/>
  <c r="E74" i="42"/>
  <c r="AQ72" i="42"/>
  <c r="AA72" i="42"/>
  <c r="G24" i="42"/>
  <c r="N24" i="42"/>
  <c r="Y72" i="42"/>
  <c r="AP74" i="42"/>
  <c r="EE74" i="42"/>
  <c r="EG74" i="42"/>
  <c r="DM74" i="42"/>
  <c r="DO74" i="42"/>
  <c r="DR74" i="42"/>
  <c r="AY74" i="42"/>
  <c r="AQ24" i="42"/>
  <c r="F74" i="42"/>
  <c r="H74" i="42"/>
  <c r="J74" i="42"/>
  <c r="L74" i="42"/>
  <c r="X74" i="42"/>
  <c r="Z74" i="42"/>
  <c r="AB74" i="42"/>
  <c r="AD74" i="42"/>
  <c r="AA24" i="42"/>
  <c r="AF71" i="42"/>
  <c r="AF72" i="42" s="1"/>
  <c r="AM72" i="42"/>
  <c r="AM74" i="42" s="1"/>
  <c r="AN72" i="42"/>
  <c r="AN74" i="42" s="1"/>
  <c r="G72" i="42"/>
  <c r="N72" i="42"/>
  <c r="Y24" i="42"/>
  <c r="AF20" i="42"/>
  <c r="AF24" i="42" s="1"/>
  <c r="GY74" i="42"/>
  <c r="HA74" i="42"/>
  <c r="HD74" i="42"/>
  <c r="GG74" i="42"/>
  <c r="GI74" i="42"/>
  <c r="FO74" i="42"/>
  <c r="FQ74" i="42"/>
  <c r="FT74" i="42"/>
  <c r="GL74" i="42"/>
  <c r="CU74" i="42"/>
  <c r="CW74" i="42"/>
  <c r="EC74" i="42"/>
  <c r="CS74" i="42"/>
  <c r="BI74" i="42"/>
  <c r="CZ74" i="42"/>
  <c r="AU74" i="42"/>
  <c r="GW74" i="42"/>
  <c r="GE74" i="42"/>
  <c r="FM74" i="42"/>
  <c r="DK74" i="42"/>
  <c r="AC74" i="42"/>
  <c r="I74" i="42"/>
  <c r="K74" i="42"/>
  <c r="EW74" i="42"/>
  <c r="EY74" i="42"/>
  <c r="FB74" i="42"/>
  <c r="EU74" i="42"/>
  <c r="CA74" i="42"/>
  <c r="O20" i="8"/>
  <c r="D37" i="8"/>
  <c r="AX35" i="42"/>
  <c r="AX14" i="42"/>
  <c r="AX24" i="42" s="1"/>
  <c r="AX10" i="42"/>
  <c r="AX48" i="42"/>
  <c r="AX51" i="42"/>
  <c r="N12" i="8"/>
  <c r="N53" i="8"/>
  <c r="N64" i="8"/>
  <c r="N63" i="8"/>
  <c r="N62" i="8"/>
  <c r="N61" i="8"/>
  <c r="N60" i="8"/>
  <c r="N59" i="8"/>
  <c r="N58" i="8"/>
  <c r="N57" i="8"/>
  <c r="N56" i="8"/>
  <c r="N55" i="8"/>
  <c r="N54" i="8"/>
  <c r="N66" i="8"/>
  <c r="N65" i="8"/>
  <c r="N9" i="8"/>
  <c r="N8" i="8"/>
  <c r="N7" i="8"/>
  <c r="N6" i="8"/>
  <c r="N5" i="8"/>
  <c r="N36" i="8"/>
  <c r="N38" i="8"/>
  <c r="N39" i="8"/>
  <c r="N11" i="8"/>
  <c r="N32" i="8"/>
  <c r="N34" i="8"/>
  <c r="N33" i="8"/>
  <c r="N51" i="8"/>
  <c r="N50" i="8"/>
  <c r="N49" i="8"/>
  <c r="N48" i="8"/>
  <c r="N14" i="8"/>
  <c r="N15" i="8"/>
  <c r="N30" i="8"/>
  <c r="N29" i="8"/>
  <c r="N28" i="8"/>
  <c r="N27" i="8"/>
  <c r="N26" i="8"/>
  <c r="N25" i="8"/>
  <c r="N24" i="8"/>
  <c r="N23" i="8"/>
  <c r="N21" i="8"/>
  <c r="N17" i="8"/>
  <c r="N18" i="8"/>
  <c r="O68" i="8"/>
  <c r="G37" i="8"/>
  <c r="N47" i="8"/>
  <c r="C35" i="8"/>
  <c r="C16" i="8"/>
  <c r="C37" i="8"/>
  <c r="D40" i="8"/>
  <c r="C40" i="8"/>
  <c r="D35" i="8"/>
  <c r="D13" i="8"/>
  <c r="D52" i="8"/>
  <c r="D16" i="8"/>
  <c r="D19" i="8"/>
  <c r="C19" i="8"/>
  <c r="D67" i="8"/>
  <c r="C67" i="8"/>
  <c r="C10" i="8"/>
  <c r="C52" i="8"/>
  <c r="AQ74" i="42" l="1"/>
  <c r="L70" i="8"/>
  <c r="D20" i="8"/>
  <c r="N74" i="42"/>
  <c r="G74" i="42"/>
  <c r="AA74" i="42"/>
  <c r="Y74" i="42"/>
  <c r="AX72" i="42"/>
  <c r="AX74" i="42" s="1"/>
  <c r="AF74" i="42"/>
  <c r="N52" i="8"/>
  <c r="O70" i="8"/>
  <c r="C20" i="8"/>
  <c r="M13" i="8"/>
  <c r="M20" i="8" s="1"/>
  <c r="K12" i="8"/>
  <c r="J13" i="8"/>
  <c r="J20" i="8" s="1"/>
  <c r="I12" i="8"/>
  <c r="I13" i="8" s="1"/>
  <c r="I20" i="8" s="1"/>
  <c r="H13" i="8"/>
  <c r="H20" i="8" s="1"/>
  <c r="G12" i="8"/>
  <c r="G13" i="8" s="1"/>
  <c r="G20" i="8" s="1"/>
  <c r="F13" i="8"/>
  <c r="F20" i="8" s="1"/>
  <c r="N13" i="8"/>
  <c r="N67" i="8"/>
  <c r="N40" i="8"/>
  <c r="N37" i="8"/>
  <c r="N35" i="8"/>
  <c r="N16" i="8"/>
  <c r="N19" i="8"/>
  <c r="N10" i="8"/>
  <c r="N22" i="8" l="1"/>
  <c r="C31" i="8"/>
  <c r="C68" i="8" s="1"/>
  <c r="C70" i="8" s="1"/>
  <c r="D31" i="8"/>
  <c r="D68" i="8" s="1"/>
  <c r="D70" i="8" s="1"/>
  <c r="G22" i="8"/>
  <c r="G31" i="8" s="1"/>
  <c r="G68" i="8" s="1"/>
  <c r="G70" i="8" s="1"/>
  <c r="F31" i="8"/>
  <c r="F68" i="8" s="1"/>
  <c r="F70" i="8" s="1"/>
  <c r="I22" i="8"/>
  <c r="I31" i="8" s="1"/>
  <c r="I68" i="8" s="1"/>
  <c r="I70" i="8" s="1"/>
  <c r="H31" i="8"/>
  <c r="H68" i="8" s="1"/>
  <c r="H70" i="8" s="1"/>
  <c r="K13" i="8"/>
  <c r="K20" i="8" s="1"/>
  <c r="J31" i="8"/>
  <c r="J68" i="8" s="1"/>
  <c r="J70" i="8" s="1"/>
  <c r="K22" i="8"/>
  <c r="K31" i="8" s="1"/>
  <c r="K68" i="8" s="1"/>
  <c r="M31" i="8"/>
  <c r="M68" i="8" s="1"/>
  <c r="M70" i="8" s="1"/>
  <c r="N20" i="8"/>
  <c r="K70" i="8" l="1"/>
  <c r="N31" i="8"/>
  <c r="N68" i="8" s="1"/>
  <c r="N70" i="8" s="1"/>
</calcChain>
</file>

<file path=xl/sharedStrings.xml><?xml version="1.0" encoding="utf-8"?>
<sst xmlns="http://schemas.openxmlformats.org/spreadsheetml/2006/main" count="1351" uniqueCount="140">
  <si>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</si>
  <si>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</si>
  <si>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</si>
  <si>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</si>
  <si>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</si>
  <si>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</si>
  <si>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</si>
  <si>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</si>
  <si>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</si>
  <si>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</si>
  <si>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</si>
  <si>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</si>
  <si>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MONTH HOURS:</t>
  </si>
  <si>
    <t>PLANT</t>
  </si>
  <si>
    <t>UNIT</t>
  </si>
  <si>
    <t>Nameplate Capacity (MW)</t>
  </si>
  <si>
    <t>Gross APT Capacity (MW)</t>
  </si>
  <si>
    <t>CT 5</t>
  </si>
  <si>
    <t>ST 5</t>
  </si>
  <si>
    <t>CT 6</t>
  </si>
  <si>
    <t>ST 6</t>
  </si>
  <si>
    <t>Total CC</t>
  </si>
  <si>
    <t>Total Steam</t>
  </si>
  <si>
    <t>Total</t>
  </si>
  <si>
    <t>AGUIRRE</t>
  </si>
  <si>
    <t>Total Baseloads</t>
  </si>
  <si>
    <t>AGUIRRE CC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</si>
  <si>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</si>
  <si>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</si>
  <si>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</si>
  <si>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</si>
  <si>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</si>
  <si>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</si>
  <si>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</si>
  <si>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</si>
  <si>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</si>
  <si>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</si>
  <si>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JOBOS</t>
  </si>
  <si>
    <t>DAGUAO</t>
  </si>
  <si>
    <t>MP 1</t>
  </si>
  <si>
    <t>MP 2</t>
  </si>
  <si>
    <t>MP 3</t>
  </si>
  <si>
    <t>CAMBALACHE</t>
  </si>
  <si>
    <t>2</t>
  </si>
  <si>
    <t>3</t>
  </si>
  <si>
    <t>MAYAGUEZ</t>
  </si>
  <si>
    <t>1</t>
  </si>
  <si>
    <t>SAN JUAN TM</t>
  </si>
  <si>
    <t>TM 1</t>
  </si>
  <si>
    <t>TM 2</t>
  </si>
  <si>
    <t>TM 3</t>
  </si>
  <si>
    <t>TM 4</t>
  </si>
  <si>
    <t>TM 5</t>
  </si>
  <si>
    <t>TM 6</t>
  </si>
  <si>
    <t>TM 7</t>
  </si>
  <si>
    <t>TM 8</t>
  </si>
  <si>
    <t>TM 9</t>
  </si>
  <si>
    <t>TM 10</t>
  </si>
  <si>
    <t>PALO SECO TM</t>
  </si>
  <si>
    <t>Total Peakers</t>
  </si>
  <si>
    <t>Total System</t>
  </si>
  <si>
    <t>VIEQUES</t>
  </si>
  <si>
    <t>CULEBRA</t>
  </si>
  <si>
    <t>FISCAL YEAR 2026-27 HOURS:</t>
  </si>
  <si>
    <t>EAF %</t>
  </si>
  <si>
    <t>Baseload units</t>
  </si>
  <si>
    <t>Peaking units</t>
  </si>
  <si>
    <t>July 2026</t>
  </si>
  <si>
    <t>August 2026</t>
  </si>
  <si>
    <t>September 2026</t>
  </si>
  <si>
    <t>Gross Generation (MW)</t>
  </si>
  <si>
    <t>SAN JUAN</t>
  </si>
  <si>
    <t>PALO SECO</t>
  </si>
  <si>
    <t>COSTA SUR</t>
  </si>
  <si>
    <t>PALO SECO PW FT-8</t>
  </si>
  <si>
    <t>Unit</t>
  </si>
  <si>
    <t>Duration (Hrs)</t>
  </si>
  <si>
    <t>Date Out</t>
  </si>
  <si>
    <t>Date In</t>
  </si>
  <si>
    <t>Outside of Management Control (OMC) Event description</t>
  </si>
  <si>
    <t>San Juan TM 3</t>
  </si>
  <si>
    <t xml:space="preserve">NFE couldn't supply enough gas pressure leading to trip by low pressure. </t>
  </si>
  <si>
    <t>NFE gas barge had not yet arrived.</t>
  </si>
  <si>
    <t>San Juan TM 4</t>
  </si>
  <si>
    <t>San Juan TM 5</t>
  </si>
  <si>
    <t>Lack of LNG pressure.</t>
  </si>
  <si>
    <t>San Juan TM 6</t>
  </si>
  <si>
    <t>NFE ran out of gas. Waiting on barge.</t>
  </si>
  <si>
    <t>San Juan TM 7</t>
  </si>
  <si>
    <t>Running out of LNG; tripped the unit to swap to ULSD fuel.</t>
  </si>
  <si>
    <t>San Juan TM 10</t>
  </si>
  <si>
    <t>NFE barge ran out of gas; had to withdraw unit to swap to ULSD fuel.</t>
  </si>
  <si>
    <t>Daguao 1-1</t>
  </si>
  <si>
    <t>City Water service was interrupted affecting the Cooling Water System.</t>
  </si>
  <si>
    <t>Daguao 1-2</t>
  </si>
  <si>
    <t>Costa Sur 6</t>
  </si>
  <si>
    <t>LUMA found bad reference connections on GCB 0022.</t>
  </si>
  <si>
    <t>Costa Sur 5</t>
  </si>
  <si>
    <t xml:space="preserve">Unit out of service by a sequence of events starting with an explosion in the 115 kVA switch yard. The explosion cause a fail to earth in the OCB 0034. This situation causes a disturbance in the emergency buss that both breakers of the emergency transformer opened (0042 and 0044). BCWP low press trip actuated due to the loss of the BCWP 5-3 trip. </t>
  </si>
  <si>
    <t xml:space="preserve">Unit out of service by a sequence of events starting with an explosion in the 115 kVA switch yard. The explosion cause a fail to earth in the OCB 0034. This situation causes a disturbance in the emergency buss that both breakers of the emergency transformer opened (0042 and 0044). BCWP low press trip actuated due to the loss of the BCWP 6-3 trip. </t>
  </si>
  <si>
    <t>Jobos 1-2</t>
  </si>
  <si>
    <t>Breaker 0010 open, short cut in Costa Sur switchyard.</t>
  </si>
  <si>
    <t>San Juan TM 2</t>
  </si>
  <si>
    <t>Fuel Supplier pressure issues.</t>
  </si>
  <si>
    <t>Fuel Supplier issues.</t>
  </si>
  <si>
    <t>San Juan CT 5</t>
  </si>
  <si>
    <t>LUMA Substation grid event caused Plant blackout.</t>
  </si>
  <si>
    <t>38KV breaker tripped due to Luma grid event.</t>
  </si>
  <si>
    <t>San Juan ST 5</t>
  </si>
  <si>
    <t>San Juan CT 6</t>
  </si>
  <si>
    <t>LUMA 4400V Line event tripped Emergency Transformer and equipment.</t>
  </si>
  <si>
    <t>Loss of LNG pressure.</t>
  </si>
  <si>
    <t>LUMA grid event activated Power Plant protections.</t>
  </si>
  <si>
    <t>38KV Breaker tripped due to LUMA grid event.</t>
  </si>
  <si>
    <t>Palo Seco MP 1</t>
  </si>
  <si>
    <t>Loss of Supplier Gas Pressure.</t>
  </si>
  <si>
    <t>Issues with Electrical grid activated protection systems.</t>
  </si>
  <si>
    <t>Cambalache 3</t>
  </si>
  <si>
    <t>Generator Main Circuit Breaker trip due to Low Frequency Grid Disturbance related to the San Juan Power Plant event.</t>
  </si>
  <si>
    <t>Cambalache 2</t>
  </si>
  <si>
    <t>Generator Main Circuit Breaker trip due to High-frequency grid disturbance related to the Carolina municipality substation event.</t>
  </si>
  <si>
    <t>Breaker 0010 open, short cut in Jobos TC.</t>
  </si>
  <si>
    <t>Aguirre CC 1-1</t>
  </si>
  <si>
    <t>Forced unit exit with orden 3030 from the TOC due to oil leak in OCB 0072. It belongs to LUMA's 230KV breaker.</t>
  </si>
  <si>
    <t>Aguirre CC 1-2</t>
  </si>
  <si>
    <t>Forced unit exit with orden 3029 from the TOC due to oil leak in OCB 0072. It belongs to LUMA's 230KV breaker.</t>
  </si>
  <si>
    <t>Aguirre CC 1-4</t>
  </si>
  <si>
    <t>Forced unit exit with orden 3031 from the TOC due to oil leak in OCB 0072. It belongs to LUMA's 230KV breaker.</t>
  </si>
  <si>
    <t>Available Hours (AH)</t>
  </si>
  <si>
    <t>Service Hours (SH)</t>
  </si>
  <si>
    <t>Reserve Shutdown Hours (RSH)</t>
  </si>
  <si>
    <t>Forced Outage Hours (FOH)</t>
  </si>
  <si>
    <t>Forced Outage Factor (FOF)</t>
  </si>
  <si>
    <t>Maintenance Outage Hours (MOH)</t>
  </si>
  <si>
    <t>Planned Outage Factor (POF)</t>
  </si>
  <si>
    <t>Maintenance Outage Factor (MOF)</t>
  </si>
  <si>
    <t>Planned Outage Hours (POH)</t>
  </si>
  <si>
    <t>Equivalent Maintenance Derated Hours (EMDH)</t>
  </si>
  <si>
    <t>Equivalent Unplanned  Derated Hours (EMDH)</t>
  </si>
  <si>
    <t>Equivalent Availability Factor (EAF)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</si>
</sst>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%"/>
    <numFmt numFmtId="167" formatCode="[$-409]d\-mmm\-yyyy;@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</font>
    <font>
      <sz val="11"/>
      <color rgb="FF000000"/>
      <name val="Arial"/>
      <family val="2"/>
    </font>
    <font>
      <b/>
      <sz val="11"/>
      <color rgb="FF242424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9D9D9"/>
        <bgColor rgb="FF000000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1" fontId="3" fillId="0" borderId="0" xfId="1" applyNumberFormat="1" applyFont="1" applyFill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0" xfId="0" applyNumberFormat="1" applyFont="1" applyAlignment="1">
      <alignment vertical="center"/>
    </xf>
    <xf numFmtId="43" fontId="4" fillId="2" borderId="3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43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10" fontId="4" fillId="2" borderId="3" xfId="0" applyNumberFormat="1" applyFont="1" applyFill="1" applyBorder="1" applyAlignment="1">
      <alignment horizontal="center" vertical="center"/>
    </xf>
    <xf numFmtId="10" fontId="4" fillId="2" borderId="2" xfId="0" applyNumberFormat="1" applyFont="1" applyFill="1" applyBorder="1" applyAlignment="1">
      <alignment horizontal="center" vertical="center"/>
    </xf>
    <xf numFmtId="166" fontId="4" fillId="2" borderId="3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4" fillId="2" borderId="2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166" fontId="4" fillId="2" borderId="3" xfId="0" applyNumberFormat="1" applyFont="1" applyFill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43" fontId="4" fillId="0" borderId="2" xfId="1" applyFont="1" applyFill="1" applyBorder="1" applyAlignment="1">
      <alignment horizontal="right" vertical="center"/>
    </xf>
    <xf numFmtId="166" fontId="10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/>
    </xf>
    <xf numFmtId="166" fontId="10" fillId="0" borderId="2" xfId="0" applyNumberFormat="1" applyFont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6" fontId="9" fillId="0" borderId="0" xfId="0" applyNumberFormat="1" applyFont="1" applyAlignment="1">
      <alignment vertical="center"/>
    </xf>
    <xf numFmtId="10" fontId="9" fillId="0" borderId="0" xfId="0" applyNumberFormat="1" applyFont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43" fontId="4" fillId="0" borderId="8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167" fontId="9" fillId="0" borderId="17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2" fontId="9" fillId="0" borderId="4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2" fontId="11" fillId="0" borderId="18" xfId="0" applyNumberFormat="1" applyFont="1" applyBorder="1" applyAlignment="1">
      <alignment vertical="center"/>
    </xf>
    <xf numFmtId="0" fontId="9" fillId="4" borderId="0" xfId="0" applyFont="1" applyFill="1" applyAlignment="1">
      <alignment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167" fontId="9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167" fontId="9" fillId="0" borderId="6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/>
    </xf>
    <xf numFmtId="167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vertical="center" wrapText="1"/>
    </xf>
    <xf numFmtId="2" fontId="9" fillId="0" borderId="13" xfId="0" applyNumberFormat="1" applyFont="1" applyBorder="1" applyAlignment="1">
      <alignment horizontal="center" vertical="center"/>
    </xf>
    <xf numFmtId="0" fontId="3" fillId="2" borderId="0" xfId="0" applyFont="1" applyFill="1"/>
    <xf numFmtId="0" fontId="9" fillId="0" borderId="17" xfId="0" applyFont="1" applyBorder="1" applyAlignment="1">
      <alignment horizontal="center" vertical="center"/>
    </xf>
    <xf numFmtId="2" fontId="11" fillId="0" borderId="12" xfId="0" applyNumberFormat="1" applyFont="1" applyBorder="1" applyAlignment="1">
      <alignment vertical="center"/>
    </xf>
    <xf numFmtId="43" fontId="4" fillId="2" borderId="3" xfId="1" applyFont="1" applyFill="1" applyBorder="1" applyAlignment="1">
      <alignment horizontal="center" vertical="center"/>
    </xf>
    <xf numFmtId="2" fontId="3" fillId="0" borderId="0" xfId="1" applyNumberFormat="1" applyFont="1" applyFill="1" applyAlignment="1">
      <alignment horizontal="right" vertical="center"/>
    </xf>
    <xf numFmtId="1" fontId="4" fillId="0" borderId="2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Percent 2 2" xfId="2" xr:uid="{E3EA2F12-B0B2-48D8-B1F7-5E8B9FCE40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San%20Juan/SanJuanBaseload_202607_Report.xlsx" TargetMode="External"/><Relationship Id="rId1" Type="http://schemas.openxmlformats.org/officeDocument/2006/relationships/externalLinkPath" Target="https://generapr1.sharepoint.com/sites/Genera-PRReports/Shared%20Documents/Plants/2026/07_July/San%20Juan/SanJuanBaseload_202607_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Palo%20Seco/PaloSecoBaseload_202607_Report.xlsx" TargetMode="External"/><Relationship Id="rId1" Type="http://schemas.openxmlformats.org/officeDocument/2006/relationships/externalLinkPath" Target="https://generapr1.sharepoint.com/sites/Genera-PRReports/Shared%20Documents/Plants/2026/07_July/Palo%20Seco/PaloSecoBaseload_202607_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Costa%20Sur/CostaSurBaseload_202607_Report.xlsx" TargetMode="External"/><Relationship Id="rId1" Type="http://schemas.openxmlformats.org/officeDocument/2006/relationships/externalLinkPath" Target="https://generapr1.sharepoint.com/sites/Genera-PRReports/Shared%20Documents/Plants/2026/07_July/Costa%20Sur/CostaSurBaseload_202607_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Aguirre/AguirreBaseload_202607_Report.xlsx" TargetMode="External"/><Relationship Id="rId1" Type="http://schemas.openxmlformats.org/officeDocument/2006/relationships/externalLinkPath" Target="https://generapr1.sharepoint.com/sites/Genera-PRReports/Shared%20Documents/Plants/2026/07_July/Aguirre/AguirreBaseload_202607_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Aguirre%20CC/AguirreCC_202607_Report.xlsx" TargetMode="External"/><Relationship Id="rId1" Type="http://schemas.openxmlformats.org/officeDocument/2006/relationships/externalLinkPath" Target="https://generapr1.sharepoint.com/sites/Genera-PRReports/Shared%20Documents/Plants/2026/07_July/Aguirre%20CC/AguirreCC_202607_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Peakers/Peakers_202607_Report.xlsx" TargetMode="External"/><Relationship Id="rId1" Type="http://schemas.openxmlformats.org/officeDocument/2006/relationships/externalLinkPath" Target="https://generapr1.sharepoint.com/sites/Genera-PRReports/Shared%20Documents/Plants/2026/07_July/Peakers/Peakers_202607_Report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Cambalache/CambalacheBaseload_202607_Report.xlsx" TargetMode="External"/><Relationship Id="rId1" Type="http://schemas.openxmlformats.org/officeDocument/2006/relationships/externalLinkPath" Target="https://generapr1.sharepoint.com/sites/Genera-PRReports/Shared%20Documents/Plants/2026/07_July/Cambalache/CambalacheBaseload_202607_Report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Mayaguez/MayaguezPeakers_202607_Report.xlsx" TargetMode="External"/><Relationship Id="rId1" Type="http://schemas.openxmlformats.org/officeDocument/2006/relationships/externalLinkPath" Target="https://generapr1.sharepoint.com/sites/Genera-PRReports/Shared%20Documents/Plants/2026/07_July/Mayaguez/MayaguezPeakers_202607_Report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6/07_July/TMs/SJPSTM_202607_Report.xlsx" TargetMode="External"/><Relationship Id="rId1" Type="http://schemas.openxmlformats.org/officeDocument/2006/relationships/externalLinkPath" Target="https://generapr1.sharepoint.com/sites/Genera-PRReports/Shared%20Documents/Plants/2026/07_July/TMs/SJPSTM_202607_Report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5/10_October/Peakers/Peakers_202510_Report.xlsx" TargetMode="External"/><Relationship Id="rId1" Type="http://schemas.openxmlformats.org/officeDocument/2006/relationships/externalLinkPath" Target="https://generapr1.sharepoint.com/sites/Genera-PRReports/Shared%20Documents/Plants/2025/10_October/Peakers/Peakers_202510_Report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Plants/2025/11_November/Peakers/Peakers_202511_Report.xlsx" TargetMode="External"/><Relationship Id="rId1" Type="http://schemas.openxmlformats.org/officeDocument/2006/relationships/externalLinkPath" Target="https://generapr1.sharepoint.com/sites/Genera-PRReports/Shared%20Documents/Plants/2025/11_November/Peakers/Peakers_202511_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P2CVHQOIPYLNAJWCSBOTZD5KVQ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0</v>
          </cell>
          <cell r="Q2">
            <v>0</v>
          </cell>
        </row>
        <row r="3">
          <cell r="P3">
            <v>0</v>
          </cell>
          <cell r="Q3">
            <v>0</v>
          </cell>
        </row>
        <row r="4">
          <cell r="P4">
            <v>0</v>
          </cell>
          <cell r="Q4">
            <v>0</v>
          </cell>
        </row>
        <row r="5">
          <cell r="P5">
            <v>0</v>
          </cell>
          <cell r="Q5">
            <v>0</v>
          </cell>
        </row>
        <row r="6">
          <cell r="P6">
            <v>0</v>
          </cell>
          <cell r="Q6">
            <v>75.3</v>
          </cell>
        </row>
        <row r="7">
          <cell r="P7">
            <v>0</v>
          </cell>
          <cell r="Q7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OXVTVZSFTRVRGYADQO34PCG2J3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0</v>
          </cell>
          <cell r="Q2">
            <v>4.51</v>
          </cell>
        </row>
        <row r="3">
          <cell r="P3">
            <v>0</v>
          </cell>
          <cell r="Q3">
            <v>72.510000000000005</v>
          </cell>
        </row>
        <row r="4">
          <cell r="P4">
            <v>0</v>
          </cell>
          <cell r="Q4">
            <v>0</v>
          </cell>
        </row>
        <row r="5">
          <cell r="P5">
            <v>0</v>
          </cell>
          <cell r="Q5">
            <v>0</v>
          </cell>
        </row>
        <row r="6">
          <cell r="P6">
            <v>0</v>
          </cell>
          <cell r="Q6">
            <v>0</v>
          </cell>
        </row>
        <row r="7">
          <cell r="P7">
            <v>0</v>
          </cell>
          <cell r="Q7">
            <v>0</v>
          </cell>
        </row>
        <row r="8">
          <cell r="P8">
            <v>0</v>
          </cell>
          <cell r="Q8">
            <v>0</v>
          </cell>
        </row>
        <row r="9">
          <cell r="P9">
            <v>0</v>
          </cell>
          <cell r="Q9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LWT2PQHYTDANB3FJVFMFDTQPNZ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6.36</v>
          </cell>
          <cell r="Q2">
            <v>10.95</v>
          </cell>
        </row>
        <row r="3">
          <cell r="P3">
            <v>0</v>
          </cell>
          <cell r="Q3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IJX7OYUKZM5JHYG5IM646ORIYV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0</v>
          </cell>
          <cell r="Q2">
            <v>0</v>
          </cell>
        </row>
        <row r="3">
          <cell r="P3">
            <v>0</v>
          </cell>
          <cell r="Q3">
            <v>160.4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LONHFWSN7H3ZGIWLZRMHI5V2FK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0</v>
          </cell>
          <cell r="Q2">
            <v>0</v>
          </cell>
        </row>
        <row r="3">
          <cell r="P3">
            <v>0</v>
          </cell>
          <cell r="Q3">
            <v>0</v>
          </cell>
        </row>
        <row r="4">
          <cell r="P4">
            <v>0</v>
          </cell>
          <cell r="Q4">
            <v>0</v>
          </cell>
        </row>
        <row r="5">
          <cell r="P5">
            <v>0</v>
          </cell>
          <cell r="Q5">
            <v>0</v>
          </cell>
        </row>
        <row r="6">
          <cell r="P6">
            <v>0</v>
          </cell>
          <cell r="Q6">
            <v>0</v>
          </cell>
        </row>
        <row r="7">
          <cell r="P7">
            <v>0</v>
          </cell>
          <cell r="Q7">
            <v>0</v>
          </cell>
        </row>
        <row r="8">
          <cell r="P8">
            <v>0</v>
          </cell>
          <cell r="Q8">
            <v>0</v>
          </cell>
        </row>
        <row r="9">
          <cell r="P9">
            <v>0</v>
          </cell>
          <cell r="Q9">
            <v>0</v>
          </cell>
        </row>
        <row r="10">
          <cell r="P10">
            <v>0</v>
          </cell>
          <cell r="Q10">
            <v>0</v>
          </cell>
        </row>
        <row r="11">
          <cell r="P11">
            <v>0</v>
          </cell>
          <cell r="Q11">
            <v>0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OWWQTEOTC47FA247SNA37Y5MSL">
      <xxl21:absoluteUrl r:id="rId2"/>
    </xxl21:alternateUrls>
    <sheetNames>
      <sheetName val="UNIT DATA"/>
      <sheetName val="FUEL CONSUMPTION"/>
    </sheetNames>
    <sheetDataSet>
      <sheetData sheetId="0">
        <row r="8">
          <cell r="P8">
            <v>0</v>
          </cell>
          <cell r="Q8">
            <v>0</v>
          </cell>
        </row>
        <row r="9">
          <cell r="P9">
            <v>0</v>
          </cell>
          <cell r="Q9">
            <v>0</v>
          </cell>
        </row>
        <row r="11">
          <cell r="P11">
            <v>0</v>
          </cell>
          <cell r="Q11">
            <v>0</v>
          </cell>
        </row>
      </sheetData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LMYKCHA2R2JJAIXYZWYZASYHCN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0</v>
          </cell>
          <cell r="Q2">
            <v>0</v>
          </cell>
        </row>
        <row r="3">
          <cell r="P3">
            <v>0</v>
          </cell>
          <cell r="Q3">
            <v>0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IM6YYZ26SGLNDKOPCD5MTCOZJU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0</v>
          </cell>
          <cell r="Q2">
            <v>0</v>
          </cell>
        </row>
        <row r="3">
          <cell r="P3">
            <v>0</v>
          </cell>
          <cell r="Q3">
            <v>0</v>
          </cell>
        </row>
        <row r="4">
          <cell r="P4">
            <v>0</v>
          </cell>
          <cell r="Q4">
            <v>0</v>
          </cell>
        </row>
        <row r="5">
          <cell r="P5">
            <v>0</v>
          </cell>
          <cell r="Q5">
            <v>20.651428571428571</v>
          </cell>
        </row>
        <row r="6">
          <cell r="P6">
            <v>0</v>
          </cell>
          <cell r="Q6">
            <v>199.02363636363637</v>
          </cell>
        </row>
        <row r="7">
          <cell r="P7">
            <v>0</v>
          </cell>
          <cell r="Q7">
            <v>197.91272727272727</v>
          </cell>
        </row>
        <row r="8">
          <cell r="P8">
            <v>0</v>
          </cell>
          <cell r="Q8">
            <v>0</v>
          </cell>
        </row>
        <row r="9">
          <cell r="P9">
            <v>0</v>
          </cell>
          <cell r="Q9">
            <v>140.67434210526318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MQFFAQAHB2TFGLLCAYHUZSODYF">
      <xxl21:absoluteUrl r:id="rId2"/>
    </xxl21:alternateUrls>
    <sheetNames>
      <sheetName val="UNIT DATA"/>
      <sheetName val="FUEL CONSUMPTION"/>
    </sheetNames>
    <sheetDataSet>
      <sheetData sheetId="0">
        <row r="2">
          <cell r="P2">
            <v>0</v>
          </cell>
          <cell r="Q2">
            <v>0</v>
          </cell>
        </row>
        <row r="3">
          <cell r="P3">
            <v>0</v>
          </cell>
          <cell r="Q3">
            <v>0</v>
          </cell>
        </row>
        <row r="4">
          <cell r="P4">
            <v>0</v>
          </cell>
          <cell r="Q4">
            <v>0</v>
          </cell>
        </row>
        <row r="5">
          <cell r="P5">
            <v>0</v>
          </cell>
          <cell r="Q5">
            <v>0</v>
          </cell>
        </row>
        <row r="6">
          <cell r="P6">
            <v>0</v>
          </cell>
          <cell r="Q6">
            <v>0</v>
          </cell>
        </row>
        <row r="7">
          <cell r="P7">
            <v>0</v>
          </cell>
          <cell r="Q7">
            <v>0</v>
          </cell>
        </row>
        <row r="8">
          <cell r="P8">
            <v>0</v>
          </cell>
          <cell r="Q8">
            <v>0</v>
          </cell>
        </row>
        <row r="9">
          <cell r="P9">
            <v>0</v>
          </cell>
          <cell r="Q9">
            <v>0</v>
          </cell>
        </row>
        <row r="10">
          <cell r="P10">
            <v>0</v>
          </cell>
          <cell r="Q10">
            <v>0</v>
          </cell>
        </row>
        <row r="11">
          <cell r="P11">
            <v>0</v>
          </cell>
          <cell r="Q11">
            <v>0</v>
          </cell>
        </row>
        <row r="12">
          <cell r="P12">
            <v>0</v>
          </cell>
          <cell r="Q12">
            <v>0</v>
          </cell>
        </row>
        <row r="13">
          <cell r="P13">
            <v>0</v>
          </cell>
          <cell r="Q13">
            <v>0</v>
          </cell>
        </row>
        <row r="14">
          <cell r="P14">
            <v>0</v>
          </cell>
          <cell r="Q14">
            <v>0</v>
          </cell>
        </row>
        <row r="15">
          <cell r="P15">
            <v>0</v>
          </cell>
          <cell r="Q15">
            <v>0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MUBS7RGUYC5BAI7CYJAOZSJKU2">
      <xxl21:absoluteUrl r:id="rId2"/>
    </xxl21:alternateUrls>
    <sheetNames>
      <sheetName val="UNIT DATA"/>
      <sheetName val="FUEL CONSUMPTION"/>
    </sheetNames>
    <sheetDataSet>
      <sheetData sheetId="0">
        <row r="15">
          <cell r="C15">
            <v>3.3</v>
          </cell>
          <cell r="D15">
            <v>3.3</v>
          </cell>
        </row>
        <row r="16">
          <cell r="C16">
            <v>3.3</v>
          </cell>
          <cell r="D16">
            <v>3.3</v>
          </cell>
        </row>
        <row r="17">
          <cell r="C17">
            <v>2.2000000000000002</v>
          </cell>
          <cell r="D17">
            <v>2.2000000000000002</v>
          </cell>
        </row>
        <row r="18">
          <cell r="C18">
            <v>2.2000000000000002</v>
          </cell>
          <cell r="D18">
            <v>2.2000000000000002</v>
          </cell>
        </row>
        <row r="19">
          <cell r="C19">
            <v>2.2000000000000002</v>
          </cell>
          <cell r="D19">
            <v>2.2000000000000002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MQA2LICLESXNCYBKHPKK64KPY7">
      <xxl21:absoluteUrl r:id="rId2"/>
    </xxl21:alternateUrls>
    <sheetNames>
      <sheetName val="UNIT DATA"/>
      <sheetName val="FUEL CONSUMPTION"/>
    </sheetNames>
    <sheetDataSet>
      <sheetData sheetId="0">
        <row r="15">
          <cell r="C15">
            <v>3.3</v>
          </cell>
          <cell r="D15">
            <v>3.3</v>
          </cell>
        </row>
        <row r="16">
          <cell r="C16">
            <v>3.3</v>
          </cell>
          <cell r="D16">
            <v>3.3</v>
          </cell>
        </row>
        <row r="17">
          <cell r="C17">
            <v>2.2000000000000002</v>
          </cell>
          <cell r="D17">
            <v>2.2000000000000002</v>
          </cell>
        </row>
        <row r="18">
          <cell r="C18">
            <v>2.2000000000000002</v>
          </cell>
          <cell r="D18">
            <v>2.2000000000000002</v>
          </cell>
        </row>
        <row r="19">
          <cell r="C19">
            <v>2.2000000000000002</v>
          </cell>
          <cell r="D19">
            <v>2.2000000000000002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87F4-94EB-4516-A66B-1E938EDFF050}">
  <dimension ref="A1:HG83"/>
  <sheetViews>
    <sheetView tabSelected="1" zoomScale="82" zoomScaleNormal="100" workbookViewId="0">
      <pane ySplit="5" topLeftCell="A75" activePane="bottomLeft" state="frozen"/>
      <selection pane="bottomLeft" activeCell="G91" sqref="G91"/>
    </sheetView>
  </sheetViews>
  <sheetFormatPr defaultColWidth="8.7109375" defaultRowHeight="12.75" customHeight="1" x14ac:dyDescent="0.25"/>
  <cols>
    <col min="1" max="1" width="22.85546875" style="2" bestFit="1" customWidth="1"/>
    <col min="2" max="2" width="14.28515625" style="2" customWidth="1"/>
    <col min="3" max="3" width="11.85546875" style="2" bestFit="1" customWidth="1"/>
    <col min="4" max="4" width="12.140625" style="2" bestFit="1" customWidth="1"/>
    <col min="5" max="5" width="15.140625" style="2" customWidth="1"/>
    <col min="6" max="6" width="15.28515625" style="2" customWidth="1"/>
    <col min="7" max="7" width="15.5703125" style="2" customWidth="1"/>
    <col min="8" max="8" width="16.140625" style="2" customWidth="1"/>
    <col min="9" max="9" width="15" style="2" customWidth="1"/>
    <col min="10" max="11" width="15.85546875" style="2" customWidth="1"/>
    <col min="12" max="12" width="17" style="2" customWidth="1"/>
    <col min="13" max="13" width="16.7109375" style="2" customWidth="1"/>
    <col min="14" max="14" width="14.5703125" style="2" customWidth="1"/>
    <col min="15" max="15" width="15" style="2" bestFit="1" customWidth="1"/>
    <col min="16" max="16" width="12.140625" style="2" customWidth="1"/>
    <col min="17" max="17" width="13.140625" style="2" customWidth="1"/>
    <col min="18" max="18" width="15" style="2" bestFit="1" customWidth="1"/>
    <col min="19" max="19" width="22.85546875" style="2" bestFit="1" customWidth="1"/>
    <col min="20" max="20" width="15.140625" style="2" bestFit="1" customWidth="1"/>
    <col min="21" max="22" width="12.85546875" style="2" customWidth="1"/>
    <col min="23" max="23" width="14.42578125" style="2" customWidth="1"/>
    <col min="24" max="24" width="15.7109375" style="2" customWidth="1"/>
    <col min="25" max="25" width="15.5703125" style="2" customWidth="1"/>
    <col min="26" max="26" width="15" style="2" customWidth="1"/>
    <col min="27" max="27" width="16.140625" style="2" customWidth="1"/>
    <col min="28" max="28" width="15.28515625" style="2" customWidth="1"/>
    <col min="29" max="29" width="17" style="2" customWidth="1"/>
    <col min="30" max="30" width="16" style="2" customWidth="1"/>
    <col min="31" max="31" width="15.5703125" style="2" customWidth="1"/>
    <col min="32" max="32" width="14.85546875" style="2" customWidth="1"/>
    <col min="33" max="33" width="14.85546875" style="2" bestFit="1" customWidth="1"/>
    <col min="34" max="34" width="12.42578125" style="2" customWidth="1"/>
    <col min="35" max="35" width="14" style="2" customWidth="1"/>
    <col min="36" max="36" width="15.42578125" style="2" bestFit="1" customWidth="1"/>
    <col min="37" max="37" width="22.85546875" style="2" bestFit="1" customWidth="1"/>
    <col min="38" max="38" width="15.28515625" style="2" bestFit="1" customWidth="1"/>
    <col min="39" max="39" width="13.42578125" style="2" customWidth="1"/>
    <col min="40" max="40" width="12.140625" style="2" bestFit="1" customWidth="1"/>
    <col min="41" max="41" width="14.7109375" style="2" customWidth="1"/>
    <col min="42" max="43" width="15.28515625" style="2" customWidth="1"/>
    <col min="44" max="45" width="15.7109375" style="2" customWidth="1"/>
    <col min="46" max="46" width="14.85546875" style="2" customWidth="1"/>
    <col min="47" max="47" width="15" style="2" customWidth="1"/>
    <col min="48" max="48" width="16" style="2" customWidth="1"/>
    <col min="49" max="49" width="17.28515625" style="2" customWidth="1"/>
    <col min="50" max="50" width="13.5703125" style="2" customWidth="1"/>
    <col min="51" max="51" width="15" style="2" bestFit="1" customWidth="1"/>
    <col min="52" max="52" width="14.7109375" style="2" customWidth="1"/>
    <col min="53" max="53" width="13.85546875" style="2" customWidth="1"/>
    <col min="54" max="54" width="15.42578125" style="2" bestFit="1" customWidth="1"/>
    <col min="55" max="55" width="22.85546875" style="2" bestFit="1" customWidth="1"/>
    <col min="56" max="56" width="15.28515625" style="2" bestFit="1" customWidth="1"/>
    <col min="57" max="58" width="11.85546875" style="2" bestFit="1" customWidth="1"/>
    <col min="59" max="59" width="14" style="2" customWidth="1"/>
    <col min="60" max="60" width="15" style="2" customWidth="1"/>
    <col min="61" max="61" width="15.7109375" style="2" customWidth="1"/>
    <col min="62" max="62" width="14.85546875" style="2" customWidth="1"/>
    <col min="63" max="63" width="15.28515625" style="2" customWidth="1"/>
    <col min="64" max="64" width="15.42578125" style="2" customWidth="1"/>
    <col min="65" max="65" width="15" style="2" customWidth="1"/>
    <col min="66" max="66" width="16" style="2" customWidth="1"/>
    <col min="67" max="67" width="15.5703125" style="2" customWidth="1"/>
    <col min="68" max="68" width="14.42578125" style="2" customWidth="1"/>
    <col min="69" max="69" width="14.5703125" style="2" customWidth="1"/>
    <col min="70" max="70" width="13.85546875" style="2" customWidth="1"/>
    <col min="71" max="71" width="12.85546875" style="2" customWidth="1"/>
    <col min="72" max="72" width="9.140625" style="2"/>
    <col min="73" max="73" width="22.85546875" style="2" bestFit="1" customWidth="1"/>
    <col min="74" max="74" width="15.28515625" style="2" bestFit="1" customWidth="1"/>
    <col min="75" max="75" width="11.85546875" style="2" customWidth="1"/>
    <col min="76" max="76" width="11.85546875" style="2" bestFit="1" customWidth="1"/>
    <col min="77" max="77" width="15.140625" style="2" customWidth="1"/>
    <col min="78" max="78" width="15.5703125" style="2" customWidth="1"/>
    <col min="79" max="79" width="15.42578125" style="2" customWidth="1"/>
    <col min="80" max="80" width="15.85546875" style="2" customWidth="1"/>
    <col min="81" max="81" width="15" style="2" customWidth="1"/>
    <col min="82" max="82" width="15.140625" style="2" customWidth="1"/>
    <col min="83" max="83" width="15.5703125" style="2" customWidth="1"/>
    <col min="84" max="84" width="15.85546875" style="2" customWidth="1"/>
    <col min="85" max="85" width="17.42578125" style="2" customWidth="1"/>
    <col min="86" max="86" width="15" style="2" customWidth="1"/>
    <col min="87" max="87" width="13" style="2" bestFit="1" customWidth="1"/>
    <col min="88" max="88" width="12.28515625" style="2" customWidth="1"/>
    <col min="89" max="89" width="13.7109375" style="2" customWidth="1"/>
    <col min="90" max="90" width="9.140625" style="2"/>
    <col min="91" max="91" width="22.85546875" style="2" bestFit="1" customWidth="1"/>
    <col min="92" max="92" width="15.28515625" style="2" bestFit="1" customWidth="1"/>
    <col min="93" max="93" width="12.5703125" style="2" customWidth="1"/>
    <col min="94" max="94" width="13.5703125" style="2" customWidth="1"/>
    <col min="95" max="95" width="14.85546875" style="2" customWidth="1"/>
    <col min="96" max="97" width="15.28515625" style="2" customWidth="1"/>
    <col min="98" max="98" width="16.28515625" style="2" customWidth="1"/>
    <col min="99" max="99" width="16.42578125" style="2" customWidth="1"/>
    <col min="100" max="100" width="15.5703125" style="2" customWidth="1"/>
    <col min="101" max="101" width="16" style="2" customWidth="1"/>
    <col min="102" max="102" width="16.5703125" style="2" customWidth="1"/>
    <col min="103" max="103" width="17.7109375" style="2" customWidth="1"/>
    <col min="104" max="104" width="16.7109375" style="2" customWidth="1"/>
    <col min="105" max="105" width="12.140625" style="2" customWidth="1"/>
    <col min="106" max="106" width="14.42578125" style="2" customWidth="1"/>
    <col min="107" max="107" width="13.28515625" style="2" customWidth="1"/>
    <col min="108" max="108" width="9.140625" style="2"/>
    <col min="109" max="109" width="22.85546875" style="2" bestFit="1" customWidth="1"/>
    <col min="110" max="110" width="15.28515625" style="2" bestFit="1" customWidth="1"/>
    <col min="111" max="112" width="11.85546875" style="2" bestFit="1" customWidth="1"/>
    <col min="113" max="113" width="13.42578125" style="2" customWidth="1"/>
    <col min="114" max="114" width="15.140625" style="2" customWidth="1"/>
    <col min="115" max="116" width="15.42578125" style="2" customWidth="1"/>
    <col min="117" max="117" width="16.28515625" style="2" customWidth="1"/>
    <col min="118" max="118" width="16.85546875" style="2" customWidth="1"/>
    <col min="119" max="119" width="16.7109375" style="2" customWidth="1"/>
    <col min="120" max="121" width="17.140625" style="2" customWidth="1"/>
    <col min="122" max="122" width="14.28515625" style="2" customWidth="1"/>
    <col min="123" max="123" width="13" style="2" bestFit="1" customWidth="1"/>
    <col min="124" max="124" width="12.7109375" style="2" customWidth="1"/>
    <col min="125" max="125" width="14.28515625" style="2" customWidth="1"/>
    <col min="126" max="126" width="9.140625" style="2"/>
    <col min="127" max="127" width="22.85546875" style="2" bestFit="1" customWidth="1"/>
    <col min="128" max="128" width="15.28515625" style="2" bestFit="1" customWidth="1"/>
    <col min="129" max="129" width="13.42578125" style="2" customWidth="1"/>
    <col min="130" max="130" width="12.85546875" style="2" customWidth="1"/>
    <col min="131" max="131" width="16.28515625" style="2" customWidth="1"/>
    <col min="132" max="132" width="15.140625" style="2" customWidth="1"/>
    <col min="133" max="133" width="15.28515625" style="2" customWidth="1"/>
    <col min="134" max="134" width="15.85546875" style="2" customWidth="1"/>
    <col min="135" max="135" width="16.28515625" style="2" customWidth="1"/>
    <col min="136" max="136" width="15.85546875" style="2" customWidth="1"/>
    <col min="137" max="137" width="15.5703125" style="2" customWidth="1"/>
    <col min="138" max="138" width="17.5703125" style="2" customWidth="1"/>
    <col min="139" max="139" width="18.7109375" style="2" customWidth="1"/>
    <col min="140" max="140" width="15.85546875" style="2" customWidth="1"/>
    <col min="141" max="141" width="13" style="2" customWidth="1"/>
    <col min="142" max="142" width="12" style="2" customWidth="1"/>
    <col min="143" max="143" width="14.42578125" style="2" customWidth="1"/>
    <col min="144" max="144" width="9.140625" style="2"/>
    <col min="145" max="145" width="22.85546875" style="2" bestFit="1" customWidth="1"/>
    <col min="146" max="146" width="15.28515625" style="2" bestFit="1" customWidth="1"/>
    <col min="147" max="147" width="14" style="2" customWidth="1"/>
    <col min="148" max="148" width="13" style="2" customWidth="1"/>
    <col min="149" max="149" width="14" style="2" customWidth="1"/>
    <col min="150" max="150" width="15.5703125" style="2" customWidth="1"/>
    <col min="151" max="151" width="15.28515625" style="2" customWidth="1"/>
    <col min="152" max="152" width="16.42578125" style="2" customWidth="1"/>
    <col min="153" max="153" width="16.28515625" style="2" customWidth="1"/>
    <col min="154" max="154" width="14.7109375" style="2" customWidth="1"/>
    <col min="155" max="155" width="16" style="2" customWidth="1"/>
    <col min="156" max="156" width="16.42578125" style="2" customWidth="1"/>
    <col min="157" max="157" width="17" style="2" customWidth="1"/>
    <col min="158" max="158" width="14.7109375" style="2" customWidth="1"/>
    <col min="159" max="159" width="13" style="2" bestFit="1" customWidth="1"/>
    <col min="160" max="160" width="12.42578125" style="2" customWidth="1"/>
    <col min="161" max="161" width="14.85546875" style="2" customWidth="1"/>
    <col min="162" max="162" width="9.140625" style="2"/>
    <col min="163" max="163" width="22.85546875" style="2" bestFit="1" customWidth="1"/>
    <col min="164" max="164" width="15.28515625" style="2" bestFit="1" customWidth="1"/>
    <col min="165" max="165" width="11.85546875" style="2" bestFit="1" customWidth="1"/>
    <col min="166" max="166" width="13.7109375" style="2" customWidth="1"/>
    <col min="167" max="167" width="13.85546875" style="2" customWidth="1"/>
    <col min="168" max="169" width="15.140625" style="2" customWidth="1"/>
    <col min="170" max="171" width="15.42578125" style="2" customWidth="1"/>
    <col min="172" max="172" width="14.85546875" style="2" customWidth="1"/>
    <col min="173" max="173" width="15.28515625" style="2" customWidth="1"/>
    <col min="174" max="174" width="17.42578125" style="2" customWidth="1"/>
    <col min="175" max="175" width="17.28515625" style="2" customWidth="1"/>
    <col min="176" max="176" width="15" style="2" customWidth="1"/>
    <col min="177" max="177" width="12.7109375" style="2" customWidth="1"/>
    <col min="178" max="178" width="12" style="2" customWidth="1"/>
    <col min="179" max="179" width="13.28515625" style="2" customWidth="1"/>
    <col min="180" max="180" width="9.140625" style="2"/>
    <col min="181" max="181" width="22.85546875" style="2" bestFit="1" customWidth="1"/>
    <col min="182" max="182" width="15.28515625" style="2" bestFit="1" customWidth="1"/>
    <col min="183" max="183" width="12.5703125" style="2" customWidth="1"/>
    <col min="184" max="184" width="13.42578125" style="2" customWidth="1"/>
    <col min="185" max="185" width="14.5703125" style="2" customWidth="1"/>
    <col min="186" max="186" width="15.5703125" style="2" customWidth="1"/>
    <col min="187" max="187" width="15.140625" style="2" customWidth="1"/>
    <col min="188" max="189" width="16" style="2" customWidth="1"/>
    <col min="190" max="190" width="15.42578125" style="2" customWidth="1"/>
    <col min="191" max="191" width="17.140625" style="2" customWidth="1"/>
    <col min="192" max="192" width="16.7109375" style="2" customWidth="1"/>
    <col min="193" max="193" width="16.5703125" style="2" customWidth="1"/>
    <col min="194" max="194" width="15.42578125" style="2" customWidth="1"/>
    <col min="195" max="195" width="13" style="2" bestFit="1" customWidth="1"/>
    <col min="196" max="196" width="12" style="2" customWidth="1"/>
    <col min="197" max="197" width="11.85546875" style="2" customWidth="1"/>
    <col min="198" max="198" width="9.140625" style="2"/>
    <col min="199" max="199" width="22.85546875" style="2" bestFit="1" customWidth="1"/>
    <col min="200" max="200" width="15.28515625" style="2" bestFit="1" customWidth="1"/>
    <col min="201" max="202" width="13.28515625" style="2" customWidth="1"/>
    <col min="203" max="203" width="15.42578125" style="2" customWidth="1"/>
    <col min="204" max="204" width="15.5703125" style="2" customWidth="1"/>
    <col min="205" max="205" width="15.42578125" style="2" customWidth="1"/>
    <col min="206" max="206" width="16.28515625" style="2" customWidth="1"/>
    <col min="207" max="207" width="15.42578125" style="2" customWidth="1"/>
    <col min="208" max="208" width="14.7109375" style="2" customWidth="1"/>
    <col min="209" max="209" width="15.42578125" style="2" customWidth="1"/>
    <col min="210" max="210" width="16.28515625" style="2" customWidth="1"/>
    <col min="211" max="211" width="16.85546875" style="2" customWidth="1"/>
    <col min="212" max="212" width="14.140625" style="2" customWidth="1"/>
    <col min="213" max="213" width="15" style="2" bestFit="1" customWidth="1"/>
    <col min="214" max="215" width="13.28515625" style="2" customWidth="1"/>
    <col min="216" max="16384" width="8.7109375" style="2"/>
  </cols>
  <sheetData>
    <row r="1" spans="1:215" ht="15" x14ac:dyDescent="0.25">
      <c r="F1" s="70"/>
      <c r="FU1" s="23"/>
      <c r="GO1" s="37"/>
    </row>
    <row r="2" spans="1:215" ht="15" customHeight="1" x14ac:dyDescent="0.25"/>
    <row r="3" spans="1:215" ht="12.95" customHeight="1" x14ac:dyDescent="0.25">
      <c r="A3" s="136" t="s">
        <v>0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S3" s="136" t="s">
        <v>1</v>
      </c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K3" s="136" t="s">
        <v>2</v>
      </c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C3" s="136" t="s">
        <v>3</v>
      </c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U3" s="136" t="s">
        <v>4</v>
      </c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M3" s="136" t="s">
        <v>5</v>
      </c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E3" s="136" t="s">
        <v>6</v>
      </c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W3" s="136" t="s">
        <v>7</v>
      </c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O3" s="136" t="s">
        <v>8</v>
      </c>
      <c r="EP3" s="136"/>
      <c r="EQ3" s="136"/>
      <c r="ER3" s="136"/>
      <c r="ES3" s="136"/>
      <c r="ET3" s="136"/>
      <c r="EU3" s="136"/>
      <c r="EV3" s="136"/>
      <c r="EW3" s="136"/>
      <c r="EX3" s="136"/>
      <c r="EY3" s="136"/>
      <c r="EZ3" s="136"/>
      <c r="FA3" s="136"/>
      <c r="FB3" s="136"/>
      <c r="FC3" s="136"/>
      <c r="FD3" s="136"/>
      <c r="FE3" s="136"/>
      <c r="FG3" s="136" t="s">
        <v>9</v>
      </c>
      <c r="FH3" s="136"/>
      <c r="FI3" s="136"/>
      <c r="FJ3" s="136"/>
      <c r="FK3" s="136"/>
      <c r="FL3" s="136"/>
      <c r="FM3" s="136"/>
      <c r="FN3" s="136"/>
      <c r="FO3" s="136"/>
      <c r="FP3" s="136"/>
      <c r="FQ3" s="136"/>
      <c r="FR3" s="136"/>
      <c r="FS3" s="136"/>
      <c r="FT3" s="136"/>
      <c r="FU3" s="136"/>
      <c r="FV3" s="136"/>
      <c r="FW3" s="136"/>
      <c r="FY3" s="136" t="s">
        <v>10</v>
      </c>
      <c r="FZ3" s="136"/>
      <c r="GA3" s="136"/>
      <c r="GB3" s="136"/>
      <c r="GC3" s="136"/>
      <c r="GD3" s="136"/>
      <c r="GE3" s="136"/>
      <c r="GF3" s="136"/>
      <c r="GG3" s="136"/>
      <c r="GH3" s="136"/>
      <c r="GI3" s="136"/>
      <c r="GJ3" s="136"/>
      <c r="GK3" s="136"/>
      <c r="GL3" s="136"/>
      <c r="GM3" s="136"/>
      <c r="GN3" s="136"/>
      <c r="GO3" s="136"/>
      <c r="GQ3" s="136" t="s">
        <v>11</v>
      </c>
      <c r="GR3" s="136"/>
      <c r="GS3" s="136"/>
      <c r="GT3" s="136"/>
      <c r="GU3" s="136"/>
      <c r="GV3" s="136"/>
      <c r="GW3" s="136"/>
      <c r="GX3" s="136"/>
      <c r="GY3" s="136"/>
      <c r="GZ3" s="136"/>
      <c r="HA3" s="136"/>
      <c r="HB3" s="136"/>
      <c r="HC3" s="136"/>
      <c r="HD3" s="136"/>
      <c r="HE3" s="136"/>
      <c r="HF3" s="136"/>
      <c r="HG3" s="136"/>
    </row>
    <row r="4" spans="1:215" ht="15.75" thickBot="1" x14ac:dyDescent="0.3">
      <c r="A4" s="70" t="s">
        <v>12</v>
      </c>
      <c r="B4" s="2">
        <v>744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S4" s="70" t="s">
        <v>12</v>
      </c>
      <c r="T4" s="2">
        <v>744</v>
      </c>
      <c r="AK4" s="70" t="s">
        <v>12</v>
      </c>
      <c r="AL4" s="2">
        <v>720</v>
      </c>
      <c r="BC4" s="70" t="s">
        <v>12</v>
      </c>
      <c r="BD4" s="2">
        <v>0</v>
      </c>
      <c r="BU4" s="70" t="s">
        <v>12</v>
      </c>
      <c r="BV4" s="2">
        <v>0</v>
      </c>
      <c r="CM4" s="70" t="s">
        <v>12</v>
      </c>
      <c r="CN4" s="2">
        <v>0</v>
      </c>
      <c r="DE4" s="70" t="s">
        <v>12</v>
      </c>
      <c r="DF4" s="2">
        <v>0</v>
      </c>
      <c r="DW4" s="70" t="s">
        <v>12</v>
      </c>
      <c r="DX4" s="2">
        <v>0</v>
      </c>
      <c r="EO4" s="70" t="s">
        <v>12</v>
      </c>
      <c r="EP4" s="2">
        <v>0</v>
      </c>
      <c r="FG4" s="70" t="s">
        <v>12</v>
      </c>
      <c r="FH4" s="2">
        <v>0</v>
      </c>
      <c r="FY4" s="70" t="s">
        <v>12</v>
      </c>
      <c r="FZ4" s="2">
        <v>0</v>
      </c>
      <c r="GQ4" s="70" t="s">
        <v>12</v>
      </c>
      <c r="GR4" s="2">
        <v>0</v>
      </c>
    </row>
    <row r="5" spans="1:215" ht="75.75" thickBot="1" x14ac:dyDescent="0.3">
      <c r="A5" s="86" t="s">
        <v>13</v>
      </c>
      <c r="B5" s="87" t="s">
        <v>14</v>
      </c>
      <c r="C5" s="89" t="s">
        <v>128</v>
      </c>
      <c r="D5" s="89" t="s">
        <v>129</v>
      </c>
      <c r="E5" s="89" t="s">
        <v>130</v>
      </c>
      <c r="F5" s="89" t="s">
        <v>131</v>
      </c>
      <c r="G5" s="89" t="s">
        <v>132</v>
      </c>
      <c r="H5" s="89" t="s">
        <v>136</v>
      </c>
      <c r="I5" s="89" t="s">
        <v>134</v>
      </c>
      <c r="J5" s="89" t="s">
        <v>133</v>
      </c>
      <c r="K5" s="89" t="s">
        <v>135</v>
      </c>
      <c r="L5" s="89" t="s">
        <v>137</v>
      </c>
      <c r="M5" s="89" t="s">
        <v>138</v>
      </c>
      <c r="N5" s="89" t="s">
        <v>139</v>
      </c>
      <c r="O5" s="89" t="s">
        <v>70</v>
      </c>
      <c r="P5" s="88" t="s">
        <v>15</v>
      </c>
      <c r="Q5" s="90" t="s">
        <v>16</v>
      </c>
      <c r="R5" s="72"/>
      <c r="S5" s="86" t="s">
        <v>13</v>
      </c>
      <c r="T5" s="87" t="s">
        <v>14</v>
      </c>
      <c r="U5" s="89" t="s">
        <v>128</v>
      </c>
      <c r="V5" s="89" t="s">
        <v>129</v>
      </c>
      <c r="W5" s="89" t="s">
        <v>130</v>
      </c>
      <c r="X5" s="89" t="s">
        <v>131</v>
      </c>
      <c r="Y5" s="89" t="s">
        <v>132</v>
      </c>
      <c r="Z5" s="89" t="s">
        <v>136</v>
      </c>
      <c r="AA5" s="89" t="s">
        <v>134</v>
      </c>
      <c r="AB5" s="89" t="s">
        <v>133</v>
      </c>
      <c r="AC5" s="89" t="s">
        <v>135</v>
      </c>
      <c r="AD5" s="89" t="s">
        <v>137</v>
      </c>
      <c r="AE5" s="89" t="s">
        <v>138</v>
      </c>
      <c r="AF5" s="89" t="s">
        <v>139</v>
      </c>
      <c r="AG5" s="89" t="s">
        <v>70</v>
      </c>
      <c r="AH5" s="88" t="s">
        <v>15</v>
      </c>
      <c r="AI5" s="90" t="s">
        <v>16</v>
      </c>
      <c r="AJ5" s="72"/>
      <c r="AK5" s="86" t="s">
        <v>13</v>
      </c>
      <c r="AL5" s="87" t="s">
        <v>14</v>
      </c>
      <c r="AM5" s="89" t="s">
        <v>128</v>
      </c>
      <c r="AN5" s="89" t="s">
        <v>129</v>
      </c>
      <c r="AO5" s="89" t="s">
        <v>130</v>
      </c>
      <c r="AP5" s="89" t="s">
        <v>131</v>
      </c>
      <c r="AQ5" s="89" t="s">
        <v>132</v>
      </c>
      <c r="AR5" s="89" t="s">
        <v>136</v>
      </c>
      <c r="AS5" s="89" t="s">
        <v>134</v>
      </c>
      <c r="AT5" s="89" t="s">
        <v>133</v>
      </c>
      <c r="AU5" s="89" t="s">
        <v>135</v>
      </c>
      <c r="AV5" s="89" t="s">
        <v>137</v>
      </c>
      <c r="AW5" s="89" t="s">
        <v>138</v>
      </c>
      <c r="AX5" s="89" t="s">
        <v>139</v>
      </c>
      <c r="AY5" s="89" t="s">
        <v>70</v>
      </c>
      <c r="AZ5" s="88" t="s">
        <v>15</v>
      </c>
      <c r="BA5" s="90" t="s">
        <v>16</v>
      </c>
      <c r="BB5" s="72"/>
      <c r="BC5" s="86" t="s">
        <v>13</v>
      </c>
      <c r="BD5" s="87" t="s">
        <v>14</v>
      </c>
      <c r="BE5" s="89" t="s">
        <v>128</v>
      </c>
      <c r="BF5" s="89" t="s">
        <v>129</v>
      </c>
      <c r="BG5" s="89" t="s">
        <v>130</v>
      </c>
      <c r="BH5" s="89" t="s">
        <v>131</v>
      </c>
      <c r="BI5" s="89" t="s">
        <v>132</v>
      </c>
      <c r="BJ5" s="89" t="s">
        <v>136</v>
      </c>
      <c r="BK5" s="89" t="s">
        <v>134</v>
      </c>
      <c r="BL5" s="89" t="s">
        <v>133</v>
      </c>
      <c r="BM5" s="89" t="s">
        <v>135</v>
      </c>
      <c r="BN5" s="89" t="s">
        <v>137</v>
      </c>
      <c r="BO5" s="89" t="s">
        <v>138</v>
      </c>
      <c r="BP5" s="89" t="s">
        <v>139</v>
      </c>
      <c r="BQ5" s="89" t="s">
        <v>70</v>
      </c>
      <c r="BR5" s="88" t="s">
        <v>15</v>
      </c>
      <c r="BS5" s="90" t="s">
        <v>16</v>
      </c>
      <c r="BU5" s="86" t="s">
        <v>13</v>
      </c>
      <c r="BV5" s="87" t="s">
        <v>14</v>
      </c>
      <c r="BW5" s="89" t="s">
        <v>128</v>
      </c>
      <c r="BX5" s="89" t="s">
        <v>129</v>
      </c>
      <c r="BY5" s="89" t="s">
        <v>130</v>
      </c>
      <c r="BZ5" s="89" t="s">
        <v>131</v>
      </c>
      <c r="CA5" s="89" t="s">
        <v>132</v>
      </c>
      <c r="CB5" s="89" t="s">
        <v>136</v>
      </c>
      <c r="CC5" s="89" t="s">
        <v>134</v>
      </c>
      <c r="CD5" s="89" t="s">
        <v>133</v>
      </c>
      <c r="CE5" s="89" t="s">
        <v>135</v>
      </c>
      <c r="CF5" s="89" t="s">
        <v>137</v>
      </c>
      <c r="CG5" s="89" t="s">
        <v>138</v>
      </c>
      <c r="CH5" s="89" t="s">
        <v>139</v>
      </c>
      <c r="CI5" s="89" t="s">
        <v>70</v>
      </c>
      <c r="CJ5" s="88" t="s">
        <v>15</v>
      </c>
      <c r="CK5" s="90" t="s">
        <v>16</v>
      </c>
      <c r="CM5" s="86" t="s">
        <v>13</v>
      </c>
      <c r="CN5" s="87" t="s">
        <v>14</v>
      </c>
      <c r="CO5" s="89" t="s">
        <v>128</v>
      </c>
      <c r="CP5" s="89" t="s">
        <v>129</v>
      </c>
      <c r="CQ5" s="89" t="s">
        <v>130</v>
      </c>
      <c r="CR5" s="89" t="s">
        <v>131</v>
      </c>
      <c r="CS5" s="89" t="s">
        <v>132</v>
      </c>
      <c r="CT5" s="89" t="s">
        <v>136</v>
      </c>
      <c r="CU5" s="89" t="s">
        <v>134</v>
      </c>
      <c r="CV5" s="89" t="s">
        <v>133</v>
      </c>
      <c r="CW5" s="89" t="s">
        <v>135</v>
      </c>
      <c r="CX5" s="89" t="s">
        <v>137</v>
      </c>
      <c r="CY5" s="89" t="s">
        <v>138</v>
      </c>
      <c r="CZ5" s="89" t="s">
        <v>139</v>
      </c>
      <c r="DA5" s="89" t="s">
        <v>70</v>
      </c>
      <c r="DB5" s="88" t="s">
        <v>15</v>
      </c>
      <c r="DC5" s="90" t="s">
        <v>16</v>
      </c>
      <c r="DE5" s="86" t="s">
        <v>13</v>
      </c>
      <c r="DF5" s="87" t="s">
        <v>14</v>
      </c>
      <c r="DG5" s="89" t="s">
        <v>128</v>
      </c>
      <c r="DH5" s="89" t="s">
        <v>129</v>
      </c>
      <c r="DI5" s="89" t="s">
        <v>130</v>
      </c>
      <c r="DJ5" s="89" t="s">
        <v>131</v>
      </c>
      <c r="DK5" s="89" t="s">
        <v>132</v>
      </c>
      <c r="DL5" s="89" t="s">
        <v>136</v>
      </c>
      <c r="DM5" s="89" t="s">
        <v>134</v>
      </c>
      <c r="DN5" s="89" t="s">
        <v>133</v>
      </c>
      <c r="DO5" s="89" t="s">
        <v>135</v>
      </c>
      <c r="DP5" s="89" t="s">
        <v>137</v>
      </c>
      <c r="DQ5" s="89" t="s">
        <v>138</v>
      </c>
      <c r="DR5" s="89" t="s">
        <v>139</v>
      </c>
      <c r="DS5" s="89" t="s">
        <v>70</v>
      </c>
      <c r="DT5" s="88" t="s">
        <v>15</v>
      </c>
      <c r="DU5" s="90" t="s">
        <v>16</v>
      </c>
      <c r="DW5" s="86" t="s">
        <v>13</v>
      </c>
      <c r="DX5" s="87" t="s">
        <v>14</v>
      </c>
      <c r="DY5" s="89" t="s">
        <v>128</v>
      </c>
      <c r="DZ5" s="89" t="s">
        <v>129</v>
      </c>
      <c r="EA5" s="89" t="s">
        <v>130</v>
      </c>
      <c r="EB5" s="89" t="s">
        <v>131</v>
      </c>
      <c r="EC5" s="89" t="s">
        <v>132</v>
      </c>
      <c r="ED5" s="89" t="s">
        <v>136</v>
      </c>
      <c r="EE5" s="89" t="s">
        <v>134</v>
      </c>
      <c r="EF5" s="89" t="s">
        <v>133</v>
      </c>
      <c r="EG5" s="89" t="s">
        <v>135</v>
      </c>
      <c r="EH5" s="89" t="s">
        <v>137</v>
      </c>
      <c r="EI5" s="89" t="s">
        <v>138</v>
      </c>
      <c r="EJ5" s="89" t="s">
        <v>139</v>
      </c>
      <c r="EK5" s="89" t="s">
        <v>70</v>
      </c>
      <c r="EL5" s="88" t="s">
        <v>15</v>
      </c>
      <c r="EM5" s="90" t="s">
        <v>16</v>
      </c>
      <c r="EO5" s="86" t="s">
        <v>13</v>
      </c>
      <c r="EP5" s="87" t="s">
        <v>14</v>
      </c>
      <c r="EQ5" s="89" t="s">
        <v>128</v>
      </c>
      <c r="ER5" s="89" t="s">
        <v>129</v>
      </c>
      <c r="ES5" s="89" t="s">
        <v>130</v>
      </c>
      <c r="ET5" s="89" t="s">
        <v>131</v>
      </c>
      <c r="EU5" s="89" t="s">
        <v>132</v>
      </c>
      <c r="EV5" s="89" t="s">
        <v>136</v>
      </c>
      <c r="EW5" s="89" t="s">
        <v>134</v>
      </c>
      <c r="EX5" s="89" t="s">
        <v>133</v>
      </c>
      <c r="EY5" s="89" t="s">
        <v>135</v>
      </c>
      <c r="EZ5" s="89" t="s">
        <v>137</v>
      </c>
      <c r="FA5" s="89" t="s">
        <v>138</v>
      </c>
      <c r="FB5" s="89" t="s">
        <v>139</v>
      </c>
      <c r="FC5" s="89" t="s">
        <v>70</v>
      </c>
      <c r="FD5" s="88" t="s">
        <v>15</v>
      </c>
      <c r="FE5" s="90" t="s">
        <v>16</v>
      </c>
      <c r="FG5" s="86" t="s">
        <v>13</v>
      </c>
      <c r="FH5" s="87" t="s">
        <v>14</v>
      </c>
      <c r="FI5" s="89" t="s">
        <v>128</v>
      </c>
      <c r="FJ5" s="89" t="s">
        <v>129</v>
      </c>
      <c r="FK5" s="89" t="s">
        <v>130</v>
      </c>
      <c r="FL5" s="89" t="s">
        <v>131</v>
      </c>
      <c r="FM5" s="89" t="s">
        <v>132</v>
      </c>
      <c r="FN5" s="89" t="s">
        <v>136</v>
      </c>
      <c r="FO5" s="89" t="s">
        <v>134</v>
      </c>
      <c r="FP5" s="89" t="s">
        <v>133</v>
      </c>
      <c r="FQ5" s="89" t="s">
        <v>135</v>
      </c>
      <c r="FR5" s="89" t="s">
        <v>137</v>
      </c>
      <c r="FS5" s="89" t="s">
        <v>138</v>
      </c>
      <c r="FT5" s="89" t="s">
        <v>139</v>
      </c>
      <c r="FU5" s="89" t="s">
        <v>70</v>
      </c>
      <c r="FV5" s="88" t="s">
        <v>15</v>
      </c>
      <c r="FW5" s="90" t="s">
        <v>16</v>
      </c>
      <c r="FY5" s="86" t="s">
        <v>13</v>
      </c>
      <c r="FZ5" s="87" t="s">
        <v>14</v>
      </c>
      <c r="GA5" s="89" t="s">
        <v>128</v>
      </c>
      <c r="GB5" s="89" t="s">
        <v>129</v>
      </c>
      <c r="GC5" s="89" t="s">
        <v>130</v>
      </c>
      <c r="GD5" s="89" t="s">
        <v>131</v>
      </c>
      <c r="GE5" s="89" t="s">
        <v>132</v>
      </c>
      <c r="GF5" s="89" t="s">
        <v>136</v>
      </c>
      <c r="GG5" s="89" t="s">
        <v>134</v>
      </c>
      <c r="GH5" s="89" t="s">
        <v>133</v>
      </c>
      <c r="GI5" s="89" t="s">
        <v>135</v>
      </c>
      <c r="GJ5" s="89" t="s">
        <v>137</v>
      </c>
      <c r="GK5" s="89" t="s">
        <v>138</v>
      </c>
      <c r="GL5" s="89" t="s">
        <v>139</v>
      </c>
      <c r="GM5" s="89" t="s">
        <v>70</v>
      </c>
      <c r="GN5" s="88" t="s">
        <v>15</v>
      </c>
      <c r="GO5" s="90" t="s">
        <v>16</v>
      </c>
      <c r="GQ5" s="86" t="s">
        <v>13</v>
      </c>
      <c r="GR5" s="87" t="s">
        <v>14</v>
      </c>
      <c r="GS5" s="89" t="s">
        <v>128</v>
      </c>
      <c r="GT5" s="89" t="s">
        <v>129</v>
      </c>
      <c r="GU5" s="89" t="s">
        <v>130</v>
      </c>
      <c r="GV5" s="89" t="s">
        <v>131</v>
      </c>
      <c r="GW5" s="89" t="s">
        <v>132</v>
      </c>
      <c r="GX5" s="89" t="s">
        <v>136</v>
      </c>
      <c r="GY5" s="89" t="s">
        <v>134</v>
      </c>
      <c r="GZ5" s="89" t="s">
        <v>133</v>
      </c>
      <c r="HA5" s="89" t="s">
        <v>135</v>
      </c>
      <c r="HB5" s="89" t="s">
        <v>137</v>
      </c>
      <c r="HC5" s="89" t="s">
        <v>138</v>
      </c>
      <c r="HD5" s="89" t="s">
        <v>139</v>
      </c>
      <c r="HE5" s="89" t="s">
        <v>70</v>
      </c>
      <c r="HF5" s="88" t="s">
        <v>15</v>
      </c>
      <c r="HG5" s="90" t="s">
        <v>16</v>
      </c>
    </row>
    <row r="6" spans="1:215" ht="15" x14ac:dyDescent="0.25">
      <c r="A6" s="71" t="s">
        <v>71</v>
      </c>
      <c r="B6" s="13" t="s">
        <v>17</v>
      </c>
      <c r="C6" s="9">
        <v>723.45</v>
      </c>
      <c r="D6" s="9">
        <v>723.45</v>
      </c>
      <c r="E6" s="9">
        <v>0</v>
      </c>
      <c r="F6" s="9">
        <v>0</v>
      </c>
      <c r="G6" s="37">
        <f>F6/$B$4</f>
        <v>0</v>
      </c>
      <c r="H6" s="9">
        <v>0</v>
      </c>
      <c r="I6" s="37">
        <f>H6/$B$4</f>
        <v>0</v>
      </c>
      <c r="J6" s="9">
        <v>20.55</v>
      </c>
      <c r="K6" s="37">
        <f>J6/$B$4</f>
        <v>2.7620967741935485E-2</v>
      </c>
      <c r="L6" s="9">
        <f>'[1]UNIT DATA'!P2</f>
        <v>0</v>
      </c>
      <c r="M6" s="9">
        <f>'[1]UNIT DATA'!Q2</f>
        <v>0</v>
      </c>
      <c r="N6" s="37">
        <f>(C6-L6-M6)/$B$4</f>
        <v>0.97237903225806455</v>
      </c>
      <c r="O6" s="123">
        <v>101062</v>
      </c>
      <c r="P6" s="14">
        <v>160</v>
      </c>
      <c r="Q6" s="2">
        <v>153</v>
      </c>
      <c r="R6" s="4"/>
      <c r="S6" s="71" t="s">
        <v>71</v>
      </c>
      <c r="T6" s="13" t="s">
        <v>17</v>
      </c>
      <c r="U6" s="9">
        <v>726.05</v>
      </c>
      <c r="V6" s="9">
        <v>726.05</v>
      </c>
      <c r="W6" s="9">
        <v>0</v>
      </c>
      <c r="X6" s="9">
        <v>17.95</v>
      </c>
      <c r="Y6" s="37">
        <f>X6/$T$4</f>
        <v>2.4126344086021503E-2</v>
      </c>
      <c r="Z6" s="9">
        <v>0</v>
      </c>
      <c r="AA6" s="37">
        <f>Z6/$T$4</f>
        <v>0</v>
      </c>
      <c r="AB6" s="9">
        <v>0</v>
      </c>
      <c r="AC6" s="37">
        <f>AB6/$T$4</f>
        <v>0</v>
      </c>
      <c r="AD6" s="9">
        <v>0</v>
      </c>
      <c r="AE6" s="9">
        <v>34.29</v>
      </c>
      <c r="AF6" s="37">
        <f>(U6-AD6-AE6)/$T$4</f>
        <v>0.92978494623655916</v>
      </c>
      <c r="AG6" s="33">
        <v>95170</v>
      </c>
      <c r="AH6" s="14">
        <v>160</v>
      </c>
      <c r="AI6" s="2">
        <v>153</v>
      </c>
      <c r="AJ6" s="4"/>
      <c r="AK6" s="71" t="s">
        <v>71</v>
      </c>
      <c r="AL6" s="13" t="s">
        <v>17</v>
      </c>
      <c r="AM6" s="9">
        <v>699.5</v>
      </c>
      <c r="AN6" s="9">
        <v>694.56</v>
      </c>
      <c r="AO6" s="9">
        <v>4.9400000000000004</v>
      </c>
      <c r="AP6" s="9">
        <v>3.25</v>
      </c>
      <c r="AQ6" s="37">
        <f>AP6/$AL$4</f>
        <v>4.5138888888888885E-3</v>
      </c>
      <c r="AR6" s="9">
        <v>0</v>
      </c>
      <c r="AS6" s="9">
        <f>AR6/$AL$4</f>
        <v>0</v>
      </c>
      <c r="AT6" s="9">
        <v>17.25</v>
      </c>
      <c r="AU6" s="37">
        <f>AT6/$AL$4</f>
        <v>2.3958333333333335E-2</v>
      </c>
      <c r="AV6" s="9">
        <v>0</v>
      </c>
      <c r="AW6" s="9">
        <v>0</v>
      </c>
      <c r="AX6" s="37">
        <f>(AM6-AV6-AW6)/$AL$4</f>
        <v>0.97152777777777777</v>
      </c>
      <c r="AY6" s="18">
        <v>97839</v>
      </c>
      <c r="AZ6" s="14">
        <v>160</v>
      </c>
      <c r="BA6" s="2">
        <v>153</v>
      </c>
      <c r="BB6" s="4"/>
      <c r="BC6" s="71" t="s">
        <v>71</v>
      </c>
      <c r="BD6" s="13" t="s">
        <v>17</v>
      </c>
      <c r="BE6" s="9"/>
      <c r="BF6" s="9"/>
      <c r="BH6" s="9"/>
      <c r="BI6" s="37" t="e">
        <f>BH6/$BD$4</f>
        <v>#DIV/0!</v>
      </c>
      <c r="BK6" s="37" t="e">
        <f>BJ6/$BD$4</f>
        <v>#DIV/0!</v>
      </c>
      <c r="BM6" s="37" t="e">
        <f>BL6/$BD$4</f>
        <v>#DIV/0!</v>
      </c>
      <c r="BP6" s="37" t="e">
        <f>(BE6-BO6)/$BD$4</f>
        <v>#DIV/0!</v>
      </c>
      <c r="BQ6" s="12"/>
      <c r="BR6" s="14">
        <v>160</v>
      </c>
      <c r="BS6" s="2">
        <v>153</v>
      </c>
      <c r="BU6" s="71" t="s">
        <v>71</v>
      </c>
      <c r="BV6" s="13" t="s">
        <v>17</v>
      </c>
      <c r="BW6" s="9"/>
      <c r="BX6" s="9"/>
      <c r="BZ6" s="9"/>
      <c r="CA6" s="37" t="e">
        <f>BZ6/$BV$4</f>
        <v>#DIV/0!</v>
      </c>
      <c r="CC6" s="37" t="e">
        <f>CB6/$BV$4</f>
        <v>#DIV/0!</v>
      </c>
      <c r="CD6" s="9"/>
      <c r="CE6" s="37" t="e">
        <f>CD6/$BV$4</f>
        <v>#DIV/0!</v>
      </c>
      <c r="CH6" s="37" t="e">
        <f>(BW6-CF6-CG6)/$BV$4</f>
        <v>#DIV/0!</v>
      </c>
      <c r="CJ6" s="14">
        <v>160</v>
      </c>
      <c r="CK6" s="2">
        <v>153</v>
      </c>
      <c r="CM6" s="71" t="s">
        <v>71</v>
      </c>
      <c r="CN6" s="13" t="s">
        <v>17</v>
      </c>
      <c r="CO6" s="9"/>
      <c r="CP6" s="9"/>
      <c r="CR6" s="9"/>
      <c r="CS6" s="37" t="e">
        <f>CR6/$CN$4</f>
        <v>#DIV/0!</v>
      </c>
      <c r="CT6" s="9"/>
      <c r="CU6" s="37" t="e">
        <f>CT6/$CN$4</f>
        <v>#DIV/0!</v>
      </c>
      <c r="CV6" s="9"/>
      <c r="CW6" s="37" t="e">
        <f>CV6/$CN$4</f>
        <v>#DIV/0!</v>
      </c>
      <c r="CZ6" s="37" t="e">
        <f>(CO6-CX6-CY6)/$CN$4</f>
        <v>#DIV/0!</v>
      </c>
      <c r="DB6" s="14">
        <v>160</v>
      </c>
      <c r="DC6" s="2">
        <v>153</v>
      </c>
      <c r="DE6" s="71" t="s">
        <v>71</v>
      </c>
      <c r="DF6" s="13" t="s">
        <v>17</v>
      </c>
      <c r="DG6" s="9"/>
      <c r="DH6" s="9"/>
      <c r="DI6" s="9"/>
      <c r="DK6" s="37" t="e">
        <f>DJ6/$DF$4</f>
        <v>#DIV/0!</v>
      </c>
      <c r="DM6" s="37" t="e">
        <f>DL6/$DF$4</f>
        <v>#DIV/0!</v>
      </c>
      <c r="DN6" s="9"/>
      <c r="DO6" s="37" t="e">
        <f>DN6/$DF$4</f>
        <v>#DIV/0!</v>
      </c>
      <c r="DP6" s="9"/>
      <c r="DQ6" s="9"/>
      <c r="DR6" s="37" t="e">
        <f>(DG6-DP6-DQ6)/$DF$4</f>
        <v>#DIV/0!</v>
      </c>
      <c r="DS6" s="6"/>
      <c r="DT6" s="14">
        <v>160</v>
      </c>
      <c r="DU6" s="2">
        <v>153</v>
      </c>
      <c r="DW6" s="71" t="s">
        <v>71</v>
      </c>
      <c r="DX6" s="13" t="s">
        <v>17</v>
      </c>
      <c r="DY6" s="9"/>
      <c r="DZ6" s="9"/>
      <c r="EB6" s="9"/>
      <c r="EC6" s="37" t="e">
        <f>EB6/$DX$4</f>
        <v>#DIV/0!</v>
      </c>
      <c r="EE6" s="37" t="e">
        <f>ED6/$DX$4</f>
        <v>#DIV/0!</v>
      </c>
      <c r="EG6" s="37" t="e">
        <f>EF6/$DX$4</f>
        <v>#DIV/0!</v>
      </c>
      <c r="EJ6" s="37" t="e">
        <f>(DY6-EH6-EI6)/$DX$4</f>
        <v>#DIV/0!</v>
      </c>
      <c r="EK6" s="6"/>
      <c r="EL6" s="14">
        <v>160</v>
      </c>
      <c r="EM6" s="2">
        <v>153</v>
      </c>
      <c r="EO6" s="71" t="s">
        <v>71</v>
      </c>
      <c r="EP6" s="13" t="s">
        <v>17</v>
      </c>
      <c r="ES6" s="9"/>
      <c r="EU6" s="37" t="e">
        <f>ET6/$EP$4</f>
        <v>#DIV/0!</v>
      </c>
      <c r="EV6" s="9"/>
      <c r="EW6" s="37" t="e">
        <f>EV6/$EP$4</f>
        <v>#DIV/0!</v>
      </c>
      <c r="EY6" s="37" t="e">
        <f>EX6/$EP$4</f>
        <v>#DIV/0!</v>
      </c>
      <c r="FB6" s="37" t="e">
        <f>(EQ6-EZ6-FA6)/$EP$4</f>
        <v>#DIV/0!</v>
      </c>
      <c r="FC6" s="6"/>
      <c r="FD6" s="14">
        <v>160</v>
      </c>
      <c r="FE6" s="2">
        <v>153</v>
      </c>
      <c r="FG6" s="71" t="s">
        <v>71</v>
      </c>
      <c r="FH6" s="13" t="s">
        <v>17</v>
      </c>
      <c r="FM6" s="37" t="e">
        <f>FL6/$FH$4</f>
        <v>#DIV/0!</v>
      </c>
      <c r="FO6" s="37" t="e">
        <f>FN6/$FH$4</f>
        <v>#DIV/0!</v>
      </c>
      <c r="FQ6" s="37" t="e">
        <f>FP6/$FH$4</f>
        <v>#DIV/0!</v>
      </c>
      <c r="FT6" s="37" t="e">
        <f>(FI6-FR6-FS6)/$FH$4</f>
        <v>#DIV/0!</v>
      </c>
      <c r="FV6" s="14">
        <v>160</v>
      </c>
      <c r="FW6" s="2">
        <v>153</v>
      </c>
      <c r="FY6" s="71" t="s">
        <v>71</v>
      </c>
      <c r="FZ6" s="13" t="s">
        <v>17</v>
      </c>
      <c r="GE6" s="37" t="e">
        <f>GD6/$FZ$4</f>
        <v>#DIV/0!</v>
      </c>
      <c r="GG6" s="37" t="e">
        <f>GF6/$FZ$4</f>
        <v>#DIV/0!</v>
      </c>
      <c r="GI6" s="37" t="e">
        <f>GH6/$FZ$4</f>
        <v>#DIV/0!</v>
      </c>
      <c r="GL6" s="37" t="e">
        <f>(GA6-GJ6-GK6)/$FZ$4</f>
        <v>#DIV/0!</v>
      </c>
      <c r="GM6" s="6"/>
      <c r="GN6" s="14">
        <v>160</v>
      </c>
      <c r="GO6" s="2">
        <v>153</v>
      </c>
      <c r="GQ6" s="71" t="s">
        <v>71</v>
      </c>
      <c r="GR6" s="13" t="s">
        <v>17</v>
      </c>
      <c r="GU6" s="9"/>
      <c r="GW6" s="37" t="e">
        <f>GV6/$GR$4</f>
        <v>#DIV/0!</v>
      </c>
      <c r="GY6" s="37" t="e">
        <f>GX6/$GR$4</f>
        <v>#DIV/0!</v>
      </c>
      <c r="HA6" s="37" t="e">
        <f>GZ6/$GR$4</f>
        <v>#DIV/0!</v>
      </c>
      <c r="HB6" s="4"/>
      <c r="HD6" s="37" t="e">
        <f>(GS6-HB6-HC6)/$GR$4</f>
        <v>#DIV/0!</v>
      </c>
      <c r="HF6" s="14">
        <v>160</v>
      </c>
      <c r="HG6" s="2">
        <v>153</v>
      </c>
    </row>
    <row r="7" spans="1:215" ht="15" x14ac:dyDescent="0.25">
      <c r="A7" s="71"/>
      <c r="B7" s="13" t="s">
        <v>18</v>
      </c>
      <c r="C7" s="9">
        <v>720.57</v>
      </c>
      <c r="D7" s="9">
        <v>720.57</v>
      </c>
      <c r="E7" s="9">
        <v>0</v>
      </c>
      <c r="F7" s="9">
        <v>0</v>
      </c>
      <c r="G7" s="37">
        <f t="shared" ref="G7:I12" si="0">F7/$B$4</f>
        <v>0</v>
      </c>
      <c r="H7" s="9">
        <v>0</v>
      </c>
      <c r="I7" s="37">
        <f t="shared" si="0"/>
        <v>0</v>
      </c>
      <c r="J7" s="9">
        <v>23.43</v>
      </c>
      <c r="K7" s="37">
        <f t="shared" ref="K7:K12" si="1">J7/$B$4</f>
        <v>3.149193548387097E-2</v>
      </c>
      <c r="L7" s="9">
        <f>'[1]UNIT DATA'!P3</f>
        <v>0</v>
      </c>
      <c r="M7" s="9">
        <f>'[1]UNIT DATA'!Q3</f>
        <v>0</v>
      </c>
      <c r="N7" s="37">
        <f>(C7-L7-M7)/$B$4</f>
        <v>0.96850806451612914</v>
      </c>
      <c r="O7" s="123">
        <v>31780</v>
      </c>
      <c r="P7" s="14">
        <v>60</v>
      </c>
      <c r="Q7" s="2">
        <v>50</v>
      </c>
      <c r="R7" s="4"/>
      <c r="S7" s="71"/>
      <c r="T7" s="13" t="s">
        <v>18</v>
      </c>
      <c r="U7" s="9">
        <v>696.7</v>
      </c>
      <c r="V7" s="9">
        <v>648.16999999999996</v>
      </c>
      <c r="W7" s="9">
        <v>48.53</v>
      </c>
      <c r="X7" s="9">
        <v>47.3</v>
      </c>
      <c r="Y7" s="37">
        <f t="shared" ref="Y7:AA12" si="2">X7/$T$4</f>
        <v>6.3575268817204295E-2</v>
      </c>
      <c r="Z7" s="9">
        <v>0</v>
      </c>
      <c r="AA7" s="37">
        <f t="shared" si="2"/>
        <v>0</v>
      </c>
      <c r="AB7" s="9">
        <v>0</v>
      </c>
      <c r="AC7" s="37">
        <f t="shared" ref="AC7:AC12" si="3">AB7/$T$4</f>
        <v>0</v>
      </c>
      <c r="AD7" s="9">
        <v>0</v>
      </c>
      <c r="AE7" s="9">
        <v>0</v>
      </c>
      <c r="AF7" s="37">
        <f>(U7-AD7-AE7)/$T$4</f>
        <v>0.93642473118279579</v>
      </c>
      <c r="AG7" s="33">
        <v>29503</v>
      </c>
      <c r="AH7" s="14">
        <v>60</v>
      </c>
      <c r="AI7" s="2">
        <v>50</v>
      </c>
      <c r="AJ7" s="4"/>
      <c r="AK7" s="71"/>
      <c r="AL7" s="13" t="s">
        <v>18</v>
      </c>
      <c r="AM7" s="9">
        <v>685.9</v>
      </c>
      <c r="AN7" s="9">
        <v>676.07999999999993</v>
      </c>
      <c r="AO7" s="9">
        <v>9.82</v>
      </c>
      <c r="AP7" s="9">
        <v>13.82</v>
      </c>
      <c r="AQ7" s="37">
        <f t="shared" ref="AQ7:AS12" si="4">AP7/$AL$4</f>
        <v>1.9194444444444445E-2</v>
      </c>
      <c r="AR7" s="9">
        <v>0</v>
      </c>
      <c r="AS7" s="9">
        <f t="shared" si="4"/>
        <v>0</v>
      </c>
      <c r="AT7" s="9">
        <v>20.28</v>
      </c>
      <c r="AU7" s="37">
        <f t="shared" ref="AU7:AU12" si="5">AT7/$AL$4</f>
        <v>2.816666666666667E-2</v>
      </c>
      <c r="AV7" s="9">
        <v>0</v>
      </c>
      <c r="AW7" s="9">
        <v>0</v>
      </c>
      <c r="AX7" s="37">
        <f>(AM7-AV7-AW7)/$AL$4</f>
        <v>0.95263888888888881</v>
      </c>
      <c r="AY7" s="18">
        <v>30948</v>
      </c>
      <c r="AZ7" s="14">
        <v>60</v>
      </c>
      <c r="BA7" s="2">
        <v>50</v>
      </c>
      <c r="BB7" s="4"/>
      <c r="BC7" s="71"/>
      <c r="BD7" s="13" t="s">
        <v>18</v>
      </c>
      <c r="BE7" s="9"/>
      <c r="BF7" s="9"/>
      <c r="BH7" s="9"/>
      <c r="BI7" s="37" t="e">
        <f t="shared" ref="BI7:BI12" si="6">BH7/$BD$4</f>
        <v>#DIV/0!</v>
      </c>
      <c r="BK7" s="37" t="e">
        <f t="shared" ref="BK7:BK12" si="7">BJ7/$BD$4</f>
        <v>#DIV/0!</v>
      </c>
      <c r="BM7" s="37" t="e">
        <f t="shared" ref="BM7:BM12" si="8">BL7/$BD$4</f>
        <v>#DIV/0!</v>
      </c>
      <c r="BP7" s="37" t="e">
        <f>(BE7-BO7)/$BD$4</f>
        <v>#DIV/0!</v>
      </c>
      <c r="BQ7" s="12"/>
      <c r="BR7" s="14">
        <v>60</v>
      </c>
      <c r="BS7" s="2">
        <v>50</v>
      </c>
      <c r="BU7" s="71"/>
      <c r="BV7" s="13" t="s">
        <v>18</v>
      </c>
      <c r="BW7" s="9"/>
      <c r="BX7" s="9"/>
      <c r="BZ7" s="9"/>
      <c r="CA7" s="37" t="e">
        <f t="shared" ref="CA7:CC12" si="9">BZ7/$BV$4</f>
        <v>#DIV/0!</v>
      </c>
      <c r="CC7" s="37" t="e">
        <f t="shared" si="9"/>
        <v>#DIV/0!</v>
      </c>
      <c r="CD7" s="9"/>
      <c r="CE7" s="37" t="e">
        <f t="shared" ref="CE7:CE12" si="10">CD7/$BV$4</f>
        <v>#DIV/0!</v>
      </c>
      <c r="CH7" s="37" t="e">
        <f>(BW7-CF7-CG7)/$BV$4</f>
        <v>#DIV/0!</v>
      </c>
      <c r="CJ7" s="14">
        <v>60</v>
      </c>
      <c r="CK7" s="2">
        <v>50</v>
      </c>
      <c r="CM7" s="71"/>
      <c r="CN7" s="13" t="s">
        <v>18</v>
      </c>
      <c r="CS7" s="37" t="e">
        <f t="shared" ref="CS7:CU12" si="11">CR7/$CN$4</f>
        <v>#DIV/0!</v>
      </c>
      <c r="CT7" s="9"/>
      <c r="CU7" s="37" t="e">
        <f t="shared" si="11"/>
        <v>#DIV/0!</v>
      </c>
      <c r="CV7" s="9"/>
      <c r="CW7" s="37" t="e">
        <f t="shared" ref="CW7:CW12" si="12">CV7/$CN$4</f>
        <v>#DIV/0!</v>
      </c>
      <c r="CZ7" s="37" t="e">
        <f>(CO7-CX7-CY7)/$CN$4</f>
        <v>#DIV/0!</v>
      </c>
      <c r="DB7" s="14">
        <v>60</v>
      </c>
      <c r="DC7" s="2">
        <v>50</v>
      </c>
      <c r="DE7" s="71"/>
      <c r="DF7" s="13" t="s">
        <v>18</v>
      </c>
      <c r="DG7" s="9"/>
      <c r="DH7" s="9"/>
      <c r="DI7" s="9"/>
      <c r="DJ7" s="9"/>
      <c r="DK7" s="37" t="e">
        <f t="shared" ref="DK7:DO12" si="13">DJ7/$DF$4</f>
        <v>#DIV/0!</v>
      </c>
      <c r="DM7" s="37" t="e">
        <f t="shared" si="13"/>
        <v>#DIV/0!</v>
      </c>
      <c r="DN7" s="9"/>
      <c r="DO7" s="37" t="e">
        <f t="shared" si="13"/>
        <v>#DIV/0!</v>
      </c>
      <c r="DP7" s="9"/>
      <c r="DQ7" s="9"/>
      <c r="DR7" s="37" t="e">
        <f>(DG7-DP7-DQ7)/$DF$4</f>
        <v>#DIV/0!</v>
      </c>
      <c r="DS7" s="6"/>
      <c r="DT7" s="14">
        <v>60</v>
      </c>
      <c r="DU7" s="2">
        <v>50</v>
      </c>
      <c r="DW7" s="71"/>
      <c r="DX7" s="13" t="s">
        <v>18</v>
      </c>
      <c r="EC7" s="37" t="e">
        <f t="shared" ref="EC7:EE12" si="14">EB7/$DX$4</f>
        <v>#DIV/0!</v>
      </c>
      <c r="EE7" s="37" t="e">
        <f t="shared" si="14"/>
        <v>#DIV/0!</v>
      </c>
      <c r="EG7" s="37" t="e">
        <f t="shared" ref="EG7:EG12" si="15">EF7/$DX$4</f>
        <v>#DIV/0!</v>
      </c>
      <c r="EJ7" s="37" t="e">
        <f>(DY7-EH7-EI7)/$DX$4</f>
        <v>#DIV/0!</v>
      </c>
      <c r="EK7" s="6"/>
      <c r="EL7" s="14">
        <v>60</v>
      </c>
      <c r="EM7" s="2">
        <v>50</v>
      </c>
      <c r="EO7" s="71"/>
      <c r="EP7" s="13" t="s">
        <v>18</v>
      </c>
      <c r="EU7" s="37" t="e">
        <f t="shared" ref="EU7:EW12" si="16">ET7/$EP$4</f>
        <v>#DIV/0!</v>
      </c>
      <c r="EV7" s="9"/>
      <c r="EW7" s="37" t="e">
        <f t="shared" si="16"/>
        <v>#DIV/0!</v>
      </c>
      <c r="EY7" s="37" t="e">
        <f t="shared" ref="EY7:EY12" si="17">EX7/$EP$4</f>
        <v>#DIV/0!</v>
      </c>
      <c r="FB7" s="37" t="e">
        <f>(EQ7-EZ7-FA7)/$EP$4</f>
        <v>#DIV/0!</v>
      </c>
      <c r="FC7" s="6"/>
      <c r="FD7" s="14">
        <v>60</v>
      </c>
      <c r="FE7" s="2">
        <v>50</v>
      </c>
      <c r="FG7" s="71"/>
      <c r="FH7" s="13" t="s">
        <v>18</v>
      </c>
      <c r="FM7" s="37" t="e">
        <f t="shared" ref="FM7:FO12" si="18">FL7/$FH$4</f>
        <v>#DIV/0!</v>
      </c>
      <c r="FO7" s="37" t="e">
        <f t="shared" si="18"/>
        <v>#DIV/0!</v>
      </c>
      <c r="FQ7" s="37" t="e">
        <f t="shared" ref="FQ7:FQ12" si="19">FP7/$FH$4</f>
        <v>#DIV/0!</v>
      </c>
      <c r="FT7" s="37" t="e">
        <f>(FI7-FR7-FS7)/$FH$4</f>
        <v>#DIV/0!</v>
      </c>
      <c r="FV7" s="14">
        <v>60</v>
      </c>
      <c r="FW7" s="2">
        <v>50</v>
      </c>
      <c r="FY7" s="71"/>
      <c r="FZ7" s="13" t="s">
        <v>18</v>
      </c>
      <c r="GE7" s="37" t="e">
        <f t="shared" ref="GE7:GG12" si="20">GD7/$FZ$4</f>
        <v>#DIV/0!</v>
      </c>
      <c r="GG7" s="37" t="e">
        <f t="shared" si="20"/>
        <v>#DIV/0!</v>
      </c>
      <c r="GI7" s="37" t="e">
        <f t="shared" ref="GI7:GI12" si="21">GH7/$FZ$4</f>
        <v>#DIV/0!</v>
      </c>
      <c r="GL7" s="37" t="e">
        <f>(GA7-GJ7-GK7)/$FZ$4</f>
        <v>#DIV/0!</v>
      </c>
      <c r="GM7" s="6"/>
      <c r="GN7" s="14">
        <v>60</v>
      </c>
      <c r="GO7" s="2">
        <v>50</v>
      </c>
      <c r="GQ7" s="71"/>
      <c r="GR7" s="13" t="s">
        <v>18</v>
      </c>
      <c r="GS7" s="9"/>
      <c r="GT7" s="9"/>
      <c r="GU7" s="9"/>
      <c r="GV7" s="9"/>
      <c r="GW7" s="37" t="e">
        <f t="shared" ref="GW7:GY12" si="22">GV7/$GR$4</f>
        <v>#DIV/0!</v>
      </c>
      <c r="GY7" s="37" t="e">
        <f t="shared" si="22"/>
        <v>#DIV/0!</v>
      </c>
      <c r="GZ7" s="9"/>
      <c r="HA7" s="37" t="e">
        <f t="shared" ref="HA7:HA12" si="23">GZ7/$GR$4</f>
        <v>#DIV/0!</v>
      </c>
      <c r="HB7" s="4"/>
      <c r="HD7" s="37" t="e">
        <f>(GS7-HB7-HC7)/$GR$4</f>
        <v>#DIV/0!</v>
      </c>
      <c r="HF7" s="14">
        <v>60</v>
      </c>
      <c r="HG7" s="2">
        <v>50</v>
      </c>
    </row>
    <row r="8" spans="1:215" ht="14.25" x14ac:dyDescent="0.25">
      <c r="A8" s="13"/>
      <c r="B8" s="13" t="s">
        <v>19</v>
      </c>
      <c r="C8" s="9">
        <v>699.76</v>
      </c>
      <c r="D8" s="9">
        <v>699.76</v>
      </c>
      <c r="E8" s="9">
        <v>0</v>
      </c>
      <c r="F8" s="9">
        <v>26.62</v>
      </c>
      <c r="G8" s="37">
        <f t="shared" si="0"/>
        <v>3.577956989247312E-2</v>
      </c>
      <c r="H8" s="9">
        <v>17.62</v>
      </c>
      <c r="I8" s="37">
        <f t="shared" si="0"/>
        <v>2.3682795698924734E-2</v>
      </c>
      <c r="J8" s="9">
        <v>0</v>
      </c>
      <c r="K8" s="37">
        <f t="shared" si="1"/>
        <v>0</v>
      </c>
      <c r="L8" s="9">
        <f>'[1]UNIT DATA'!P4</f>
        <v>0</v>
      </c>
      <c r="M8" s="9">
        <f>'[1]UNIT DATA'!Q4</f>
        <v>0</v>
      </c>
      <c r="N8" s="37">
        <f>(C8-L8-M8)/$B$4</f>
        <v>0.94053763440860216</v>
      </c>
      <c r="O8" s="123">
        <v>98917</v>
      </c>
      <c r="P8" s="14">
        <v>160</v>
      </c>
      <c r="Q8" s="2">
        <v>154</v>
      </c>
      <c r="R8" s="4"/>
      <c r="S8" s="13"/>
      <c r="T8" s="13" t="s">
        <v>19</v>
      </c>
      <c r="U8" s="9">
        <v>716.79</v>
      </c>
      <c r="V8" s="9">
        <v>716.79</v>
      </c>
      <c r="W8" s="9">
        <v>0</v>
      </c>
      <c r="X8" s="9">
        <v>22.01</v>
      </c>
      <c r="Y8" s="37">
        <f t="shared" si="2"/>
        <v>2.9583333333333336E-2</v>
      </c>
      <c r="Z8" s="9">
        <v>0</v>
      </c>
      <c r="AA8" s="37">
        <f t="shared" si="2"/>
        <v>0</v>
      </c>
      <c r="AB8" s="9">
        <v>5.2</v>
      </c>
      <c r="AC8" s="37">
        <f t="shared" si="3"/>
        <v>6.9892473118279572E-3</v>
      </c>
      <c r="AD8" s="9">
        <v>0</v>
      </c>
      <c r="AE8" s="9">
        <v>0</v>
      </c>
      <c r="AF8" s="37">
        <f>(U8-AD8-AE8)/$T$4</f>
        <v>0.96342741935483867</v>
      </c>
      <c r="AG8" s="33">
        <v>100155</v>
      </c>
      <c r="AH8" s="14">
        <v>160</v>
      </c>
      <c r="AI8" s="2">
        <v>154</v>
      </c>
      <c r="AJ8" s="4"/>
      <c r="AK8" s="13"/>
      <c r="AL8" s="13" t="s">
        <v>19</v>
      </c>
      <c r="AM8" s="9">
        <v>464.75</v>
      </c>
      <c r="AN8" s="9">
        <v>436.98</v>
      </c>
      <c r="AO8" s="9">
        <v>27.77</v>
      </c>
      <c r="AP8" s="9">
        <v>223.98</v>
      </c>
      <c r="AQ8" s="37">
        <f t="shared" si="4"/>
        <v>0.31108333333333332</v>
      </c>
      <c r="AR8" s="9">
        <v>0</v>
      </c>
      <c r="AS8" s="9">
        <f t="shared" si="4"/>
        <v>0</v>
      </c>
      <c r="AT8" s="9">
        <v>31.27</v>
      </c>
      <c r="AU8" s="37">
        <f t="shared" si="5"/>
        <v>4.3430555555555556E-2</v>
      </c>
      <c r="AV8" s="9">
        <v>0</v>
      </c>
      <c r="AW8" s="9">
        <v>0</v>
      </c>
      <c r="AX8" s="37">
        <f>(AM8-AV8-AW8)/$AL$4</f>
        <v>0.64548611111111109</v>
      </c>
      <c r="AY8" s="18">
        <v>60783</v>
      </c>
      <c r="AZ8" s="14">
        <v>160</v>
      </c>
      <c r="BA8" s="2">
        <v>154</v>
      </c>
      <c r="BB8" s="4"/>
      <c r="BC8" s="13"/>
      <c r="BD8" s="13" t="s">
        <v>19</v>
      </c>
      <c r="BE8" s="9"/>
      <c r="BF8" s="9"/>
      <c r="BH8" s="9"/>
      <c r="BI8" s="37" t="e">
        <f t="shared" si="6"/>
        <v>#DIV/0!</v>
      </c>
      <c r="BK8" s="37" t="e">
        <f t="shared" si="7"/>
        <v>#DIV/0!</v>
      </c>
      <c r="BM8" s="37" t="e">
        <f t="shared" si="8"/>
        <v>#DIV/0!</v>
      </c>
      <c r="BP8" s="37" t="e">
        <f>(BE8-BO8)/$BD$4</f>
        <v>#DIV/0!</v>
      </c>
      <c r="BQ8" s="12"/>
      <c r="BR8" s="14">
        <v>160</v>
      </c>
      <c r="BS8" s="2">
        <v>154</v>
      </c>
      <c r="BU8" s="13"/>
      <c r="BV8" s="13" t="s">
        <v>19</v>
      </c>
      <c r="BW8" s="9"/>
      <c r="BX8" s="9"/>
      <c r="BZ8" s="9"/>
      <c r="CA8" s="37" t="e">
        <f t="shared" si="9"/>
        <v>#DIV/0!</v>
      </c>
      <c r="CC8" s="37" t="e">
        <f t="shared" si="9"/>
        <v>#DIV/0!</v>
      </c>
      <c r="CE8" s="37" t="e">
        <f t="shared" si="10"/>
        <v>#DIV/0!</v>
      </c>
      <c r="CH8" s="37" t="e">
        <f>(BW8-CF8-CG8)/$BV$4</f>
        <v>#DIV/0!</v>
      </c>
      <c r="CJ8" s="14">
        <v>160</v>
      </c>
      <c r="CK8" s="2">
        <v>154</v>
      </c>
      <c r="CM8" s="13"/>
      <c r="CN8" s="13" t="s">
        <v>19</v>
      </c>
      <c r="CQ8" s="9"/>
      <c r="CR8" s="9"/>
      <c r="CS8" s="37" t="e">
        <f t="shared" si="11"/>
        <v>#DIV/0!</v>
      </c>
      <c r="CT8" s="9"/>
      <c r="CU8" s="37" t="e">
        <f t="shared" si="11"/>
        <v>#DIV/0!</v>
      </c>
      <c r="CV8" s="9"/>
      <c r="CW8" s="37" t="e">
        <f t="shared" si="12"/>
        <v>#DIV/0!</v>
      </c>
      <c r="CX8" s="9"/>
      <c r="CY8" s="9"/>
      <c r="CZ8" s="37" t="e">
        <f>(CO8-CX8-CY8)/$CN$4</f>
        <v>#DIV/0!</v>
      </c>
      <c r="DB8" s="14">
        <v>160</v>
      </c>
      <c r="DC8" s="2">
        <v>154</v>
      </c>
      <c r="DE8" s="13"/>
      <c r="DF8" s="13" t="s">
        <v>19</v>
      </c>
      <c r="DG8" s="9"/>
      <c r="DH8" s="9"/>
      <c r="DI8" s="9"/>
      <c r="DJ8" s="9"/>
      <c r="DK8" s="37" t="e">
        <f t="shared" si="13"/>
        <v>#DIV/0!</v>
      </c>
      <c r="DM8" s="37" t="e">
        <f t="shared" si="13"/>
        <v>#DIV/0!</v>
      </c>
      <c r="DN8" s="9"/>
      <c r="DO8" s="37" t="e">
        <f t="shared" si="13"/>
        <v>#DIV/0!</v>
      </c>
      <c r="DP8" s="9"/>
      <c r="DQ8" s="9"/>
      <c r="DR8" s="37" t="e">
        <f>(DG8-DP8-DQ8)/$DF$4</f>
        <v>#DIV/0!</v>
      </c>
      <c r="DT8" s="14">
        <v>160</v>
      </c>
      <c r="DU8" s="2">
        <v>154</v>
      </c>
      <c r="DW8" s="13"/>
      <c r="DX8" s="13" t="s">
        <v>19</v>
      </c>
      <c r="EC8" s="37" t="e">
        <f t="shared" si="14"/>
        <v>#DIV/0!</v>
      </c>
      <c r="EE8" s="37" t="e">
        <f t="shared" si="14"/>
        <v>#DIV/0!</v>
      </c>
      <c r="EG8" s="37" t="e">
        <f t="shared" si="15"/>
        <v>#DIV/0!</v>
      </c>
      <c r="EJ8" s="37" t="e">
        <f>(DY8-EH8-EI8)/$DX$4</f>
        <v>#DIV/0!</v>
      </c>
      <c r="EL8" s="14">
        <v>160</v>
      </c>
      <c r="EM8" s="2">
        <v>154</v>
      </c>
      <c r="EO8" s="13"/>
      <c r="EP8" s="13" t="s">
        <v>19</v>
      </c>
      <c r="EQ8" s="9"/>
      <c r="ER8" s="9"/>
      <c r="ES8" s="9"/>
      <c r="ET8" s="9"/>
      <c r="EU8" s="37" t="e">
        <f t="shared" si="16"/>
        <v>#DIV/0!</v>
      </c>
      <c r="EV8" s="9"/>
      <c r="EW8" s="37" t="e">
        <f t="shared" si="16"/>
        <v>#DIV/0!</v>
      </c>
      <c r="EX8" s="9"/>
      <c r="EY8" s="37" t="e">
        <f t="shared" si="17"/>
        <v>#DIV/0!</v>
      </c>
      <c r="EZ8" s="9"/>
      <c r="FA8" s="9"/>
      <c r="FB8" s="37" t="e">
        <f>(EQ8-EZ8-FA8)/$EP$4</f>
        <v>#DIV/0!</v>
      </c>
      <c r="FC8" s="4"/>
      <c r="FD8" s="14">
        <v>160</v>
      </c>
      <c r="FE8" s="2">
        <v>154</v>
      </c>
      <c r="FG8" s="13"/>
      <c r="FH8" s="13" t="s">
        <v>19</v>
      </c>
      <c r="FM8" s="37" t="e">
        <f t="shared" si="18"/>
        <v>#DIV/0!</v>
      </c>
      <c r="FO8" s="37" t="e">
        <f t="shared" si="18"/>
        <v>#DIV/0!</v>
      </c>
      <c r="FQ8" s="37" t="e">
        <f t="shared" si="19"/>
        <v>#DIV/0!</v>
      </c>
      <c r="FT8" s="37" t="e">
        <f>(FI8-FR8-FS8)/$FH$4</f>
        <v>#DIV/0!</v>
      </c>
      <c r="FV8" s="14">
        <v>160</v>
      </c>
      <c r="FW8" s="2">
        <v>154</v>
      </c>
      <c r="FY8" s="13"/>
      <c r="FZ8" s="13" t="s">
        <v>19</v>
      </c>
      <c r="GE8" s="37" t="e">
        <f t="shared" si="20"/>
        <v>#DIV/0!</v>
      </c>
      <c r="GG8" s="37" t="e">
        <f t="shared" si="20"/>
        <v>#DIV/0!</v>
      </c>
      <c r="GI8" s="37" t="e">
        <f t="shared" si="21"/>
        <v>#DIV/0!</v>
      </c>
      <c r="GL8" s="37" t="e">
        <f>(GA8-GJ8-GK8)/$FZ$4</f>
        <v>#DIV/0!</v>
      </c>
      <c r="GN8" s="14">
        <v>160</v>
      </c>
      <c r="GO8" s="2">
        <v>154</v>
      </c>
      <c r="GQ8" s="13"/>
      <c r="GR8" s="13" t="s">
        <v>19</v>
      </c>
      <c r="GS8" s="9"/>
      <c r="GT8" s="9"/>
      <c r="GU8" s="9"/>
      <c r="GV8" s="9"/>
      <c r="GW8" s="37" t="e">
        <f t="shared" si="22"/>
        <v>#DIV/0!</v>
      </c>
      <c r="GY8" s="37" t="e">
        <f t="shared" si="22"/>
        <v>#DIV/0!</v>
      </c>
      <c r="HA8" s="37" t="e">
        <f t="shared" si="23"/>
        <v>#DIV/0!</v>
      </c>
      <c r="HB8" s="4"/>
      <c r="HD8" s="37" t="e">
        <f>(GS8-HB8-HC8)/$GR$4</f>
        <v>#DIV/0!</v>
      </c>
      <c r="HF8" s="14">
        <v>160</v>
      </c>
      <c r="HG8" s="2">
        <v>154</v>
      </c>
    </row>
    <row r="9" spans="1:215" ht="14.25" x14ac:dyDescent="0.25">
      <c r="B9" s="13" t="s">
        <v>20</v>
      </c>
      <c r="C9" s="9">
        <v>0</v>
      </c>
      <c r="D9" s="9">
        <v>0</v>
      </c>
      <c r="E9" s="9">
        <v>0</v>
      </c>
      <c r="F9" s="9">
        <v>0</v>
      </c>
      <c r="G9" s="37">
        <f t="shared" si="0"/>
        <v>0</v>
      </c>
      <c r="H9" s="9">
        <v>744</v>
      </c>
      <c r="I9" s="37">
        <f t="shared" si="0"/>
        <v>1</v>
      </c>
      <c r="J9" s="9">
        <v>0</v>
      </c>
      <c r="K9" s="37">
        <f t="shared" si="1"/>
        <v>0</v>
      </c>
      <c r="L9" s="9">
        <f>'[1]UNIT DATA'!P5</f>
        <v>0</v>
      </c>
      <c r="M9" s="9">
        <f>'[1]UNIT DATA'!Q5</f>
        <v>0</v>
      </c>
      <c r="N9" s="37">
        <f>(C9-L9-M9)/$B$4</f>
        <v>0</v>
      </c>
      <c r="O9" s="17">
        <v>0</v>
      </c>
      <c r="P9" s="14">
        <v>60</v>
      </c>
      <c r="Q9" s="2">
        <v>60</v>
      </c>
      <c r="R9" s="4"/>
      <c r="T9" s="13" t="s">
        <v>20</v>
      </c>
      <c r="U9" s="9">
        <v>0</v>
      </c>
      <c r="V9" s="9">
        <v>0</v>
      </c>
      <c r="W9" s="9">
        <v>0</v>
      </c>
      <c r="X9" s="9">
        <v>0</v>
      </c>
      <c r="Y9" s="37">
        <f t="shared" si="2"/>
        <v>0</v>
      </c>
      <c r="Z9" s="9">
        <v>744</v>
      </c>
      <c r="AA9" s="37">
        <f t="shared" si="2"/>
        <v>1</v>
      </c>
      <c r="AB9" s="9">
        <v>0</v>
      </c>
      <c r="AC9" s="37">
        <f t="shared" si="3"/>
        <v>0</v>
      </c>
      <c r="AD9" s="9">
        <v>0</v>
      </c>
      <c r="AE9" s="9">
        <v>0</v>
      </c>
      <c r="AF9" s="37">
        <f>(U9-AD9-AE9)/$T$4</f>
        <v>0</v>
      </c>
      <c r="AG9" s="18">
        <v>0</v>
      </c>
      <c r="AH9" s="14">
        <v>60</v>
      </c>
      <c r="AI9" s="2">
        <v>60</v>
      </c>
      <c r="AJ9" s="4"/>
      <c r="AL9" s="13" t="s">
        <v>20</v>
      </c>
      <c r="AM9" s="9">
        <v>0</v>
      </c>
      <c r="AN9" s="9">
        <v>0</v>
      </c>
      <c r="AO9" s="9">
        <v>0</v>
      </c>
      <c r="AP9" s="9">
        <v>0</v>
      </c>
      <c r="AQ9" s="37">
        <f t="shared" si="4"/>
        <v>0</v>
      </c>
      <c r="AR9" s="9">
        <v>720</v>
      </c>
      <c r="AS9" s="9">
        <f t="shared" si="4"/>
        <v>1</v>
      </c>
      <c r="AT9" s="9">
        <v>0</v>
      </c>
      <c r="AU9" s="37">
        <f t="shared" si="5"/>
        <v>0</v>
      </c>
      <c r="AV9" s="9">
        <v>0</v>
      </c>
      <c r="AW9" s="9">
        <v>0</v>
      </c>
      <c r="AX9" s="37">
        <f>(AM9-AV9-AW9)/$AL$4</f>
        <v>0</v>
      </c>
      <c r="AY9" s="18">
        <v>0</v>
      </c>
      <c r="AZ9" s="14">
        <v>60</v>
      </c>
      <c r="BA9" s="2">
        <v>60</v>
      </c>
      <c r="BB9" s="4"/>
      <c r="BD9" s="13" t="s">
        <v>20</v>
      </c>
      <c r="BI9" s="37" t="e">
        <f t="shared" si="6"/>
        <v>#DIV/0!</v>
      </c>
      <c r="BK9" s="37" t="e">
        <f t="shared" si="7"/>
        <v>#DIV/0!</v>
      </c>
      <c r="BM9" s="37" t="e">
        <f t="shared" si="8"/>
        <v>#DIV/0!</v>
      </c>
      <c r="BP9" s="37" t="e">
        <f>(BE9-BO9)/$BD$4</f>
        <v>#DIV/0!</v>
      </c>
      <c r="BR9" s="14">
        <v>60</v>
      </c>
      <c r="BS9" s="2">
        <v>60</v>
      </c>
      <c r="BT9" s="37"/>
      <c r="BV9" s="13" t="s">
        <v>20</v>
      </c>
      <c r="CA9" s="37" t="e">
        <f t="shared" si="9"/>
        <v>#DIV/0!</v>
      </c>
      <c r="CC9" s="37" t="e">
        <f t="shared" si="9"/>
        <v>#DIV/0!</v>
      </c>
      <c r="CE9" s="37" t="e">
        <f t="shared" si="10"/>
        <v>#DIV/0!</v>
      </c>
      <c r="CH9" s="37" t="e">
        <f>(BW9-CF9-CG9)/$BV$4</f>
        <v>#DIV/0!</v>
      </c>
      <c r="CJ9" s="14">
        <v>60</v>
      </c>
      <c r="CK9" s="2">
        <v>60</v>
      </c>
      <c r="CL9" s="74"/>
      <c r="CN9" s="13" t="s">
        <v>20</v>
      </c>
      <c r="CO9" s="9"/>
      <c r="CP9" s="9"/>
      <c r="CQ9" s="9"/>
      <c r="CR9" s="9"/>
      <c r="CS9" s="37" t="e">
        <f t="shared" si="11"/>
        <v>#DIV/0!</v>
      </c>
      <c r="CT9" s="9"/>
      <c r="CU9" s="37" t="e">
        <f t="shared" si="11"/>
        <v>#DIV/0!</v>
      </c>
      <c r="CV9" s="9"/>
      <c r="CW9" s="37" t="e">
        <f t="shared" si="12"/>
        <v>#DIV/0!</v>
      </c>
      <c r="CX9" s="9"/>
      <c r="CY9" s="9"/>
      <c r="CZ9" s="37" t="e">
        <f>(CO9-CX9-CY9)/$CN$4</f>
        <v>#DIV/0!</v>
      </c>
      <c r="DB9" s="14">
        <v>60</v>
      </c>
      <c r="DC9" s="2">
        <v>60</v>
      </c>
      <c r="DF9" s="13" t="s">
        <v>20</v>
      </c>
      <c r="DG9" s="9"/>
      <c r="DH9" s="9"/>
      <c r="DI9" s="9"/>
      <c r="DJ9" s="9"/>
      <c r="DK9" s="37" t="e">
        <f t="shared" si="13"/>
        <v>#DIV/0!</v>
      </c>
      <c r="DM9" s="37" t="e">
        <f t="shared" si="13"/>
        <v>#DIV/0!</v>
      </c>
      <c r="DN9" s="9"/>
      <c r="DO9" s="37" t="e">
        <f t="shared" si="13"/>
        <v>#DIV/0!</v>
      </c>
      <c r="DP9" s="9"/>
      <c r="DQ9" s="9"/>
      <c r="DR9" s="37" t="e">
        <f>(DG9-DP9-DQ9)/$DF$4</f>
        <v>#DIV/0!</v>
      </c>
      <c r="DT9" s="14">
        <v>60</v>
      </c>
      <c r="DU9" s="2">
        <v>60</v>
      </c>
      <c r="DX9" s="13" t="s">
        <v>20</v>
      </c>
      <c r="EC9" s="37" t="e">
        <f t="shared" si="14"/>
        <v>#DIV/0!</v>
      </c>
      <c r="EE9" s="37" t="e">
        <f t="shared" si="14"/>
        <v>#DIV/0!</v>
      </c>
      <c r="EG9" s="37" t="e">
        <f t="shared" si="15"/>
        <v>#DIV/0!</v>
      </c>
      <c r="EJ9" s="37" t="e">
        <f>(DY9-EH9-EI9)/$DX$4</f>
        <v>#DIV/0!</v>
      </c>
      <c r="EL9" s="14">
        <v>60</v>
      </c>
      <c r="EM9" s="2">
        <v>60</v>
      </c>
      <c r="EP9" s="13" t="s">
        <v>20</v>
      </c>
      <c r="EQ9" s="9"/>
      <c r="ER9" s="9"/>
      <c r="ES9" s="9"/>
      <c r="ET9" s="9"/>
      <c r="EU9" s="37" t="e">
        <f t="shared" si="16"/>
        <v>#DIV/0!</v>
      </c>
      <c r="EV9" s="9"/>
      <c r="EW9" s="37" t="e">
        <f t="shared" si="16"/>
        <v>#DIV/0!</v>
      </c>
      <c r="EX9" s="9"/>
      <c r="EY9" s="37" t="e">
        <f t="shared" si="17"/>
        <v>#DIV/0!</v>
      </c>
      <c r="EZ9" s="9"/>
      <c r="FA9" s="9"/>
      <c r="FB9" s="37" t="e">
        <f>(EQ9-EZ9-FA9)/$EP$4</f>
        <v>#DIV/0!</v>
      </c>
      <c r="FC9" s="4"/>
      <c r="FD9" s="14">
        <v>60</v>
      </c>
      <c r="FE9" s="2">
        <v>60</v>
      </c>
      <c r="FH9" s="13" t="s">
        <v>20</v>
      </c>
      <c r="FM9" s="37" t="e">
        <f t="shared" si="18"/>
        <v>#DIV/0!</v>
      </c>
      <c r="FO9" s="37" t="e">
        <f t="shared" si="18"/>
        <v>#DIV/0!</v>
      </c>
      <c r="FQ9" s="37" t="e">
        <f t="shared" si="19"/>
        <v>#DIV/0!</v>
      </c>
      <c r="FT9" s="37" t="e">
        <f>(FI9-FR9-FS9)/$FH$4</f>
        <v>#DIV/0!</v>
      </c>
      <c r="FV9" s="14">
        <v>60</v>
      </c>
      <c r="FW9" s="2">
        <v>60</v>
      </c>
      <c r="FZ9" s="13" t="s">
        <v>20</v>
      </c>
      <c r="GE9" s="37" t="e">
        <f t="shared" si="20"/>
        <v>#DIV/0!</v>
      </c>
      <c r="GG9" s="37" t="e">
        <f t="shared" si="20"/>
        <v>#DIV/0!</v>
      </c>
      <c r="GI9" s="37" t="e">
        <f t="shared" si="21"/>
        <v>#DIV/0!</v>
      </c>
      <c r="GL9" s="37" t="e">
        <f>(GA9-GJ9-GK9)/$FZ$4</f>
        <v>#DIV/0!</v>
      </c>
      <c r="GN9" s="14">
        <v>60</v>
      </c>
      <c r="GO9" s="2">
        <v>60</v>
      </c>
      <c r="GR9" s="13" t="s">
        <v>20</v>
      </c>
      <c r="GS9" s="9"/>
      <c r="GT9" s="9"/>
      <c r="GU9" s="9"/>
      <c r="GV9" s="9"/>
      <c r="GW9" s="37" t="e">
        <f t="shared" si="22"/>
        <v>#DIV/0!</v>
      </c>
      <c r="GY9" s="37" t="e">
        <f t="shared" si="22"/>
        <v>#DIV/0!</v>
      </c>
      <c r="HA9" s="37" t="e">
        <f t="shared" si="23"/>
        <v>#DIV/0!</v>
      </c>
      <c r="HB9" s="4"/>
      <c r="HD9" s="37" t="e">
        <f>(GS9-HB9-HC9)/$GR$4</f>
        <v>#DIV/0!</v>
      </c>
      <c r="HF9" s="14">
        <v>60</v>
      </c>
      <c r="HG9" s="2">
        <v>60</v>
      </c>
    </row>
    <row r="10" spans="1:215" ht="15.75" thickBot="1" x14ac:dyDescent="0.3">
      <c r="B10" s="19" t="s">
        <v>21</v>
      </c>
      <c r="C10" s="45">
        <f>SUM(C6:C9)</f>
        <v>2143.7799999999997</v>
      </c>
      <c r="D10" s="45">
        <f t="shared" ref="D10:M10" si="24">SUM(D6:D9)</f>
        <v>2143.7799999999997</v>
      </c>
      <c r="E10" s="46">
        <f t="shared" si="24"/>
        <v>0</v>
      </c>
      <c r="F10" s="46">
        <f t="shared" si="24"/>
        <v>26.62</v>
      </c>
      <c r="G10" s="57">
        <f>(G6*$Q6+G7*$Q7+G8*$Q8+G9*$Q9)/$Q10</f>
        <v>1.3213558185709498E-2</v>
      </c>
      <c r="H10" s="46">
        <f t="shared" si="24"/>
        <v>761.62</v>
      </c>
      <c r="I10" s="57">
        <f>(I6*$Q6+I7*$Q7+I8*$Q8+I9*$Q9)/$Q10</f>
        <v>0.15263105644516645</v>
      </c>
      <c r="J10" s="46">
        <f t="shared" si="24"/>
        <v>43.980000000000004</v>
      </c>
      <c r="K10" s="57">
        <f>(K6*$Q6+K7*$Q7+K8*$Q8+K9*$Q9)/$Q10</f>
        <v>1.391032335421985E-2</v>
      </c>
      <c r="L10" s="46">
        <f t="shared" si="24"/>
        <v>0</v>
      </c>
      <c r="M10" s="46">
        <f t="shared" si="24"/>
        <v>0</v>
      </c>
      <c r="N10" s="57">
        <f>(N6*$Q6+N7*$Q7+N8*$Q8+N9*$Q9)/$Q10</f>
        <v>0.82024506201490432</v>
      </c>
      <c r="O10" s="48">
        <f t="shared" ref="O10:Q10" si="25">SUM(O6:O9)</f>
        <v>231759</v>
      </c>
      <c r="P10" s="53">
        <f t="shared" si="25"/>
        <v>440</v>
      </c>
      <c r="Q10" s="53">
        <f t="shared" si="25"/>
        <v>417</v>
      </c>
      <c r="R10" s="4"/>
      <c r="T10" s="19" t="s">
        <v>21</v>
      </c>
      <c r="U10" s="46">
        <f>SUM(U6:U9)</f>
        <v>2139.54</v>
      </c>
      <c r="V10" s="46">
        <f t="shared" ref="V10:AB10" si="26">SUM(V6:V9)</f>
        <v>2091.0099999999998</v>
      </c>
      <c r="W10" s="46">
        <f t="shared" si="26"/>
        <v>48.53</v>
      </c>
      <c r="X10" s="46">
        <f t="shared" si="26"/>
        <v>87.26</v>
      </c>
      <c r="Y10" s="47">
        <f>(Y6*$AI6+Y7*$AI7+Y8*$AI8+Y9*$AI9)/$AI10</f>
        <v>2.7400305562002011E-2</v>
      </c>
      <c r="Z10" s="46">
        <f t="shared" si="26"/>
        <v>744</v>
      </c>
      <c r="AA10" s="47">
        <f>(AA6*$AI6+AA7*$AI7+AA8*$AI8+AA9*$AI9)/$AI10</f>
        <v>0.14388489208633093</v>
      </c>
      <c r="AB10" s="46">
        <f t="shared" si="26"/>
        <v>5.2</v>
      </c>
      <c r="AC10" s="47">
        <f>(AC6*$AI6+AC7*$AI7+AC8*$AI8+AC9*$AI9)/$AI10</f>
        <v>2.5811608777494134E-3</v>
      </c>
      <c r="AD10" s="46">
        <f t="shared" ref="AD10" si="27">SUM(AD6:AD9)</f>
        <v>0</v>
      </c>
      <c r="AE10" s="46">
        <f t="shared" ref="AE10" si="28">SUM(AE6:AE9)</f>
        <v>34.29</v>
      </c>
      <c r="AF10" s="47">
        <f>(AF6*$AI6+AF7*$AI7+AF8*$AI8+AF9*$AI9)/$AI10</f>
        <v>0.8092233954771666</v>
      </c>
      <c r="AG10" s="48">
        <f t="shared" ref="AG10" si="29">SUM(AG6:AG9)</f>
        <v>224828</v>
      </c>
      <c r="AH10" s="53">
        <f t="shared" ref="AH10" si="30">SUM(AH6:AH9)</f>
        <v>440</v>
      </c>
      <c r="AI10" s="53">
        <f t="shared" ref="AI10" si="31">SUM(AI6:AI9)</f>
        <v>417</v>
      </c>
      <c r="AJ10" s="4"/>
      <c r="AL10" s="19" t="s">
        <v>21</v>
      </c>
      <c r="AM10" s="46">
        <f>SUM(AM6:AM9)</f>
        <v>1850.15</v>
      </c>
      <c r="AN10" s="46">
        <f t="shared" ref="AN10" si="32">SUM(AN6:AN9)</f>
        <v>1807.62</v>
      </c>
      <c r="AO10" s="46">
        <f t="shared" ref="AO10" si="33">SUM(AO6:AO9)</f>
        <v>42.53</v>
      </c>
      <c r="AP10" s="46">
        <f t="shared" ref="AP10" si="34">SUM(AP6:AP9)</f>
        <v>241.04999999999998</v>
      </c>
      <c r="AQ10" s="47">
        <f>(AQ6*$BA6+AQ7*$BA7+AQ8*$BA8+AQ9*$BA9)/$BA10</f>
        <v>0.11884215960564881</v>
      </c>
      <c r="AR10" s="46">
        <f t="shared" ref="AR10" si="35">SUM(AR6:AR9)</f>
        <v>720</v>
      </c>
      <c r="AS10" s="46">
        <f>(AS6*$BA6+AS7*$BA7+AS8*$BA8+AS9*$BA9)/$BA10</f>
        <v>0.14388489208633093</v>
      </c>
      <c r="AT10" s="46">
        <f t="shared" ref="AT10" si="36">SUM(AT6:AT9)</f>
        <v>68.8</v>
      </c>
      <c r="AU10" s="47">
        <f>(AU6*$BA6+AU7*$BA7+AU8*$BA8+AU9*$BA9)/$BA10</f>
        <v>2.8206867839062084E-2</v>
      </c>
      <c r="AV10" s="46">
        <f t="shared" ref="AV10" si="37">SUM(AV6:AV9)</f>
        <v>0</v>
      </c>
      <c r="AW10" s="46">
        <f t="shared" ref="AW10" si="38">SUM(AW6:AW9)</f>
        <v>0</v>
      </c>
      <c r="AX10" s="47">
        <f>(AX6*$BA6+AX7*$BA7+AX8*$BA8+AX9*$BA9)/$BA10</f>
        <v>0.70906608046895814</v>
      </c>
      <c r="AY10" s="48">
        <f t="shared" ref="AY10" si="39">SUM(AY6:AY9)</f>
        <v>189570</v>
      </c>
      <c r="AZ10" s="53">
        <f t="shared" ref="AZ10:BA10" si="40">SUM(AZ6:AZ9)</f>
        <v>440</v>
      </c>
      <c r="BA10" s="53">
        <f t="shared" si="40"/>
        <v>417</v>
      </c>
      <c r="BB10" s="4"/>
      <c r="BD10" s="19" t="s">
        <v>21</v>
      </c>
      <c r="BE10" s="46">
        <f>SUM(BE6:BE9)</f>
        <v>0</v>
      </c>
      <c r="BF10" s="46">
        <f t="shared" ref="BF10:BH10" si="41">SUM(BF6:BF9)</f>
        <v>0</v>
      </c>
      <c r="BG10" s="46">
        <f t="shared" si="41"/>
        <v>0</v>
      </c>
      <c r="BH10" s="46">
        <f t="shared" si="41"/>
        <v>0</v>
      </c>
      <c r="BI10" s="47" t="e">
        <f>(BI6*$BS6+BI7*$BS7+BI8*$BS8+BI9*$BS9)/$BS10</f>
        <v>#DIV/0!</v>
      </c>
      <c r="BJ10" s="46">
        <f t="shared" ref="BJ10" si="42">SUM(BJ6:BJ9)</f>
        <v>0</v>
      </c>
      <c r="BK10" s="47" t="e">
        <f>(BK6*$BS6+BK7*$BS7+BK8*$BS8+BK9*$BS9)/$BS10</f>
        <v>#DIV/0!</v>
      </c>
      <c r="BL10" s="46">
        <f t="shared" ref="BL10" si="43">SUM(BL6:BL9)</f>
        <v>0</v>
      </c>
      <c r="BM10" s="47" t="e">
        <f>(BM6*$BS6+BM7*$BS7+BM8*$BS8+BM9*$BS9)/$BS10</f>
        <v>#DIV/0!</v>
      </c>
      <c r="BN10" s="46">
        <f t="shared" ref="BN10:BO10" si="44">SUM(BN6:BN9)</f>
        <v>0</v>
      </c>
      <c r="BO10" s="46">
        <f t="shared" si="44"/>
        <v>0</v>
      </c>
      <c r="BP10" s="47" t="e">
        <f>(BP6*$BS6+BP7*$BS7+BP8*$BS8+BP9*$BS9)/$BS10</f>
        <v>#DIV/0!</v>
      </c>
      <c r="BQ10" s="46">
        <f t="shared" ref="BQ10:BS10" si="45">SUM(BQ6:BQ9)</f>
        <v>0</v>
      </c>
      <c r="BR10" s="53">
        <f t="shared" si="45"/>
        <v>440</v>
      </c>
      <c r="BS10" s="53">
        <f t="shared" si="45"/>
        <v>417</v>
      </c>
      <c r="BT10" s="37"/>
      <c r="BV10" s="19" t="s">
        <v>21</v>
      </c>
      <c r="BW10" s="46">
        <f>SUM(BW6:BW9)</f>
        <v>0</v>
      </c>
      <c r="BX10" s="46">
        <f t="shared" ref="BX10:BZ10" si="46">SUM(BX6:BX9)</f>
        <v>0</v>
      </c>
      <c r="BY10" s="46">
        <f t="shared" si="46"/>
        <v>0</v>
      </c>
      <c r="BZ10" s="46">
        <f t="shared" si="46"/>
        <v>0</v>
      </c>
      <c r="CA10" s="37"/>
      <c r="CB10" s="46">
        <f t="shared" ref="CB10" si="47">SUM(CB6:CB9)</f>
        <v>0</v>
      </c>
      <c r="CC10" s="37"/>
      <c r="CD10" s="46">
        <f t="shared" ref="CD10" si="48">SUM(CD6:CD9)</f>
        <v>0</v>
      </c>
      <c r="CE10" s="37"/>
      <c r="CF10" s="46">
        <f t="shared" ref="CF10:CG10" si="49">SUM(CF6:CF9)</f>
        <v>0</v>
      </c>
      <c r="CG10" s="46">
        <f t="shared" si="49"/>
        <v>0</v>
      </c>
      <c r="CH10" s="37"/>
      <c r="CI10" s="46">
        <f t="shared" ref="CI10:CK10" si="50">SUM(CI6:CI9)</f>
        <v>0</v>
      </c>
      <c r="CJ10" s="46">
        <f t="shared" si="50"/>
        <v>440</v>
      </c>
      <c r="CK10" s="53">
        <f t="shared" si="50"/>
        <v>417</v>
      </c>
      <c r="CL10" s="74"/>
      <c r="CN10" s="19" t="s">
        <v>21</v>
      </c>
      <c r="CO10" s="46">
        <f>SUM(CO6:CO9)</f>
        <v>0</v>
      </c>
      <c r="CP10" s="46">
        <f t="shared" ref="CP10:DC10" si="51">SUM(CP6:CP9)</f>
        <v>0</v>
      </c>
      <c r="CQ10" s="46">
        <f t="shared" si="51"/>
        <v>0</v>
      </c>
      <c r="CR10" s="46">
        <f t="shared" si="51"/>
        <v>0</v>
      </c>
      <c r="CS10" s="37"/>
      <c r="CT10" s="46">
        <f t="shared" si="51"/>
        <v>0</v>
      </c>
      <c r="CU10" s="37"/>
      <c r="CV10" s="46">
        <f t="shared" si="51"/>
        <v>0</v>
      </c>
      <c r="CW10" s="37"/>
      <c r="CX10" s="46">
        <f t="shared" si="51"/>
        <v>0</v>
      </c>
      <c r="CY10" s="46">
        <f t="shared" si="51"/>
        <v>0</v>
      </c>
      <c r="CZ10" s="37"/>
      <c r="DA10" s="46">
        <f t="shared" si="51"/>
        <v>0</v>
      </c>
      <c r="DB10" s="46">
        <f t="shared" si="51"/>
        <v>440</v>
      </c>
      <c r="DC10" s="53">
        <f t="shared" si="51"/>
        <v>417</v>
      </c>
      <c r="DF10" s="19" t="s">
        <v>21</v>
      </c>
      <c r="DG10" s="46">
        <f>SUM(DG6:DG9)</f>
        <v>0</v>
      </c>
      <c r="DH10" s="46">
        <f t="shared" ref="DH10:DJ10" si="52">SUM(DH6:DH9)</f>
        <v>0</v>
      </c>
      <c r="DI10" s="46">
        <f t="shared" si="52"/>
        <v>0</v>
      </c>
      <c r="DJ10" s="46">
        <f t="shared" si="52"/>
        <v>0</v>
      </c>
      <c r="DK10" s="37"/>
      <c r="DL10" s="46">
        <f t="shared" ref="DL10" si="53">SUM(DL6:DL9)</f>
        <v>0</v>
      </c>
      <c r="DM10" s="37"/>
      <c r="DN10" s="46">
        <f t="shared" ref="DN10" si="54">SUM(DN6:DN9)</f>
        <v>0</v>
      </c>
      <c r="DO10" s="37"/>
      <c r="DP10" s="46">
        <f t="shared" ref="DP10:DQ10" si="55">SUM(DP6:DP9)</f>
        <v>0</v>
      </c>
      <c r="DQ10" s="46">
        <f t="shared" si="55"/>
        <v>0</v>
      </c>
      <c r="DR10" s="37"/>
      <c r="DS10" s="46">
        <f t="shared" ref="DS10:DU10" si="56">SUM(DS6:DS9)</f>
        <v>0</v>
      </c>
      <c r="DT10" s="46">
        <f t="shared" si="56"/>
        <v>440</v>
      </c>
      <c r="DU10" s="53">
        <f t="shared" si="56"/>
        <v>417</v>
      </c>
      <c r="DX10" s="19" t="s">
        <v>21</v>
      </c>
      <c r="DY10" s="46">
        <f>SUM(DY6:DY9)</f>
        <v>0</v>
      </c>
      <c r="DZ10" s="46">
        <f t="shared" ref="DZ10:EM10" si="57">SUM(DZ6:DZ9)</f>
        <v>0</v>
      </c>
      <c r="EA10" s="46">
        <f t="shared" si="57"/>
        <v>0</v>
      </c>
      <c r="EB10" s="46">
        <f t="shared" si="57"/>
        <v>0</v>
      </c>
      <c r="EC10" s="37"/>
      <c r="ED10" s="46">
        <f t="shared" si="57"/>
        <v>0</v>
      </c>
      <c r="EE10" s="37"/>
      <c r="EF10" s="46">
        <f t="shared" si="57"/>
        <v>0</v>
      </c>
      <c r="EG10" s="37"/>
      <c r="EH10" s="46">
        <f t="shared" si="57"/>
        <v>0</v>
      </c>
      <c r="EI10" s="46">
        <f t="shared" si="57"/>
        <v>0</v>
      </c>
      <c r="EJ10" s="37"/>
      <c r="EK10" s="46">
        <f t="shared" si="57"/>
        <v>0</v>
      </c>
      <c r="EL10" s="46">
        <f t="shared" si="57"/>
        <v>440</v>
      </c>
      <c r="EM10" s="53">
        <f t="shared" si="57"/>
        <v>417</v>
      </c>
      <c r="EP10" s="19" t="s">
        <v>21</v>
      </c>
      <c r="EQ10" s="46">
        <f>SUM(EQ6:EQ9)</f>
        <v>0</v>
      </c>
      <c r="ER10" s="46">
        <f t="shared" ref="ER10:ET10" si="58">SUM(ER6:ER9)</f>
        <v>0</v>
      </c>
      <c r="ES10" s="46">
        <f t="shared" si="58"/>
        <v>0</v>
      </c>
      <c r="ET10" s="46">
        <f t="shared" si="58"/>
        <v>0</v>
      </c>
      <c r="EU10" s="37"/>
      <c r="EV10" s="46">
        <f t="shared" ref="EV10" si="59">SUM(EV6:EV9)</f>
        <v>0</v>
      </c>
      <c r="EW10" s="37"/>
      <c r="EX10" s="46">
        <f t="shared" ref="EX10" si="60">SUM(EX6:EX9)</f>
        <v>0</v>
      </c>
      <c r="EY10" s="37"/>
      <c r="EZ10" s="46">
        <f t="shared" ref="EZ10:FA10" si="61">SUM(EZ6:EZ9)</f>
        <v>0</v>
      </c>
      <c r="FA10" s="46">
        <f t="shared" si="61"/>
        <v>0</v>
      </c>
      <c r="FB10" s="37"/>
      <c r="FC10" s="46">
        <f t="shared" ref="FC10:FE10" si="62">SUM(FC6:FC9)</f>
        <v>0</v>
      </c>
      <c r="FD10" s="46">
        <f t="shared" si="62"/>
        <v>440</v>
      </c>
      <c r="FE10" s="53">
        <f t="shared" si="62"/>
        <v>417</v>
      </c>
      <c r="FH10" s="19" t="s">
        <v>21</v>
      </c>
      <c r="FI10" s="46">
        <f>SUM(FI6:FI9)</f>
        <v>0</v>
      </c>
      <c r="FJ10" s="46">
        <f t="shared" ref="FJ10:FL10" si="63">SUM(FJ6:FJ9)</f>
        <v>0</v>
      </c>
      <c r="FK10" s="46">
        <f t="shared" si="63"/>
        <v>0</v>
      </c>
      <c r="FL10" s="46">
        <f t="shared" si="63"/>
        <v>0</v>
      </c>
      <c r="FM10" s="37"/>
      <c r="FN10" s="46">
        <f t="shared" ref="FN10" si="64">SUM(FN6:FN9)</f>
        <v>0</v>
      </c>
      <c r="FO10" s="37"/>
      <c r="FP10" s="46">
        <f t="shared" ref="FP10" si="65">SUM(FP6:FP9)</f>
        <v>0</v>
      </c>
      <c r="FQ10" s="37"/>
      <c r="FR10" s="46">
        <f t="shared" ref="FR10:FS10" si="66">SUM(FR6:FR9)</f>
        <v>0</v>
      </c>
      <c r="FS10" s="46">
        <f t="shared" si="66"/>
        <v>0</v>
      </c>
      <c r="FT10" s="37"/>
      <c r="FU10" s="46">
        <f t="shared" ref="FU10:FW10" si="67">SUM(FU6:FU9)</f>
        <v>0</v>
      </c>
      <c r="FV10" s="46">
        <f t="shared" si="67"/>
        <v>440</v>
      </c>
      <c r="FW10" s="53">
        <f t="shared" si="67"/>
        <v>417</v>
      </c>
      <c r="FZ10" s="19" t="s">
        <v>21</v>
      </c>
      <c r="GA10" s="46">
        <f>SUM(GA6:GA9)</f>
        <v>0</v>
      </c>
      <c r="GB10" s="46">
        <f t="shared" ref="GB10:GD10" si="68">SUM(GB6:GB9)</f>
        <v>0</v>
      </c>
      <c r="GC10" s="46">
        <f t="shared" si="68"/>
        <v>0</v>
      </c>
      <c r="GD10" s="46">
        <f t="shared" si="68"/>
        <v>0</v>
      </c>
      <c r="GE10" s="37"/>
      <c r="GF10" s="46">
        <f t="shared" ref="GF10" si="69">SUM(GF6:GF9)</f>
        <v>0</v>
      </c>
      <c r="GG10" s="37"/>
      <c r="GH10" s="46">
        <f t="shared" ref="GH10" si="70">SUM(GH6:GH9)</f>
        <v>0</v>
      </c>
      <c r="GI10" s="37"/>
      <c r="GJ10" s="46">
        <f t="shared" ref="GJ10:GK10" si="71">SUM(GJ6:GJ9)</f>
        <v>0</v>
      </c>
      <c r="GK10" s="46">
        <f t="shared" si="71"/>
        <v>0</v>
      </c>
      <c r="GL10" s="37"/>
      <c r="GM10" s="46">
        <f t="shared" ref="GM10:GO10" si="72">SUM(GM6:GM9)</f>
        <v>0</v>
      </c>
      <c r="GN10" s="46">
        <f t="shared" si="72"/>
        <v>440</v>
      </c>
      <c r="GO10" s="53">
        <f t="shared" si="72"/>
        <v>417</v>
      </c>
      <c r="GR10" s="19" t="s">
        <v>21</v>
      </c>
      <c r="GS10" s="46">
        <f>SUM(GS6:GS9)</f>
        <v>0</v>
      </c>
      <c r="GT10" s="46">
        <f t="shared" ref="GT10:HG10" si="73">SUM(GT6:GT9)</f>
        <v>0</v>
      </c>
      <c r="GU10" s="46">
        <f t="shared" si="73"/>
        <v>0</v>
      </c>
      <c r="GV10" s="46">
        <f t="shared" si="73"/>
        <v>0</v>
      </c>
      <c r="GW10" s="37"/>
      <c r="GX10" s="46">
        <f t="shared" si="73"/>
        <v>0</v>
      </c>
      <c r="GY10" s="37"/>
      <c r="GZ10" s="46">
        <f t="shared" si="73"/>
        <v>0</v>
      </c>
      <c r="HA10" s="37"/>
      <c r="HB10" s="46">
        <f t="shared" si="73"/>
        <v>0</v>
      </c>
      <c r="HC10" s="46">
        <f t="shared" si="73"/>
        <v>0</v>
      </c>
      <c r="HD10" s="37"/>
      <c r="HE10" s="46">
        <f t="shared" si="73"/>
        <v>0</v>
      </c>
      <c r="HF10" s="46">
        <f t="shared" si="73"/>
        <v>440</v>
      </c>
      <c r="HG10" s="53">
        <f t="shared" si="73"/>
        <v>417</v>
      </c>
    </row>
    <row r="11" spans="1:215" ht="14.25" x14ac:dyDescent="0.25">
      <c r="B11" s="13">
        <v>7</v>
      </c>
      <c r="C11" s="9">
        <v>301.45</v>
      </c>
      <c r="D11" s="9">
        <v>301.45</v>
      </c>
      <c r="E11" s="9">
        <v>0</v>
      </c>
      <c r="F11" s="9">
        <v>442.55</v>
      </c>
      <c r="G11" s="37">
        <f t="shared" si="0"/>
        <v>0.59482526881720432</v>
      </c>
      <c r="H11" s="9">
        <v>0</v>
      </c>
      <c r="I11" s="37">
        <f t="shared" si="0"/>
        <v>0</v>
      </c>
      <c r="J11" s="9">
        <v>0</v>
      </c>
      <c r="K11" s="37">
        <f t="shared" si="1"/>
        <v>0</v>
      </c>
      <c r="L11" s="9">
        <f>'[1]UNIT DATA'!P6</f>
        <v>0</v>
      </c>
      <c r="M11" s="9">
        <f>'[1]UNIT DATA'!Q6</f>
        <v>75.3</v>
      </c>
      <c r="N11" s="37">
        <f>(C11-L11-M11)/$B$4</f>
        <v>0.30396505376344085</v>
      </c>
      <c r="O11" s="123">
        <v>20195</v>
      </c>
      <c r="P11" s="14">
        <v>100</v>
      </c>
      <c r="Q11" s="2">
        <v>100</v>
      </c>
      <c r="R11" s="4"/>
      <c r="T11" s="13">
        <v>7</v>
      </c>
      <c r="U11" s="9">
        <v>322.55</v>
      </c>
      <c r="V11" s="9">
        <v>322.55</v>
      </c>
      <c r="W11" s="9">
        <v>0</v>
      </c>
      <c r="X11" s="9">
        <v>421.45</v>
      </c>
      <c r="Y11" s="37">
        <f t="shared" si="2"/>
        <v>0.56646505376344081</v>
      </c>
      <c r="Z11" s="9">
        <v>0</v>
      </c>
      <c r="AA11" s="37">
        <f t="shared" si="2"/>
        <v>0</v>
      </c>
      <c r="AB11" s="9">
        <v>0</v>
      </c>
      <c r="AC11" s="37">
        <f t="shared" si="3"/>
        <v>0</v>
      </c>
      <c r="AD11" s="9">
        <v>17.5</v>
      </c>
      <c r="AE11" s="9">
        <v>77.45</v>
      </c>
      <c r="AF11" s="37">
        <f>(U11-AD11-AE11)/$T$4</f>
        <v>0.30591397849462371</v>
      </c>
      <c r="AG11" s="33">
        <v>22201</v>
      </c>
      <c r="AH11" s="14">
        <v>100</v>
      </c>
      <c r="AI11" s="2">
        <v>100</v>
      </c>
      <c r="AJ11" s="4"/>
      <c r="AL11" s="13">
        <v>7</v>
      </c>
      <c r="AM11" s="9">
        <v>0</v>
      </c>
      <c r="AN11" s="9">
        <v>0</v>
      </c>
      <c r="AO11" s="9">
        <v>0</v>
      </c>
      <c r="AP11" s="9">
        <v>720</v>
      </c>
      <c r="AQ11" s="37">
        <f t="shared" si="4"/>
        <v>1</v>
      </c>
      <c r="AR11" s="9">
        <v>0</v>
      </c>
      <c r="AS11" s="9">
        <f t="shared" si="4"/>
        <v>0</v>
      </c>
      <c r="AT11" s="9">
        <v>0</v>
      </c>
      <c r="AU11" s="37">
        <f t="shared" si="5"/>
        <v>0</v>
      </c>
      <c r="AV11" s="9">
        <v>0</v>
      </c>
      <c r="AW11" s="9">
        <v>0</v>
      </c>
      <c r="AX11" s="37">
        <f>(AM11-AV11-AW11)/$AL$4</f>
        <v>0</v>
      </c>
      <c r="AY11" s="18">
        <v>0</v>
      </c>
      <c r="AZ11" s="14">
        <v>100</v>
      </c>
      <c r="BA11" s="2">
        <v>100</v>
      </c>
      <c r="BB11" s="4"/>
      <c r="BD11" s="13">
        <v>7</v>
      </c>
      <c r="BI11" s="37" t="e">
        <f t="shared" si="6"/>
        <v>#DIV/0!</v>
      </c>
      <c r="BK11" s="37" t="e">
        <f t="shared" si="7"/>
        <v>#DIV/0!</v>
      </c>
      <c r="BM11" s="37" t="e">
        <f t="shared" si="8"/>
        <v>#DIV/0!</v>
      </c>
      <c r="BP11" s="37" t="e">
        <f>(BE11-BO11)/$BD$4</f>
        <v>#DIV/0!</v>
      </c>
      <c r="BR11" s="14">
        <v>100</v>
      </c>
      <c r="BS11" s="2">
        <v>100</v>
      </c>
      <c r="BT11" s="37"/>
      <c r="BV11" s="13">
        <v>7</v>
      </c>
      <c r="CA11" s="37" t="e">
        <f t="shared" si="9"/>
        <v>#DIV/0!</v>
      </c>
      <c r="CC11" s="37" t="e">
        <f t="shared" si="9"/>
        <v>#DIV/0!</v>
      </c>
      <c r="CE11" s="37" t="e">
        <f t="shared" si="10"/>
        <v>#DIV/0!</v>
      </c>
      <c r="CH11" s="37" t="e">
        <f>(BW11-CF11-CG11)/$BV$4</f>
        <v>#DIV/0!</v>
      </c>
      <c r="CJ11" s="14">
        <v>100</v>
      </c>
      <c r="CK11" s="2">
        <v>100</v>
      </c>
      <c r="CN11" s="13">
        <v>7</v>
      </c>
      <c r="CO11" s="9"/>
      <c r="CP11" s="9"/>
      <c r="CQ11" s="9"/>
      <c r="CR11" s="9"/>
      <c r="CS11" s="37" t="e">
        <f t="shared" si="11"/>
        <v>#DIV/0!</v>
      </c>
      <c r="CT11" s="9"/>
      <c r="CU11" s="37" t="e">
        <f t="shared" si="11"/>
        <v>#DIV/0!</v>
      </c>
      <c r="CV11" s="9"/>
      <c r="CW11" s="37" t="e">
        <f t="shared" si="12"/>
        <v>#DIV/0!</v>
      </c>
      <c r="CX11" s="9"/>
      <c r="CY11" s="9"/>
      <c r="CZ11" s="37" t="e">
        <f>(CO11-CX11-CY11)/$CN$4</f>
        <v>#DIV/0!</v>
      </c>
      <c r="DB11" s="14">
        <v>100</v>
      </c>
      <c r="DC11" s="2">
        <v>100</v>
      </c>
      <c r="DF11" s="13">
        <v>7</v>
      </c>
      <c r="DG11" s="9"/>
      <c r="DH11" s="9"/>
      <c r="DI11" s="9"/>
      <c r="DJ11" s="9"/>
      <c r="DK11" s="37" t="e">
        <f t="shared" si="13"/>
        <v>#DIV/0!</v>
      </c>
      <c r="DM11" s="37" t="e">
        <f t="shared" si="13"/>
        <v>#DIV/0!</v>
      </c>
      <c r="DN11" s="9"/>
      <c r="DO11" s="37" t="e">
        <f t="shared" si="13"/>
        <v>#DIV/0!</v>
      </c>
      <c r="DP11" s="9"/>
      <c r="DQ11" s="9"/>
      <c r="DR11" s="37" t="e">
        <f>(DG11-DP11-DQ11)/$DF$4</f>
        <v>#DIV/0!</v>
      </c>
      <c r="DT11" s="14">
        <v>100</v>
      </c>
      <c r="DU11" s="2">
        <v>100</v>
      </c>
      <c r="DX11" s="13">
        <v>7</v>
      </c>
      <c r="EC11" s="37" t="e">
        <f t="shared" si="14"/>
        <v>#DIV/0!</v>
      </c>
      <c r="EE11" s="37" t="e">
        <f t="shared" si="14"/>
        <v>#DIV/0!</v>
      </c>
      <c r="EG11" s="37" t="e">
        <f t="shared" si="15"/>
        <v>#DIV/0!</v>
      </c>
      <c r="EJ11" s="37" t="e">
        <f>(DY11-EH11-EI11)/$DX$4</f>
        <v>#DIV/0!</v>
      </c>
      <c r="EL11" s="14">
        <v>100</v>
      </c>
      <c r="EM11" s="2">
        <v>100</v>
      </c>
      <c r="EP11" s="13">
        <v>7</v>
      </c>
      <c r="EQ11" s="9"/>
      <c r="ER11" s="9"/>
      <c r="ES11" s="9"/>
      <c r="ET11" s="9"/>
      <c r="EU11" s="37" t="e">
        <f t="shared" si="16"/>
        <v>#DIV/0!</v>
      </c>
      <c r="EV11" s="9"/>
      <c r="EW11" s="37" t="e">
        <f t="shared" si="16"/>
        <v>#DIV/0!</v>
      </c>
      <c r="EX11" s="9"/>
      <c r="EY11" s="37" t="e">
        <f t="shared" si="17"/>
        <v>#DIV/0!</v>
      </c>
      <c r="EZ11" s="9"/>
      <c r="FA11" s="9"/>
      <c r="FB11" s="37" t="e">
        <f>(EQ11-EZ11-FA11)/$EP$4</f>
        <v>#DIV/0!</v>
      </c>
      <c r="FC11" s="4"/>
      <c r="FD11" s="14">
        <v>100</v>
      </c>
      <c r="FE11" s="2">
        <v>100</v>
      </c>
      <c r="FH11" s="13">
        <v>7</v>
      </c>
      <c r="FM11" s="37" t="e">
        <f t="shared" si="18"/>
        <v>#DIV/0!</v>
      </c>
      <c r="FO11" s="37" t="e">
        <f t="shared" si="18"/>
        <v>#DIV/0!</v>
      </c>
      <c r="FQ11" s="37" t="e">
        <f t="shared" si="19"/>
        <v>#DIV/0!</v>
      </c>
      <c r="FT11" s="37" t="e">
        <f>(FI11-FR11-FS11)/$FH$4</f>
        <v>#DIV/0!</v>
      </c>
      <c r="FV11" s="14">
        <v>100</v>
      </c>
      <c r="FW11" s="2">
        <v>100</v>
      </c>
      <c r="FZ11" s="13">
        <v>7</v>
      </c>
      <c r="GE11" s="37" t="e">
        <f t="shared" si="20"/>
        <v>#DIV/0!</v>
      </c>
      <c r="GG11" s="37" t="e">
        <f t="shared" si="20"/>
        <v>#DIV/0!</v>
      </c>
      <c r="GI11" s="37" t="e">
        <f t="shared" si="21"/>
        <v>#DIV/0!</v>
      </c>
      <c r="GL11" s="37" t="e">
        <f>(GA11-GJ11-GK11)/$FZ$4</f>
        <v>#DIV/0!</v>
      </c>
      <c r="GN11" s="14">
        <v>100</v>
      </c>
      <c r="GO11" s="2">
        <v>100</v>
      </c>
      <c r="GR11" s="13">
        <v>7</v>
      </c>
      <c r="GS11" s="9"/>
      <c r="GT11" s="9"/>
      <c r="GU11" s="9"/>
      <c r="GV11" s="9"/>
      <c r="GW11" s="37" t="e">
        <f t="shared" si="22"/>
        <v>#DIV/0!</v>
      </c>
      <c r="GY11" s="37" t="e">
        <f t="shared" si="22"/>
        <v>#DIV/0!</v>
      </c>
      <c r="HA11" s="37" t="e">
        <f t="shared" si="23"/>
        <v>#DIV/0!</v>
      </c>
      <c r="HB11" s="4"/>
      <c r="HD11" s="37" t="e">
        <f>(GS11-HB11-HC11)/$GR$4</f>
        <v>#DIV/0!</v>
      </c>
      <c r="HF11" s="14">
        <v>100</v>
      </c>
      <c r="HG11" s="2">
        <v>100</v>
      </c>
    </row>
    <row r="12" spans="1:215" ht="14.25" x14ac:dyDescent="0.25">
      <c r="A12" s="13"/>
      <c r="B12" s="13">
        <v>9</v>
      </c>
      <c r="C12" s="9">
        <v>0</v>
      </c>
      <c r="D12" s="9">
        <v>0</v>
      </c>
      <c r="E12" s="9">
        <v>0</v>
      </c>
      <c r="F12" s="9">
        <v>0</v>
      </c>
      <c r="G12" s="37">
        <f t="shared" si="0"/>
        <v>0</v>
      </c>
      <c r="H12" s="9">
        <v>744</v>
      </c>
      <c r="I12" s="37">
        <f t="shared" si="0"/>
        <v>1</v>
      </c>
      <c r="J12" s="9">
        <v>0</v>
      </c>
      <c r="K12" s="37">
        <f t="shared" si="1"/>
        <v>0</v>
      </c>
      <c r="L12" s="9">
        <f>'[1]UNIT DATA'!P7</f>
        <v>0</v>
      </c>
      <c r="M12" s="9">
        <f>'[1]UNIT DATA'!Q7</f>
        <v>0</v>
      </c>
      <c r="N12" s="37">
        <f>(C12-L12-M12)/$B$4</f>
        <v>0</v>
      </c>
      <c r="O12" s="17">
        <v>0</v>
      </c>
      <c r="P12" s="14">
        <v>100</v>
      </c>
      <c r="Q12" s="2">
        <v>78</v>
      </c>
      <c r="R12" s="4"/>
      <c r="S12" s="13"/>
      <c r="T12" s="13">
        <v>9</v>
      </c>
      <c r="U12" s="9">
        <v>0</v>
      </c>
      <c r="V12" s="9">
        <v>0</v>
      </c>
      <c r="W12" s="9">
        <v>0</v>
      </c>
      <c r="X12" s="9">
        <v>0</v>
      </c>
      <c r="Y12" s="37">
        <f t="shared" si="2"/>
        <v>0</v>
      </c>
      <c r="Z12" s="9">
        <v>744</v>
      </c>
      <c r="AA12" s="37">
        <f t="shared" si="2"/>
        <v>1</v>
      </c>
      <c r="AB12" s="9">
        <v>0</v>
      </c>
      <c r="AC12" s="37">
        <f t="shared" si="3"/>
        <v>0</v>
      </c>
      <c r="AD12" s="9">
        <v>0</v>
      </c>
      <c r="AE12" s="9">
        <v>0</v>
      </c>
      <c r="AF12" s="37">
        <f>(U12-AD12-AE12)/$T$4</f>
        <v>0</v>
      </c>
      <c r="AG12" s="18">
        <v>0</v>
      </c>
      <c r="AH12" s="14">
        <v>100</v>
      </c>
      <c r="AI12" s="2">
        <v>78</v>
      </c>
      <c r="AJ12" s="4"/>
      <c r="AK12" s="13"/>
      <c r="AL12" s="13">
        <v>9</v>
      </c>
      <c r="AM12" s="9">
        <v>0</v>
      </c>
      <c r="AN12" s="9">
        <v>0</v>
      </c>
      <c r="AO12" s="9">
        <v>0</v>
      </c>
      <c r="AP12" s="9">
        <v>0</v>
      </c>
      <c r="AQ12" s="37">
        <f t="shared" si="4"/>
        <v>0</v>
      </c>
      <c r="AR12" s="9">
        <v>720</v>
      </c>
      <c r="AS12" s="9">
        <f t="shared" si="4"/>
        <v>1</v>
      </c>
      <c r="AT12" s="9">
        <v>0</v>
      </c>
      <c r="AU12" s="37">
        <f t="shared" si="5"/>
        <v>0</v>
      </c>
      <c r="AV12" s="9">
        <v>0</v>
      </c>
      <c r="AW12" s="9">
        <v>0</v>
      </c>
      <c r="AX12" s="37">
        <f>(AM12-AV12-AW12)/$AL$4</f>
        <v>0</v>
      </c>
      <c r="AY12" s="18">
        <v>0</v>
      </c>
      <c r="AZ12" s="14">
        <v>100</v>
      </c>
      <c r="BA12" s="2">
        <v>78</v>
      </c>
      <c r="BB12" s="4"/>
      <c r="BC12" s="13"/>
      <c r="BD12" s="13">
        <v>9</v>
      </c>
      <c r="BI12" s="37" t="e">
        <f t="shared" si="6"/>
        <v>#DIV/0!</v>
      </c>
      <c r="BK12" s="37" t="e">
        <f t="shared" si="7"/>
        <v>#DIV/0!</v>
      </c>
      <c r="BM12" s="37" t="e">
        <f t="shared" si="8"/>
        <v>#DIV/0!</v>
      </c>
      <c r="BP12" s="37" t="e">
        <f>(BE12-BO12)/$BD$4</f>
        <v>#DIV/0!</v>
      </c>
      <c r="BQ12" s="12"/>
      <c r="BR12" s="14">
        <v>100</v>
      </c>
      <c r="BS12" s="2">
        <v>78</v>
      </c>
      <c r="BT12" s="37"/>
      <c r="BU12" s="13"/>
      <c r="BV12" s="13">
        <v>9</v>
      </c>
      <c r="CA12" s="37" t="e">
        <f t="shared" si="9"/>
        <v>#DIV/0!</v>
      </c>
      <c r="CC12" s="37" t="e">
        <f t="shared" si="9"/>
        <v>#DIV/0!</v>
      </c>
      <c r="CE12" s="37" t="e">
        <f t="shared" si="10"/>
        <v>#DIV/0!</v>
      </c>
      <c r="CF12" s="9"/>
      <c r="CG12" s="9"/>
      <c r="CH12" s="37" t="e">
        <f>(BW12-CF12-CG12)/$BV$4</f>
        <v>#DIV/0!</v>
      </c>
      <c r="CJ12" s="14">
        <v>100</v>
      </c>
      <c r="CK12" s="2">
        <v>78</v>
      </c>
      <c r="CM12" s="13"/>
      <c r="CN12" s="13">
        <v>9</v>
      </c>
      <c r="CQ12" s="9"/>
      <c r="CR12" s="9"/>
      <c r="CS12" s="37" t="e">
        <f t="shared" si="11"/>
        <v>#DIV/0!</v>
      </c>
      <c r="CT12" s="9"/>
      <c r="CU12" s="37" t="e">
        <f t="shared" si="11"/>
        <v>#DIV/0!</v>
      </c>
      <c r="CW12" s="37" t="e">
        <f t="shared" si="12"/>
        <v>#DIV/0!</v>
      </c>
      <c r="CZ12" s="37" t="e">
        <f>(CO12-CX12-CY12)/$CN$4</f>
        <v>#DIV/0!</v>
      </c>
      <c r="DB12" s="14">
        <v>100</v>
      </c>
      <c r="DC12" s="2">
        <v>78</v>
      </c>
      <c r="DE12" s="13"/>
      <c r="DF12" s="13">
        <v>9</v>
      </c>
      <c r="DG12" s="9"/>
      <c r="DH12" s="9"/>
      <c r="DJ12" s="9"/>
      <c r="DK12" s="37" t="e">
        <f t="shared" si="13"/>
        <v>#DIV/0!</v>
      </c>
      <c r="DM12" s="37" t="e">
        <f t="shared" si="13"/>
        <v>#DIV/0!</v>
      </c>
      <c r="DN12" s="9"/>
      <c r="DO12" s="37" t="e">
        <f t="shared" si="13"/>
        <v>#DIV/0!</v>
      </c>
      <c r="DP12" s="9"/>
      <c r="DQ12" s="9"/>
      <c r="DR12" s="37" t="e">
        <f>(DG12-DP12-DQ12)/$DF$4</f>
        <v>#DIV/0!</v>
      </c>
      <c r="DS12" s="6"/>
      <c r="DT12" s="14">
        <v>100</v>
      </c>
      <c r="DU12" s="2">
        <v>78</v>
      </c>
      <c r="DW12" s="13"/>
      <c r="DX12" s="13">
        <v>9</v>
      </c>
      <c r="EC12" s="37" t="e">
        <f t="shared" si="14"/>
        <v>#DIV/0!</v>
      </c>
      <c r="EE12" s="37" t="e">
        <f t="shared" si="14"/>
        <v>#DIV/0!</v>
      </c>
      <c r="EG12" s="37" t="e">
        <f t="shared" si="15"/>
        <v>#DIV/0!</v>
      </c>
      <c r="EJ12" s="37" t="e">
        <f>(DY12-EH12-EI12)/$DX$4</f>
        <v>#DIV/0!</v>
      </c>
      <c r="EK12" s="6"/>
      <c r="EL12" s="14">
        <v>100</v>
      </c>
      <c r="EM12" s="2">
        <v>78</v>
      </c>
      <c r="EO12" s="13"/>
      <c r="EP12" s="13">
        <v>9</v>
      </c>
      <c r="EU12" s="37" t="e">
        <f t="shared" si="16"/>
        <v>#DIV/0!</v>
      </c>
      <c r="EV12" s="9"/>
      <c r="EW12" s="37" t="e">
        <f t="shared" si="16"/>
        <v>#DIV/0!</v>
      </c>
      <c r="EX12" s="9"/>
      <c r="EY12" s="37" t="e">
        <f t="shared" si="17"/>
        <v>#DIV/0!</v>
      </c>
      <c r="FB12" s="37" t="e">
        <f>(EQ12-EZ12-FA12)/$EP$4</f>
        <v>#DIV/0!</v>
      </c>
      <c r="FC12" s="6"/>
      <c r="FD12" s="14">
        <v>100</v>
      </c>
      <c r="FE12" s="2">
        <v>78</v>
      </c>
      <c r="FG12" s="13"/>
      <c r="FH12" s="13">
        <v>9</v>
      </c>
      <c r="FM12" s="37" t="e">
        <f t="shared" si="18"/>
        <v>#DIV/0!</v>
      </c>
      <c r="FO12" s="37" t="e">
        <f t="shared" si="18"/>
        <v>#DIV/0!</v>
      </c>
      <c r="FQ12" s="37" t="e">
        <f t="shared" si="19"/>
        <v>#DIV/0!</v>
      </c>
      <c r="FT12" s="37" t="e">
        <f>(FI12-FR12-FS12)/$FH$4</f>
        <v>#DIV/0!</v>
      </c>
      <c r="FV12" s="14">
        <v>100</v>
      </c>
      <c r="FW12" s="2">
        <v>78</v>
      </c>
      <c r="FY12" s="13"/>
      <c r="FZ12" s="13">
        <v>9</v>
      </c>
      <c r="GE12" s="37" t="e">
        <f t="shared" si="20"/>
        <v>#DIV/0!</v>
      </c>
      <c r="GG12" s="37" t="e">
        <f t="shared" si="20"/>
        <v>#DIV/0!</v>
      </c>
      <c r="GI12" s="37" t="e">
        <f t="shared" si="21"/>
        <v>#DIV/0!</v>
      </c>
      <c r="GL12" s="37" t="e">
        <f>(GA12-GJ12-GK12)/$FZ$4</f>
        <v>#DIV/0!</v>
      </c>
      <c r="GM12" s="6"/>
      <c r="GN12" s="14">
        <v>100</v>
      </c>
      <c r="GO12" s="2">
        <v>78</v>
      </c>
      <c r="GQ12" s="13"/>
      <c r="GR12" s="13">
        <v>9</v>
      </c>
      <c r="GS12" s="9"/>
      <c r="GT12" s="9"/>
      <c r="GU12" s="9"/>
      <c r="GV12" s="9"/>
      <c r="GW12" s="37" t="e">
        <f t="shared" si="22"/>
        <v>#DIV/0!</v>
      </c>
      <c r="GY12" s="37" t="e">
        <f t="shared" si="22"/>
        <v>#DIV/0!</v>
      </c>
      <c r="HA12" s="37" t="e">
        <f t="shared" si="23"/>
        <v>#DIV/0!</v>
      </c>
      <c r="HB12" s="4"/>
      <c r="HC12" s="9"/>
      <c r="HD12" s="37" t="e">
        <f>(GS12-HB12-HC12)/$GR$4</f>
        <v>#DIV/0!</v>
      </c>
      <c r="HF12" s="14">
        <v>100</v>
      </c>
      <c r="HG12" s="2">
        <v>78</v>
      </c>
    </row>
    <row r="13" spans="1:215" ht="15.75" thickBot="1" x14ac:dyDescent="0.3">
      <c r="A13" s="13"/>
      <c r="B13" s="19" t="s">
        <v>22</v>
      </c>
      <c r="C13" s="46">
        <f>SUM(C11:C12)</f>
        <v>301.45</v>
      </c>
      <c r="D13" s="46">
        <f t="shared" ref="D13:M13" si="74">SUM(D11:D12)</f>
        <v>301.45</v>
      </c>
      <c r="E13" s="46">
        <f t="shared" si="74"/>
        <v>0</v>
      </c>
      <c r="F13" s="46">
        <f t="shared" si="74"/>
        <v>442.55</v>
      </c>
      <c r="G13" s="47">
        <f>(G11*$Q11+G12*$Q12)/$Q13</f>
        <v>0.33417149933550805</v>
      </c>
      <c r="H13" s="46">
        <f t="shared" si="74"/>
        <v>744</v>
      </c>
      <c r="I13" s="47">
        <f>(I11*$Q11+I12*$Q12)/$Q13</f>
        <v>0.43820224719101125</v>
      </c>
      <c r="J13" s="46">
        <f t="shared" si="74"/>
        <v>0</v>
      </c>
      <c r="K13" s="47">
        <f>(K11*$Q11+K12*$Q12)/$Q13</f>
        <v>0</v>
      </c>
      <c r="L13" s="46">
        <f t="shared" si="74"/>
        <v>0</v>
      </c>
      <c r="M13" s="46">
        <f t="shared" si="74"/>
        <v>75.3</v>
      </c>
      <c r="N13" s="47">
        <f>(N11*$Q11+N12*$Q12)/$Q13</f>
        <v>0.17076688413676452</v>
      </c>
      <c r="O13" s="48">
        <f t="shared" ref="O13" si="75">SUM(O11:O12)</f>
        <v>20195</v>
      </c>
      <c r="P13" s="53">
        <f t="shared" ref="P13" si="76">SUM(P11:P12)</f>
        <v>200</v>
      </c>
      <c r="Q13" s="53">
        <f t="shared" ref="Q13" si="77">SUM(Q11:Q12)</f>
        <v>178</v>
      </c>
      <c r="R13" s="4"/>
      <c r="S13" s="13"/>
      <c r="T13" s="19" t="s">
        <v>22</v>
      </c>
      <c r="U13" s="46">
        <f>SUM(U11:U12)</f>
        <v>322.55</v>
      </c>
      <c r="V13" s="46">
        <f t="shared" ref="V13:AB13" si="78">SUM(V11:V12)</f>
        <v>322.55</v>
      </c>
      <c r="W13" s="46">
        <f t="shared" si="78"/>
        <v>0</v>
      </c>
      <c r="X13" s="46">
        <f t="shared" si="78"/>
        <v>421.45</v>
      </c>
      <c r="Y13" s="47">
        <f>(Y11*$AI11+Y12*$AI12)/$AI13</f>
        <v>0.31823879424912405</v>
      </c>
      <c r="Z13" s="46">
        <f t="shared" si="78"/>
        <v>744</v>
      </c>
      <c r="AA13" s="47">
        <f>(AA11*$AI11+AA12*$AI12)/$AI13</f>
        <v>0.43820224719101125</v>
      </c>
      <c r="AB13" s="46">
        <f t="shared" si="78"/>
        <v>0</v>
      </c>
      <c r="AC13" s="47">
        <f>(AC11*$AI11+AC12*$AI12)/$AI13</f>
        <v>0</v>
      </c>
      <c r="AD13" s="46">
        <f t="shared" ref="AD13" si="79">SUM(AD11:AD12)</f>
        <v>17.5</v>
      </c>
      <c r="AE13" s="46">
        <f t="shared" ref="AE13" si="80">SUM(AE11:AE12)</f>
        <v>77.45</v>
      </c>
      <c r="AF13" s="47">
        <f>(AF11*$AI11+AF12*$AI12)/$AI13</f>
        <v>0.17186178567113691</v>
      </c>
      <c r="AG13" s="48">
        <f t="shared" ref="AG13" si="81">SUM(AG11:AG12)</f>
        <v>22201</v>
      </c>
      <c r="AH13" s="53">
        <f t="shared" ref="AH13" si="82">SUM(AH11:AH12)</f>
        <v>200</v>
      </c>
      <c r="AI13" s="53">
        <f t="shared" ref="AI13" si="83">SUM(AI11:AI12)</f>
        <v>178</v>
      </c>
      <c r="AJ13" s="4"/>
      <c r="AK13" s="13"/>
      <c r="AL13" s="19" t="s">
        <v>22</v>
      </c>
      <c r="AM13" s="46">
        <f>SUM(AM11:AM12)</f>
        <v>0</v>
      </c>
      <c r="AN13" s="46">
        <f t="shared" ref="AN13" si="84">SUM(AN11:AN12)</f>
        <v>0</v>
      </c>
      <c r="AO13" s="46">
        <f t="shared" ref="AO13" si="85">SUM(AO11:AO12)</f>
        <v>0</v>
      </c>
      <c r="AP13" s="46">
        <f t="shared" ref="AP13" si="86">SUM(AP11:AP12)</f>
        <v>720</v>
      </c>
      <c r="AQ13" s="47">
        <f>(AQ11*$BA11+AQ12*$BA12)/$BA13</f>
        <v>0.5617977528089888</v>
      </c>
      <c r="AR13" s="46">
        <f t="shared" ref="AR13" si="87">SUM(AR11:AR12)</f>
        <v>720</v>
      </c>
      <c r="AS13" s="47">
        <f>(AS11*$BA11+AS12*$BA12)/$BA13</f>
        <v>0.43820224719101125</v>
      </c>
      <c r="AT13" s="46">
        <f t="shared" ref="AT13" si="88">SUM(AT11:AT12)</f>
        <v>0</v>
      </c>
      <c r="AU13" s="47">
        <f>(AU11*$BA11+AU12*$BA12)/$BA13</f>
        <v>0</v>
      </c>
      <c r="AV13" s="46">
        <f t="shared" ref="AV13" si="89">SUM(AV11:AV12)</f>
        <v>0</v>
      </c>
      <c r="AW13" s="46">
        <f t="shared" ref="AW13" si="90">SUM(AW11:AW12)</f>
        <v>0</v>
      </c>
      <c r="AX13" s="47">
        <f>(AX11*$BA11+AX12*$BA12)/$BA13</f>
        <v>0</v>
      </c>
      <c r="AY13" s="124">
        <f t="shared" ref="AY13" si="91">SUM(AY11:AY12)</f>
        <v>0</v>
      </c>
      <c r="AZ13" s="53">
        <f t="shared" ref="AZ13:BA13" si="92">SUM(AZ11:AZ12)</f>
        <v>200</v>
      </c>
      <c r="BA13" s="53">
        <f t="shared" si="92"/>
        <v>178</v>
      </c>
      <c r="BB13" s="4"/>
      <c r="BC13" s="13"/>
      <c r="BD13" s="19" t="s">
        <v>22</v>
      </c>
      <c r="BE13" s="46">
        <f>SUM(BE11:BE12)</f>
        <v>0</v>
      </c>
      <c r="BF13" s="46">
        <f>SUM(BF11:BF12)</f>
        <v>0</v>
      </c>
      <c r="BG13" s="46">
        <f>SUM(BG11:BG12)</f>
        <v>0</v>
      </c>
      <c r="BH13" s="46">
        <f>SUM(BH11:BH12)</f>
        <v>0</v>
      </c>
      <c r="BI13" s="47" t="e">
        <f>(BI11*$BS11+BI12*$BS12)/$BS13</f>
        <v>#DIV/0!</v>
      </c>
      <c r="BJ13" s="46">
        <f>SUM(BJ11:BJ12)</f>
        <v>0</v>
      </c>
      <c r="BK13" s="47" t="e">
        <f>(BK11*$BS11+BK12*$BS12)/$BS13</f>
        <v>#DIV/0!</v>
      </c>
      <c r="BL13" s="46">
        <f>SUM(BL11:BL12)</f>
        <v>0</v>
      </c>
      <c r="BM13" s="47" t="e">
        <f>(BM11*$BS11+BM12*$BS12)/$BS13</f>
        <v>#DIV/0!</v>
      </c>
      <c r="BN13" s="46">
        <f>SUM(BN11:BN12)</f>
        <v>0</v>
      </c>
      <c r="BO13" s="46">
        <f>SUM(BO11:BO12)</f>
        <v>0</v>
      </c>
      <c r="BP13" s="47" t="e">
        <f>(BP11*$BS11+BP12*$BS12)/$BS13</f>
        <v>#DIV/0!</v>
      </c>
      <c r="BQ13" s="46">
        <f>SUM(BQ11:BQ12)</f>
        <v>0</v>
      </c>
      <c r="BR13" s="53">
        <f>SUM(BR11:BR12)</f>
        <v>200</v>
      </c>
      <c r="BS13" s="53">
        <f t="shared" ref="BS13" si="93">SUM(BS11:BS12)</f>
        <v>178</v>
      </c>
      <c r="BT13" s="37"/>
      <c r="BU13" s="13"/>
      <c r="BV13" s="19" t="s">
        <v>22</v>
      </c>
      <c r="BW13" s="46">
        <f t="shared" ref="BW13:BZ13" si="94">SUM(BW11:BW12)</f>
        <v>0</v>
      </c>
      <c r="BX13" s="46">
        <f t="shared" si="94"/>
        <v>0</v>
      </c>
      <c r="BY13" s="46">
        <f t="shared" si="94"/>
        <v>0</v>
      </c>
      <c r="BZ13" s="46">
        <f t="shared" si="94"/>
        <v>0</v>
      </c>
      <c r="CA13" s="37"/>
      <c r="CB13" s="46">
        <f t="shared" ref="CB13" si="95">SUM(CB11:CB12)</f>
        <v>0</v>
      </c>
      <c r="CC13" s="37"/>
      <c r="CD13" s="46">
        <f t="shared" ref="CD13" si="96">SUM(CD11:CD12)</f>
        <v>0</v>
      </c>
      <c r="CE13" s="37"/>
      <c r="CF13" s="46">
        <f t="shared" ref="CF13:CG13" si="97">SUM(CF11:CF12)</f>
        <v>0</v>
      </c>
      <c r="CG13" s="46">
        <f t="shared" si="97"/>
        <v>0</v>
      </c>
      <c r="CH13" s="37"/>
      <c r="CI13" s="46">
        <f t="shared" ref="CI13:CK13" si="98">SUM(CI11:CI12)</f>
        <v>0</v>
      </c>
      <c r="CJ13" s="46">
        <f t="shared" si="98"/>
        <v>200</v>
      </c>
      <c r="CK13" s="53">
        <f t="shared" si="98"/>
        <v>178</v>
      </c>
      <c r="CM13" s="13"/>
      <c r="CN13" s="19" t="s">
        <v>22</v>
      </c>
      <c r="CO13" s="46">
        <f t="shared" ref="CO13:CR13" si="99">SUM(CO11:CO12)</f>
        <v>0</v>
      </c>
      <c r="CP13" s="46">
        <f t="shared" si="99"/>
        <v>0</v>
      </c>
      <c r="CQ13" s="46">
        <f t="shared" si="99"/>
        <v>0</v>
      </c>
      <c r="CR13" s="46">
        <f t="shared" si="99"/>
        <v>0</v>
      </c>
      <c r="CS13" s="37"/>
      <c r="CT13" s="46">
        <f t="shared" ref="CT13" si="100">SUM(CT11:CT12)</f>
        <v>0</v>
      </c>
      <c r="CU13" s="37"/>
      <c r="CV13" s="46">
        <f t="shared" ref="CV13" si="101">SUM(CV11:CV12)</f>
        <v>0</v>
      </c>
      <c r="CW13" s="37"/>
      <c r="CX13" s="46">
        <f t="shared" ref="CX13:CY13" si="102">SUM(CX11:CX12)</f>
        <v>0</v>
      </c>
      <c r="CY13" s="46">
        <f t="shared" si="102"/>
        <v>0</v>
      </c>
      <c r="CZ13" s="37"/>
      <c r="DA13" s="46">
        <f t="shared" ref="DA13:DC13" si="103">SUM(DA11:DA12)</f>
        <v>0</v>
      </c>
      <c r="DB13" s="46">
        <f t="shared" si="103"/>
        <v>200</v>
      </c>
      <c r="DC13" s="53">
        <f t="shared" si="103"/>
        <v>178</v>
      </c>
      <c r="DE13" s="13"/>
      <c r="DF13" s="19" t="s">
        <v>22</v>
      </c>
      <c r="DG13" s="46">
        <f t="shared" ref="DG13:DJ13" si="104">SUM(DG11:DG12)</f>
        <v>0</v>
      </c>
      <c r="DH13" s="46">
        <f t="shared" si="104"/>
        <v>0</v>
      </c>
      <c r="DI13" s="46">
        <f t="shared" si="104"/>
        <v>0</v>
      </c>
      <c r="DJ13" s="46">
        <f t="shared" si="104"/>
        <v>0</v>
      </c>
      <c r="DK13" s="37"/>
      <c r="DL13" s="46">
        <f t="shared" ref="DL13" si="105">SUM(DL11:DL12)</f>
        <v>0</v>
      </c>
      <c r="DM13" s="37"/>
      <c r="DN13" s="46">
        <f t="shared" ref="DN13" si="106">SUM(DN11:DN12)</f>
        <v>0</v>
      </c>
      <c r="DO13" s="37"/>
      <c r="DP13" s="46">
        <f t="shared" ref="DP13:DQ13" si="107">SUM(DP11:DP12)</f>
        <v>0</v>
      </c>
      <c r="DQ13" s="46">
        <f t="shared" si="107"/>
        <v>0</v>
      </c>
      <c r="DR13" s="37"/>
      <c r="DS13" s="46">
        <f t="shared" ref="DS13:DU13" si="108">SUM(DS11:DS12)</f>
        <v>0</v>
      </c>
      <c r="DT13" s="46">
        <f t="shared" si="108"/>
        <v>200</v>
      </c>
      <c r="DU13" s="53">
        <f t="shared" si="108"/>
        <v>178</v>
      </c>
      <c r="DW13" s="13"/>
      <c r="DX13" s="19" t="s">
        <v>22</v>
      </c>
      <c r="DY13" s="46">
        <f t="shared" ref="DY13:EB13" si="109">SUM(DY11:DY12)</f>
        <v>0</v>
      </c>
      <c r="DZ13" s="46">
        <f t="shared" si="109"/>
        <v>0</v>
      </c>
      <c r="EA13" s="46">
        <f t="shared" si="109"/>
        <v>0</v>
      </c>
      <c r="EB13" s="46">
        <f t="shared" si="109"/>
        <v>0</v>
      </c>
      <c r="EC13" s="37"/>
      <c r="ED13" s="46">
        <f t="shared" ref="ED13" si="110">SUM(ED11:ED12)</f>
        <v>0</v>
      </c>
      <c r="EE13" s="37"/>
      <c r="EF13" s="46">
        <f t="shared" ref="EF13" si="111">SUM(EF11:EF12)</f>
        <v>0</v>
      </c>
      <c r="EG13" s="37"/>
      <c r="EH13" s="46">
        <f t="shared" ref="EH13:EI13" si="112">SUM(EH11:EH12)</f>
        <v>0</v>
      </c>
      <c r="EI13" s="46">
        <f t="shared" si="112"/>
        <v>0</v>
      </c>
      <c r="EJ13" s="37"/>
      <c r="EK13" s="46">
        <f t="shared" ref="EK13:EM13" si="113">SUM(EK11:EK12)</f>
        <v>0</v>
      </c>
      <c r="EL13" s="46">
        <f t="shared" si="113"/>
        <v>200</v>
      </c>
      <c r="EM13" s="53">
        <f t="shared" si="113"/>
        <v>178</v>
      </c>
      <c r="EO13" s="13"/>
      <c r="EP13" s="19" t="s">
        <v>22</v>
      </c>
      <c r="EQ13" s="46">
        <f t="shared" ref="EQ13:ET13" si="114">SUM(EQ11:EQ12)</f>
        <v>0</v>
      </c>
      <c r="ER13" s="46">
        <f t="shared" si="114"/>
        <v>0</v>
      </c>
      <c r="ES13" s="46">
        <f t="shared" si="114"/>
        <v>0</v>
      </c>
      <c r="ET13" s="46">
        <f t="shared" si="114"/>
        <v>0</v>
      </c>
      <c r="EU13" s="37"/>
      <c r="EV13" s="46">
        <f t="shared" ref="EV13" si="115">SUM(EV11:EV12)</f>
        <v>0</v>
      </c>
      <c r="EW13" s="37"/>
      <c r="EX13" s="46">
        <f t="shared" ref="EX13" si="116">SUM(EX11:EX12)</f>
        <v>0</v>
      </c>
      <c r="EY13" s="37"/>
      <c r="EZ13" s="46">
        <f t="shared" ref="EZ13:FA13" si="117">SUM(EZ11:EZ12)</f>
        <v>0</v>
      </c>
      <c r="FA13" s="46">
        <f t="shared" si="117"/>
        <v>0</v>
      </c>
      <c r="FB13" s="37"/>
      <c r="FC13" s="46">
        <f t="shared" ref="FC13:FE13" si="118">SUM(FC11:FC12)</f>
        <v>0</v>
      </c>
      <c r="FD13" s="46">
        <f t="shared" si="118"/>
        <v>200</v>
      </c>
      <c r="FE13" s="53">
        <f t="shared" si="118"/>
        <v>178</v>
      </c>
      <c r="FG13" s="13"/>
      <c r="FH13" s="19" t="s">
        <v>22</v>
      </c>
      <c r="FI13" s="46">
        <f t="shared" ref="FI13:FL13" si="119">SUM(FI11:FI12)</f>
        <v>0</v>
      </c>
      <c r="FJ13" s="46">
        <f t="shared" si="119"/>
        <v>0</v>
      </c>
      <c r="FK13" s="46">
        <f t="shared" si="119"/>
        <v>0</v>
      </c>
      <c r="FL13" s="46">
        <f t="shared" si="119"/>
        <v>0</v>
      </c>
      <c r="FM13" s="37"/>
      <c r="FN13" s="46">
        <f t="shared" ref="FN13" si="120">SUM(FN11:FN12)</f>
        <v>0</v>
      </c>
      <c r="FO13" s="37"/>
      <c r="FP13" s="46">
        <f t="shared" ref="FP13" si="121">SUM(FP11:FP12)</f>
        <v>0</v>
      </c>
      <c r="FQ13" s="37"/>
      <c r="FR13" s="46">
        <f t="shared" ref="FR13:FS13" si="122">SUM(FR11:FR12)</f>
        <v>0</v>
      </c>
      <c r="FS13" s="46">
        <f t="shared" si="122"/>
        <v>0</v>
      </c>
      <c r="FT13" s="37"/>
      <c r="FU13" s="46">
        <f t="shared" ref="FU13:FW13" si="123">SUM(FU11:FU12)</f>
        <v>0</v>
      </c>
      <c r="FV13" s="46">
        <f t="shared" si="123"/>
        <v>200</v>
      </c>
      <c r="FW13" s="53">
        <f t="shared" si="123"/>
        <v>178</v>
      </c>
      <c r="FY13" s="13"/>
      <c r="FZ13" s="19" t="s">
        <v>22</v>
      </c>
      <c r="GA13" s="46">
        <f>SUM(GA11:GA12)</f>
        <v>0</v>
      </c>
      <c r="GB13" s="46">
        <f t="shared" ref="GB13:GD13" si="124">SUM(GB11:GB12)</f>
        <v>0</v>
      </c>
      <c r="GC13" s="46">
        <f t="shared" si="124"/>
        <v>0</v>
      </c>
      <c r="GD13" s="46">
        <f t="shared" si="124"/>
        <v>0</v>
      </c>
      <c r="GE13" s="37"/>
      <c r="GF13" s="46">
        <f t="shared" ref="GF13" si="125">SUM(GF11:GF12)</f>
        <v>0</v>
      </c>
      <c r="GG13" s="37"/>
      <c r="GH13" s="46">
        <f t="shared" ref="GH13" si="126">SUM(GH11:GH12)</f>
        <v>0</v>
      </c>
      <c r="GI13" s="37"/>
      <c r="GJ13" s="46">
        <f t="shared" ref="GJ13:GK13" si="127">SUM(GJ11:GJ12)</f>
        <v>0</v>
      </c>
      <c r="GK13" s="46">
        <f t="shared" si="127"/>
        <v>0</v>
      </c>
      <c r="GL13" s="37"/>
      <c r="GM13" s="46">
        <f t="shared" ref="GM13" si="128">SUM(GM11:GM12)</f>
        <v>0</v>
      </c>
      <c r="GN13" s="46">
        <f t="shared" ref="GN13:GO13" si="129">SUM(GN11:GN12)</f>
        <v>200</v>
      </c>
      <c r="GO13" s="53">
        <f t="shared" si="129"/>
        <v>178</v>
      </c>
      <c r="GQ13" s="13"/>
      <c r="GR13" s="19" t="s">
        <v>22</v>
      </c>
      <c r="GS13" s="46">
        <f>SUM(GS11:GS12)</f>
        <v>0</v>
      </c>
      <c r="GT13" s="46">
        <f t="shared" ref="GT13:GV13" si="130">SUM(GT11:GT12)</f>
        <v>0</v>
      </c>
      <c r="GU13" s="46">
        <f t="shared" si="130"/>
        <v>0</v>
      </c>
      <c r="GV13" s="46">
        <f t="shared" si="130"/>
        <v>0</v>
      </c>
      <c r="GW13" s="37"/>
      <c r="GX13" s="46">
        <f t="shared" ref="GX13" si="131">SUM(GX11:GX12)</f>
        <v>0</v>
      </c>
      <c r="GY13" s="37"/>
      <c r="GZ13" s="46">
        <f t="shared" ref="GZ13" si="132">SUM(GZ11:GZ12)</f>
        <v>0</v>
      </c>
      <c r="HA13" s="37"/>
      <c r="HB13" s="46">
        <f t="shared" ref="HB13:HC13" si="133">SUM(HB11:HB12)</f>
        <v>0</v>
      </c>
      <c r="HC13" s="46">
        <f t="shared" si="133"/>
        <v>0</v>
      </c>
      <c r="HD13" s="37"/>
      <c r="HE13" s="46">
        <f t="shared" ref="HE13:HG13" si="134">SUM(HE11:HE12)</f>
        <v>0</v>
      </c>
      <c r="HF13" s="46">
        <f t="shared" si="134"/>
        <v>200</v>
      </c>
      <c r="HG13" s="53">
        <f t="shared" si="134"/>
        <v>178</v>
      </c>
    </row>
    <row r="14" spans="1:215" ht="15.75" thickBot="1" x14ac:dyDescent="0.3">
      <c r="A14" s="13"/>
      <c r="B14" s="84" t="s">
        <v>23</v>
      </c>
      <c r="C14" s="79">
        <f>SUM(C10,C13)</f>
        <v>2445.2299999999996</v>
      </c>
      <c r="D14" s="79">
        <f t="shared" ref="D14:M14" si="135">SUM(D10,D13)</f>
        <v>2445.2299999999996</v>
      </c>
      <c r="E14" s="80">
        <f t="shared" si="135"/>
        <v>0</v>
      </c>
      <c r="F14" s="80">
        <f t="shared" si="135"/>
        <v>469.17</v>
      </c>
      <c r="G14" s="81">
        <f>(G6*Q6+G7*Q7+G8*Q8+G9*Q9+G11*Q11+G12*Q12)/Q14</f>
        <v>0.109231227975061</v>
      </c>
      <c r="H14" s="80">
        <f t="shared" si="135"/>
        <v>1505.62</v>
      </c>
      <c r="I14" s="81">
        <f>(I6*Q6+I7*Q7+I8*Q8+I9*Q9+I11*Q11+I12*Q12)/Q14</f>
        <v>0.23806243787837716</v>
      </c>
      <c r="J14" s="80">
        <f t="shared" si="135"/>
        <v>43.980000000000004</v>
      </c>
      <c r="K14" s="81">
        <f>(K6*Q6+K7*Q7+K8*Q8+K9*Q9+K11*Q11+K12*Q12)/Q14</f>
        <v>9.7489156953103825E-3</v>
      </c>
      <c r="L14" s="80">
        <f t="shared" si="135"/>
        <v>0</v>
      </c>
      <c r="M14" s="80">
        <f t="shared" si="135"/>
        <v>75.3</v>
      </c>
      <c r="N14" s="82">
        <f>(N6*Q6+N7*Q7+N8*Q8+N9*Q9+N11*Q11+N12*Q12)/Q14</f>
        <v>0.62594738863287258</v>
      </c>
      <c r="O14" s="85">
        <f t="shared" ref="O14" si="136">SUM(O10,O13)</f>
        <v>251954</v>
      </c>
      <c r="P14" s="83">
        <f t="shared" ref="P14" si="137">SUM(P10,P13)</f>
        <v>640</v>
      </c>
      <c r="Q14" s="83">
        <f t="shared" ref="Q14" si="138">SUM(Q10,Q13)</f>
        <v>595</v>
      </c>
      <c r="R14" s="23"/>
      <c r="S14" s="13"/>
      <c r="T14" s="84" t="s">
        <v>23</v>
      </c>
      <c r="U14" s="79">
        <f>SUM(U10,U13)</f>
        <v>2462.09</v>
      </c>
      <c r="V14" s="79">
        <f t="shared" ref="V14:AB14" si="139">SUM(V10,V13)</f>
        <v>2413.56</v>
      </c>
      <c r="W14" s="80">
        <f t="shared" si="139"/>
        <v>48.53</v>
      </c>
      <c r="X14" s="80">
        <f t="shared" si="139"/>
        <v>508.71</v>
      </c>
      <c r="Y14" s="81">
        <f>(Y6*$AI$6+Y7*$AI$7+Y8*$AI$8+Y9*$AI$9+Y11*$AI$11+Y12*$AI$12)/$AI$14</f>
        <v>0.1144074500768049</v>
      </c>
      <c r="Z14" s="79">
        <f t="shared" si="139"/>
        <v>1488</v>
      </c>
      <c r="AA14" s="81">
        <f>(AA6*$AI$6+AA7*$AI$7+AA8*$AI$8+AA9*$AI$9+AA11*$AI$11+AA12*$AI$12)/$AI$14</f>
        <v>0.23193277310924371</v>
      </c>
      <c r="AB14" s="80">
        <f t="shared" si="139"/>
        <v>5.2</v>
      </c>
      <c r="AC14" s="81">
        <f>(AC6*$AI$6+AC7*$AI$7+AC8*$AI$8+AC9*$AI$9+AC11*$AI$11+AC12*$AI$12)/$AI$14</f>
        <v>1.8089816571790008E-3</v>
      </c>
      <c r="AD14" s="80">
        <f t="shared" ref="AD14" si="140">SUM(AD10,AD13)</f>
        <v>17.5</v>
      </c>
      <c r="AE14" s="79">
        <f t="shared" ref="AE14" si="141">SUM(AE10,AE13)</f>
        <v>111.74000000000001</v>
      </c>
      <c r="AF14" s="81">
        <f>(AF6*$AI$6+AF7*$AI$7+AF8*$AI$8+AF9*$AI$9+AF11*$AI$11+AF12*$AI$12)/$AI$14</f>
        <v>0.61855051052679144</v>
      </c>
      <c r="AG14" s="85">
        <f t="shared" ref="AG14" si="142">SUM(AG10,AG13)</f>
        <v>247029</v>
      </c>
      <c r="AH14" s="83">
        <f t="shared" ref="AH14" si="143">SUM(AH10,AH13)</f>
        <v>640</v>
      </c>
      <c r="AI14" s="83">
        <f t="shared" ref="AI14" si="144">SUM(AI10,AI13)</f>
        <v>595</v>
      </c>
      <c r="AJ14" s="23"/>
      <c r="AK14" s="13"/>
      <c r="AL14" s="16" t="s">
        <v>23</v>
      </c>
      <c r="AM14" s="80">
        <f>SUM(AM10,AM13)</f>
        <v>1850.15</v>
      </c>
      <c r="AN14" s="80">
        <f t="shared" ref="AN14" si="145">SUM(AN10,AN13)</f>
        <v>1807.62</v>
      </c>
      <c r="AO14" s="80">
        <f t="shared" ref="AO14" si="146">SUM(AO10,AO13)</f>
        <v>42.53</v>
      </c>
      <c r="AP14" s="80">
        <f t="shared" ref="AP14" si="147">SUM(AP10,AP13)</f>
        <v>961.05</v>
      </c>
      <c r="AQ14" s="47">
        <f>(AQ6*$BA6+AQ7*$BA7+AQ8*$BA8+AQ9*$BA9+AQ11*$BA11+AQ12*$BA12)/$BA14</f>
        <v>0.25135660597572362</v>
      </c>
      <c r="AR14" s="79">
        <f t="shared" ref="AR14:AW14" si="148">SUM(AR10,AR13)</f>
        <v>1440</v>
      </c>
      <c r="AS14" s="47">
        <f>(AS6*$BA6+AS7*$BA7+AS8*$BA8+AS9*$BA9+AS11*$BA11+AS12*$BA12)/$BA14</f>
        <v>0.23193277310924371</v>
      </c>
      <c r="AT14" s="80">
        <f t="shared" si="148"/>
        <v>68.8</v>
      </c>
      <c r="AU14" s="47">
        <f>(AU6*$BA6+AU7*$BA7+AU8*$BA8+AU9*$BA9+AU11*$BA11+AU12*$BA12)/$BA14</f>
        <v>1.9768510737628385E-2</v>
      </c>
      <c r="AV14" s="80">
        <f t="shared" si="148"/>
        <v>0</v>
      </c>
      <c r="AW14" s="80">
        <f t="shared" si="148"/>
        <v>0</v>
      </c>
      <c r="AX14" s="47">
        <f>(AX6*$BA6+AX7*$BA7+AX8*$BA8+AX9*$BA9+AX11*$BA11+AX12*$BA12)/$BA14</f>
        <v>0.49694211017740425</v>
      </c>
      <c r="AY14" s="85">
        <f t="shared" ref="AY14:BA14" si="149">SUM(AY10,AY13)</f>
        <v>189570</v>
      </c>
      <c r="AZ14" s="83">
        <f t="shared" si="149"/>
        <v>640</v>
      </c>
      <c r="BA14" s="83">
        <f t="shared" si="149"/>
        <v>595</v>
      </c>
      <c r="BB14" s="23"/>
      <c r="BC14" s="13"/>
      <c r="BD14" s="16" t="s">
        <v>23</v>
      </c>
      <c r="BE14" s="79">
        <f>SUM(BE10,BE13)</f>
        <v>0</v>
      </c>
      <c r="BF14" s="79">
        <f>SUM(BF10,BF13)</f>
        <v>0</v>
      </c>
      <c r="BG14" s="79">
        <f>SUM(BG10,BG13)</f>
        <v>0</v>
      </c>
      <c r="BH14" s="79">
        <f>SUM(BH10,BH13)</f>
        <v>0</v>
      </c>
      <c r="BI14" s="47" t="e">
        <f>(BI6*$BS6+BI7*$BS7+BI8*$BS8+BI9*$BS9+BI11*$BS11+BI12*$BS12)/$BS14</f>
        <v>#DIV/0!</v>
      </c>
      <c r="BJ14" s="79">
        <f>SUM(BJ10,BJ13)</f>
        <v>0</v>
      </c>
      <c r="BK14" s="47" t="e">
        <f>(BK6*$BS6+BK7*$BS7+BK8*$BS8+BK9*$BS9+BK11*$BS11+BK12*$BS12)/$BS14</f>
        <v>#DIV/0!</v>
      </c>
      <c r="BL14" s="79">
        <f>SUM(BL10,BL13)</f>
        <v>0</v>
      </c>
      <c r="BM14" s="47" t="e">
        <f>(BM6*$BS6+BM7*$BS7+BM8*$BS8+BM9*$BS9+BM11*$BS11+BM12*$BS12)/$BS14</f>
        <v>#DIV/0!</v>
      </c>
      <c r="BN14" s="79">
        <f>SUM(BN10,BN13)</f>
        <v>0</v>
      </c>
      <c r="BO14" s="79">
        <f>SUM(BO10,BO13)</f>
        <v>0</v>
      </c>
      <c r="BP14" s="47" t="e">
        <f>(BP6*$BS6+BP7*$BS7+BP8*$BS8+BP9*$BS9+BP11*$BS11+BP12*$BS12)/$BS14</f>
        <v>#DIV/0!</v>
      </c>
      <c r="BQ14" s="79">
        <f>SUM(BQ10,BQ13)</f>
        <v>0</v>
      </c>
      <c r="BR14" s="83">
        <f>SUM(BR10,BR13)</f>
        <v>640</v>
      </c>
      <c r="BS14" s="83">
        <f t="shared" ref="BS14" si="150">SUM(BS10,BS13)</f>
        <v>595</v>
      </c>
      <c r="BU14" s="13"/>
      <c r="BV14" s="16" t="s">
        <v>23</v>
      </c>
      <c r="BW14" s="79">
        <f t="shared" ref="BW14:BZ14" si="151">SUM(BW10,BW13)</f>
        <v>0</v>
      </c>
      <c r="BX14" s="79">
        <f t="shared" si="151"/>
        <v>0</v>
      </c>
      <c r="BY14" s="79">
        <f t="shared" si="151"/>
        <v>0</v>
      </c>
      <c r="BZ14" s="79">
        <f t="shared" si="151"/>
        <v>0</v>
      </c>
      <c r="CA14" s="47" t="e">
        <f>(CA6*$CK6+CA7*$CK7+CA8*$CK8+CA9*$CK9+CA11*$CK11+CA12*$CK12)/$CK14</f>
        <v>#DIV/0!</v>
      </c>
      <c r="CB14" s="79">
        <f t="shared" ref="CB14" si="152">SUM(CB10,CB13)</f>
        <v>0</v>
      </c>
      <c r="CC14" s="47" t="e">
        <f>(CC6*$CK6+CC7*$CK7+CC8*$CK8+CC9*$CK9+CC11*$CK11+CC12*$CK12)/$CK14</f>
        <v>#DIV/0!</v>
      </c>
      <c r="CD14" s="79">
        <f t="shared" ref="CD14" si="153">SUM(CD10,CD13)</f>
        <v>0</v>
      </c>
      <c r="CE14" s="47" t="e">
        <f>(CE6*$CK6+CE7*$CK7+CE8*$CK8+CE9*$CK9+CE11*$CK11+CE12*$CK12)/$CK14</f>
        <v>#DIV/0!</v>
      </c>
      <c r="CF14" s="79">
        <f t="shared" ref="CF14:CG14" si="154">SUM(CF10,CF13)</f>
        <v>0</v>
      </c>
      <c r="CG14" s="79">
        <f t="shared" si="154"/>
        <v>0</v>
      </c>
      <c r="CH14" s="47" t="e">
        <f>(CH6*$CK6+CH7*$CK7+CH8*$CK8+CH9*$CK9+CH11*$CK11+CH12*$CK12)/$CK14</f>
        <v>#DIV/0!</v>
      </c>
      <c r="CI14" s="79">
        <f t="shared" ref="CI14:CK14" si="155">SUM(CI10,CI13)</f>
        <v>0</v>
      </c>
      <c r="CJ14" s="79">
        <f t="shared" si="155"/>
        <v>640</v>
      </c>
      <c r="CK14" s="83">
        <f t="shared" si="155"/>
        <v>595</v>
      </c>
      <c r="CM14" s="13"/>
      <c r="CN14" s="16" t="s">
        <v>23</v>
      </c>
      <c r="CO14" s="79">
        <f t="shared" ref="CO14:CR14" si="156">SUM(CO10,CO13)</f>
        <v>0</v>
      </c>
      <c r="CP14" s="79">
        <f t="shared" si="156"/>
        <v>0</v>
      </c>
      <c r="CQ14" s="79">
        <f t="shared" si="156"/>
        <v>0</v>
      </c>
      <c r="CR14" s="79">
        <f t="shared" si="156"/>
        <v>0</v>
      </c>
      <c r="CS14" s="47" t="e">
        <f>(CS6*$DC6+CS7*$DC7+CS8*$DC8+CS9*$DC9+CS11*$DC11+CS12*$DC12)/$DC14</f>
        <v>#DIV/0!</v>
      </c>
      <c r="CT14" s="79">
        <f t="shared" ref="CT14" si="157">SUM(CT10,CT13)</f>
        <v>0</v>
      </c>
      <c r="CU14" s="47" t="e">
        <f>(CU6*$DC6+CU7*$DC7+CU8*$DC8+CU9*$DC9+CU11*$DC11+CU12*$DC12)/$DC14</f>
        <v>#DIV/0!</v>
      </c>
      <c r="CV14" s="79">
        <f t="shared" ref="CV14" si="158">SUM(CV10,CV13)</f>
        <v>0</v>
      </c>
      <c r="CW14" s="47" t="e">
        <f>(CW6*$DC6+CW7*$DC7+CW8*$DC8+CW9*$DC9+CW11*$DC11+CW12*$DC12)/$DC14</f>
        <v>#DIV/0!</v>
      </c>
      <c r="CX14" s="79">
        <f t="shared" ref="CX14:CY14" si="159">SUM(CX10,CX13)</f>
        <v>0</v>
      </c>
      <c r="CY14" s="79">
        <f t="shared" si="159"/>
        <v>0</v>
      </c>
      <c r="CZ14" s="47" t="e">
        <f>(CZ6*$DC6+CZ7*$DC7+CZ8*$DC8+CZ9*$DC9+CZ11*$DC11+CZ12*$DC12)/$DC14</f>
        <v>#DIV/0!</v>
      </c>
      <c r="DA14" s="79">
        <f t="shared" ref="DA14:DC14" si="160">SUM(DA10,DA13)</f>
        <v>0</v>
      </c>
      <c r="DB14" s="79">
        <f t="shared" si="160"/>
        <v>640</v>
      </c>
      <c r="DC14" s="83">
        <f t="shared" si="160"/>
        <v>595</v>
      </c>
      <c r="DE14" s="13"/>
      <c r="DF14" s="16" t="s">
        <v>23</v>
      </c>
      <c r="DG14" s="79">
        <f t="shared" ref="DG14:DJ14" si="161">SUM(DG10,DG13)</f>
        <v>0</v>
      </c>
      <c r="DH14" s="79">
        <f t="shared" si="161"/>
        <v>0</v>
      </c>
      <c r="DI14" s="79">
        <f t="shared" si="161"/>
        <v>0</v>
      </c>
      <c r="DJ14" s="79">
        <f t="shared" si="161"/>
        <v>0</v>
      </c>
      <c r="DK14" s="47" t="e">
        <f>(DK6*$DU6+DK7*$DU7+DK8*$DU8+DK9*$DU9+DK11*$DU11+DK12*$DU12)/$DU14</f>
        <v>#DIV/0!</v>
      </c>
      <c r="DL14" s="79">
        <f t="shared" ref="DL14" si="162">SUM(DL10,DL13)</f>
        <v>0</v>
      </c>
      <c r="DM14" s="47" t="e">
        <f>(DM6*$DU6+DM7*$DU7+DM8*$DU8+DM9*$DU9+DM11*$DU11+DM12*$DU12)/$DU14</f>
        <v>#DIV/0!</v>
      </c>
      <c r="DN14" s="79">
        <f t="shared" ref="DN14" si="163">SUM(DN10,DN13)</f>
        <v>0</v>
      </c>
      <c r="DO14" s="47" t="e">
        <f>(DO6*$DU6+DO7*$DU7+DO8*$DU8+DO9*$DU9+DO11*$DU11+DO12*$DU12)/$DU14</f>
        <v>#DIV/0!</v>
      </c>
      <c r="DP14" s="79">
        <f t="shared" ref="DP14:DQ14" si="164">SUM(DP10,DP13)</f>
        <v>0</v>
      </c>
      <c r="DQ14" s="79">
        <f t="shared" si="164"/>
        <v>0</v>
      </c>
      <c r="DR14" s="69" t="e">
        <f>(DR6*$DU6+DR7*$DU7+DR8*$DU8+DR9*$DU9+DR11*$DU11+DR12*$DU12)/$DU14</f>
        <v>#DIV/0!</v>
      </c>
      <c r="DS14" s="79">
        <f t="shared" ref="DS14:DU14" si="165">SUM(DS10,DS13)</f>
        <v>0</v>
      </c>
      <c r="DT14" s="79">
        <f t="shared" si="165"/>
        <v>640</v>
      </c>
      <c r="DU14" s="83">
        <f t="shared" si="165"/>
        <v>595</v>
      </c>
      <c r="DW14" s="13"/>
      <c r="DX14" s="16" t="s">
        <v>23</v>
      </c>
      <c r="DY14" s="79">
        <f t="shared" ref="DY14:EB14" si="166">SUM(DY10,DY13)</f>
        <v>0</v>
      </c>
      <c r="DZ14" s="79">
        <f t="shared" si="166"/>
        <v>0</v>
      </c>
      <c r="EA14" s="79">
        <f t="shared" si="166"/>
        <v>0</v>
      </c>
      <c r="EB14" s="79">
        <f t="shared" si="166"/>
        <v>0</v>
      </c>
      <c r="EC14" s="47" t="e">
        <f>(EC6*$EM6+EC7*$EM7+EC8*$EM8+EC9*$EM9+EC11*$EM11+EC12*$EM12)/$EM14</f>
        <v>#DIV/0!</v>
      </c>
      <c r="ED14" s="79">
        <f t="shared" ref="ED14" si="167">SUM(ED10,ED13)</f>
        <v>0</v>
      </c>
      <c r="EE14" s="47" t="e">
        <f>(EE6*$EM6+EE7*$EM7+EE8*$EM8+EE9*$EM9+EE11*$EM11+EE12*$EM12)/$EM14</f>
        <v>#DIV/0!</v>
      </c>
      <c r="EF14" s="79">
        <f t="shared" ref="EF14" si="168">SUM(EF10,EF13)</f>
        <v>0</v>
      </c>
      <c r="EG14" s="47" t="e">
        <f>(EG6*$EM6+EG7*$EM7+EG8*$EM8+EG9*$EM9+EG11*$EM11+EG12*$EM12)/$EM14</f>
        <v>#DIV/0!</v>
      </c>
      <c r="EH14" s="79">
        <f t="shared" ref="EH14:EI14" si="169">SUM(EH10,EH13)</f>
        <v>0</v>
      </c>
      <c r="EI14" s="79">
        <f t="shared" si="169"/>
        <v>0</v>
      </c>
      <c r="EJ14" s="47" t="e">
        <f>(EJ6*$EM6+EJ7*$EM7+EJ8*$EM8+EJ9*$EM9+EJ11*$EM11+EJ12*$EM12)/$EM14</f>
        <v>#DIV/0!</v>
      </c>
      <c r="EK14" s="79">
        <f t="shared" ref="EK14:EM14" si="170">SUM(EK10,EK13)</f>
        <v>0</v>
      </c>
      <c r="EL14" s="79">
        <f t="shared" si="170"/>
        <v>640</v>
      </c>
      <c r="EM14" s="83">
        <f t="shared" si="170"/>
        <v>595</v>
      </c>
      <c r="EO14" s="13"/>
      <c r="EP14" s="16" t="s">
        <v>23</v>
      </c>
      <c r="EQ14" s="79">
        <f t="shared" ref="EQ14:ET14" si="171">SUM(EQ10,EQ13)</f>
        <v>0</v>
      </c>
      <c r="ER14" s="79">
        <f t="shared" si="171"/>
        <v>0</v>
      </c>
      <c r="ES14" s="79">
        <f t="shared" si="171"/>
        <v>0</v>
      </c>
      <c r="ET14" s="79">
        <f t="shared" si="171"/>
        <v>0</v>
      </c>
      <c r="EU14" s="47" t="e">
        <f>(EU6*$FE6+EU7*$FE7+EU8*$FE8+EU9*$FE9+EU11*$FE11+EU12*$FE12)/$FE14</f>
        <v>#DIV/0!</v>
      </c>
      <c r="EV14" s="79">
        <f t="shared" ref="EV14" si="172">SUM(EV10,EV13)</f>
        <v>0</v>
      </c>
      <c r="EW14" s="47" t="e">
        <f>(EW6*$FE6+EW7*$FE7+EW8*$FE8+EW9*$FE9+EW11*$FE11+EW12*$FE12)/$FE14</f>
        <v>#DIV/0!</v>
      </c>
      <c r="EX14" s="79">
        <f t="shared" ref="EX14" si="173">SUM(EX10,EX13)</f>
        <v>0</v>
      </c>
      <c r="EY14" s="47" t="e">
        <f>(EY6*$FE6+EY7*$FE7+EY8*$FE8+EY9*$FE9+EY11*$FE11+EY12*$FE12)/$FE14</f>
        <v>#DIV/0!</v>
      </c>
      <c r="EZ14" s="79">
        <f t="shared" ref="EZ14:FA14" si="174">SUM(EZ10,EZ13)</f>
        <v>0</v>
      </c>
      <c r="FA14" s="79">
        <f t="shared" si="174"/>
        <v>0</v>
      </c>
      <c r="FB14" s="47" t="e">
        <f>(FB6*$FE6+FB7*$FE7+FB8*$FE8+FB9*$FE9+FB11*$FE11+FB12*$FE12)/$FE14</f>
        <v>#DIV/0!</v>
      </c>
      <c r="FC14" s="79">
        <f t="shared" ref="FC14:FE14" si="175">SUM(FC10,FC13)</f>
        <v>0</v>
      </c>
      <c r="FD14" s="79">
        <f t="shared" si="175"/>
        <v>640</v>
      </c>
      <c r="FE14" s="83">
        <f t="shared" si="175"/>
        <v>595</v>
      </c>
      <c r="FG14" s="13"/>
      <c r="FH14" s="16" t="s">
        <v>23</v>
      </c>
      <c r="FI14" s="79">
        <f t="shared" ref="FI14:FL14" si="176">SUM(FI10,FI13)</f>
        <v>0</v>
      </c>
      <c r="FJ14" s="79">
        <f t="shared" si="176"/>
        <v>0</v>
      </c>
      <c r="FK14" s="79">
        <f t="shared" si="176"/>
        <v>0</v>
      </c>
      <c r="FL14" s="79">
        <f t="shared" si="176"/>
        <v>0</v>
      </c>
      <c r="FM14" s="47" t="e">
        <f>(FM6*$FW6+FM7*$FW7+FM8*$FW8+FM9*$FW9+FM11*$FW11+FM12*$FW12)/$FW14</f>
        <v>#DIV/0!</v>
      </c>
      <c r="FN14" s="79">
        <f t="shared" ref="FN14" si="177">SUM(FN10,FN13)</f>
        <v>0</v>
      </c>
      <c r="FO14" s="47" t="e">
        <f>(FO6*$FW6+FO7*$FW7+FO8*$FW8+FO9*$FW9+FO11*$FW11+FO12*$FW12)/$FW14</f>
        <v>#DIV/0!</v>
      </c>
      <c r="FP14" s="79">
        <f t="shared" ref="FP14" si="178">SUM(FP10,FP13)</f>
        <v>0</v>
      </c>
      <c r="FQ14" s="47" t="e">
        <f>(FQ6*$FW6+FQ7*$FW7+FQ8*$FW8+FQ9*$FW9+FQ11*$FW11+FQ12*$FW12)/$FW14</f>
        <v>#DIV/0!</v>
      </c>
      <c r="FR14" s="79">
        <f t="shared" ref="FR14:FS14" si="179">SUM(FR10,FR13)</f>
        <v>0</v>
      </c>
      <c r="FS14" s="79">
        <f t="shared" si="179"/>
        <v>0</v>
      </c>
      <c r="FT14" s="47" t="e">
        <f>(FT6*$FW6+FT7*$FW7+FT8*$FW8+FT9*$FW9+FT11*$FW11+FT12*$FW12)/$FW14</f>
        <v>#DIV/0!</v>
      </c>
      <c r="FU14" s="79">
        <f t="shared" ref="FU14:FW14" si="180">SUM(FU10,FU13)</f>
        <v>0</v>
      </c>
      <c r="FV14" s="79">
        <f t="shared" si="180"/>
        <v>640</v>
      </c>
      <c r="FW14" s="83">
        <f t="shared" si="180"/>
        <v>595</v>
      </c>
      <c r="FY14" s="13"/>
      <c r="FZ14" s="16" t="s">
        <v>23</v>
      </c>
      <c r="GA14" s="79">
        <f>SUM(GA10,GA13)</f>
        <v>0</v>
      </c>
      <c r="GB14" s="79">
        <f t="shared" ref="GB14:GD14" si="181">SUM(GB10,GB13)</f>
        <v>0</v>
      </c>
      <c r="GC14" s="80">
        <f t="shared" si="181"/>
        <v>0</v>
      </c>
      <c r="GD14" s="79">
        <f t="shared" si="181"/>
        <v>0</v>
      </c>
      <c r="GE14" s="47" t="e">
        <f>(GE6*$GO6+GE7*$GO7+GE8*$GO8+GE9*$GO9+GE11*$GO11+GE12*$GO12)/$GO14</f>
        <v>#DIV/0!</v>
      </c>
      <c r="GF14" s="79">
        <f t="shared" ref="GF14" si="182">SUM(GF10,GF13)</f>
        <v>0</v>
      </c>
      <c r="GG14" s="47" t="e">
        <f>(GG6*$GO6+GG7*$GO7+GG8*$GO8+GG9*$GO9+GG11*$GO11+GG12*$GO12)/$GO14</f>
        <v>#DIV/0!</v>
      </c>
      <c r="GH14" s="79">
        <f t="shared" ref="GH14" si="183">SUM(GH10,GH13)</f>
        <v>0</v>
      </c>
      <c r="GI14" s="47" t="e">
        <f>(GI6*$GO6+GI7*$GO7+GI8*$GO8+GI9*$GO9+GI11*$GO11+GI12*$GO12)/$GO14</f>
        <v>#DIV/0!</v>
      </c>
      <c r="GJ14" s="79">
        <f t="shared" ref="GJ14:GK14" si="184">SUM(GJ10,GJ13)</f>
        <v>0</v>
      </c>
      <c r="GK14" s="79">
        <f t="shared" si="184"/>
        <v>0</v>
      </c>
      <c r="GL14" s="47" t="e">
        <f>(GL6*$GO6+GL7*$GO7+GL8*$GO8+GL9*$GO9+GL11*$GO11+GL12*$GO12)/$GO14</f>
        <v>#DIV/0!</v>
      </c>
      <c r="GM14" s="79">
        <f t="shared" ref="GM14" si="185">SUM(GM10,GM13)</f>
        <v>0</v>
      </c>
      <c r="GN14" s="79">
        <f t="shared" ref="GN14:GO14" si="186">SUM(GN10,GN13)</f>
        <v>640</v>
      </c>
      <c r="GO14" s="83">
        <f t="shared" si="186"/>
        <v>595</v>
      </c>
      <c r="GQ14" s="13"/>
      <c r="GR14" s="16" t="s">
        <v>23</v>
      </c>
      <c r="GS14" s="79">
        <f>SUM(GS10,GS13)</f>
        <v>0</v>
      </c>
      <c r="GT14" s="79">
        <f t="shared" ref="GT14:GV14" si="187">SUM(GT10,GT13)</f>
        <v>0</v>
      </c>
      <c r="GU14" s="80">
        <f t="shared" si="187"/>
        <v>0</v>
      </c>
      <c r="GV14" s="79">
        <f t="shared" si="187"/>
        <v>0</v>
      </c>
      <c r="GW14" s="47" t="e">
        <f>(GW6*$HG6+GW7*$HG7+GW8*$HG8+GW9*$HG9+GW11*$HG11+GW12*$HG12)/$HG14</f>
        <v>#DIV/0!</v>
      </c>
      <c r="GX14" s="79">
        <f t="shared" ref="GX14" si="188">SUM(GX10,GX13)</f>
        <v>0</v>
      </c>
      <c r="GY14" s="47" t="e">
        <f>(GY6*$HG6+GY7*$HG7+GY8*$HG8+GY9*$HG9+GY11*$HG11+GY12*$HG12)/$HG14</f>
        <v>#DIV/0!</v>
      </c>
      <c r="GZ14" s="79">
        <f t="shared" ref="GZ14" si="189">SUM(GZ10,GZ13)</f>
        <v>0</v>
      </c>
      <c r="HA14" s="47" t="e">
        <f>(HA6*$HG6+HA7*$HG7+HA8*$HG8+HA9*$HG9+HA11*$HG11+HA12*$HG12)/$HG14</f>
        <v>#DIV/0!</v>
      </c>
      <c r="HB14" s="79">
        <f t="shared" ref="HB14:HC14" si="190">SUM(HB10,HB13)</f>
        <v>0</v>
      </c>
      <c r="HC14" s="79">
        <f t="shared" si="190"/>
        <v>0</v>
      </c>
      <c r="HD14" s="47" t="e">
        <f>(HD6*$HG6+HD7*$HG7+HD8*$HG8+HD9*$HG9+HD11*$HG11+HD12*$HG12)/$HG14</f>
        <v>#DIV/0!</v>
      </c>
      <c r="HE14" s="79">
        <f t="shared" ref="HE14:HG14" si="191">SUM(HE10,HE13)</f>
        <v>0</v>
      </c>
      <c r="HF14" s="79">
        <f t="shared" si="191"/>
        <v>640</v>
      </c>
      <c r="HG14" s="83">
        <f t="shared" si="191"/>
        <v>595</v>
      </c>
    </row>
    <row r="15" spans="1:215" ht="15" x14ac:dyDescent="0.25">
      <c r="A15" s="71" t="s">
        <v>72</v>
      </c>
      <c r="B15" s="13">
        <v>3</v>
      </c>
      <c r="C15" s="9">
        <v>744</v>
      </c>
      <c r="D15" s="9">
        <v>744</v>
      </c>
      <c r="E15" s="9">
        <v>0</v>
      </c>
      <c r="F15" s="9">
        <v>0</v>
      </c>
      <c r="G15" s="37">
        <f>F15/$B$4</f>
        <v>0</v>
      </c>
      <c r="H15" s="9">
        <v>0</v>
      </c>
      <c r="I15" s="37">
        <f>H15/$B$4</f>
        <v>0</v>
      </c>
      <c r="J15" s="9">
        <v>0</v>
      </c>
      <c r="K15" s="37">
        <f>J15/$B$4</f>
        <v>0</v>
      </c>
      <c r="L15" s="9">
        <f>'[2]UNIT DATA'!P2</f>
        <v>0</v>
      </c>
      <c r="M15" s="9">
        <f>'[2]UNIT DATA'!Q2</f>
        <v>4.51</v>
      </c>
      <c r="N15" s="37">
        <f>(C15-L15-M15)/$B$4</f>
        <v>0.99393817204301071</v>
      </c>
      <c r="O15" s="123">
        <v>116770</v>
      </c>
      <c r="P15" s="14">
        <v>216</v>
      </c>
      <c r="Q15" s="2">
        <v>145</v>
      </c>
      <c r="S15" s="71" t="s">
        <v>72</v>
      </c>
      <c r="T15" s="13">
        <v>3</v>
      </c>
      <c r="U15" s="9">
        <v>651.98</v>
      </c>
      <c r="V15" s="9">
        <v>651.98</v>
      </c>
      <c r="W15" s="9">
        <v>0</v>
      </c>
      <c r="X15" s="9">
        <v>92.02</v>
      </c>
      <c r="Y15" s="37">
        <f>X15/$T$4</f>
        <v>0.12368279569892472</v>
      </c>
      <c r="Z15" s="9">
        <v>0</v>
      </c>
      <c r="AA15" s="37">
        <f>Z15/$T$4</f>
        <v>0</v>
      </c>
      <c r="AB15" s="9">
        <v>0</v>
      </c>
      <c r="AC15" s="37">
        <f>AB15/$T$4</f>
        <v>0</v>
      </c>
      <c r="AD15" s="9">
        <v>0</v>
      </c>
      <c r="AE15" s="9">
        <v>239.53</v>
      </c>
      <c r="AF15" s="37">
        <f>(U15-AD15-AE15)/$T$4</f>
        <v>0.55436827956989254</v>
      </c>
      <c r="AG15" s="33">
        <v>75755</v>
      </c>
      <c r="AH15" s="14">
        <v>216</v>
      </c>
      <c r="AI15" s="2">
        <v>145</v>
      </c>
      <c r="AK15" s="71" t="s">
        <v>72</v>
      </c>
      <c r="AL15" s="13">
        <v>3</v>
      </c>
      <c r="AM15" s="9">
        <v>720</v>
      </c>
      <c r="AN15" s="9">
        <v>720</v>
      </c>
      <c r="AO15" s="9">
        <v>0</v>
      </c>
      <c r="AP15" s="9">
        <v>0</v>
      </c>
      <c r="AQ15" s="37">
        <f>AP15/$AL$4</f>
        <v>0</v>
      </c>
      <c r="AR15" s="9">
        <v>0</v>
      </c>
      <c r="AS15" s="37">
        <f>AR15/$AL$4</f>
        <v>0</v>
      </c>
      <c r="AT15" s="9">
        <v>0</v>
      </c>
      <c r="AU15" s="37">
        <f>AT15/$AL$4</f>
        <v>0</v>
      </c>
      <c r="AV15" s="9">
        <v>0</v>
      </c>
      <c r="AW15" s="2">
        <v>222.53</v>
      </c>
      <c r="AX15" s="37">
        <f>(AM15-AV15-AW15)/$AL$4</f>
        <v>0.6909305555555556</v>
      </c>
      <c r="AY15" s="18">
        <v>100078</v>
      </c>
      <c r="AZ15" s="14">
        <v>216</v>
      </c>
      <c r="BA15" s="2">
        <v>145</v>
      </c>
      <c r="BC15" s="71" t="s">
        <v>72</v>
      </c>
      <c r="BD15" s="13">
        <v>3</v>
      </c>
      <c r="BI15" s="37" t="e">
        <f>BH15/$BD$4</f>
        <v>#DIV/0!</v>
      </c>
      <c r="BK15" s="37" t="e">
        <f>BJ15/$BD$4</f>
        <v>#DIV/0!</v>
      </c>
      <c r="BM15" s="37" t="e">
        <f>BL15/$BD$4</f>
        <v>#DIV/0!</v>
      </c>
      <c r="BP15" s="37" t="e">
        <f>(BE15-BO15)/$BD$4</f>
        <v>#DIV/0!</v>
      </c>
      <c r="BQ15" s="12"/>
      <c r="BR15" s="14">
        <v>216</v>
      </c>
      <c r="BS15" s="2">
        <v>145</v>
      </c>
      <c r="BU15" s="71" t="s">
        <v>72</v>
      </c>
      <c r="BV15" s="13">
        <v>3</v>
      </c>
      <c r="CA15" s="37" t="e">
        <f>BZ15/$BV$4</f>
        <v>#DIV/0!</v>
      </c>
      <c r="CC15" s="37" t="e">
        <f>CB15/$BV$4</f>
        <v>#DIV/0!</v>
      </c>
      <c r="CE15" s="37" t="e">
        <f>CD15/$BV$4</f>
        <v>#DIV/0!</v>
      </c>
      <c r="CF15" s="9"/>
      <c r="CG15" s="9"/>
      <c r="CH15" s="37" t="e">
        <f>(BW15-CF15-CG15)/$BV$4</f>
        <v>#DIV/0!</v>
      </c>
      <c r="CJ15" s="14">
        <v>216</v>
      </c>
      <c r="CK15" s="2">
        <v>145</v>
      </c>
      <c r="CM15" s="71" t="s">
        <v>72</v>
      </c>
      <c r="CN15" s="13">
        <v>3</v>
      </c>
      <c r="CP15" s="9"/>
      <c r="CQ15" s="9"/>
      <c r="CR15" s="9"/>
      <c r="CS15" s="37" t="e">
        <f t="shared" ref="CS15:CS16" si="192">CR15/$CN$4</f>
        <v>#DIV/0!</v>
      </c>
      <c r="CT15" s="9"/>
      <c r="CU15" s="37" t="e">
        <f t="shared" ref="CU15:CU16" si="193">CT15/$CN$4</f>
        <v>#DIV/0!</v>
      </c>
      <c r="CV15" s="9"/>
      <c r="CW15" s="37" t="e">
        <f>CV15/$CN$4</f>
        <v>#DIV/0!</v>
      </c>
      <c r="CZ15" s="37" t="e">
        <f>(CO15-CX15-CY15)/$CN$4</f>
        <v>#DIV/0!</v>
      </c>
      <c r="DA15" s="9"/>
      <c r="DB15" s="14">
        <v>216</v>
      </c>
      <c r="DC15" s="2">
        <v>145</v>
      </c>
      <c r="DE15" s="71" t="s">
        <v>72</v>
      </c>
      <c r="DF15" s="13">
        <v>3</v>
      </c>
      <c r="DG15" s="9"/>
      <c r="DH15" s="9"/>
      <c r="DJ15" s="9"/>
      <c r="DK15" s="37" t="e">
        <f>DJ15/$DF$4</f>
        <v>#DIV/0!</v>
      </c>
      <c r="DM15" s="37" t="e">
        <f>DL15/$DF$4</f>
        <v>#DIV/0!</v>
      </c>
      <c r="DN15" s="9"/>
      <c r="DO15" s="37" t="e">
        <f>DN15/$DF$4</f>
        <v>#DIV/0!</v>
      </c>
      <c r="DR15" s="37" t="e">
        <f>(DG15-DP15-DQ15)/$DF$4</f>
        <v>#DIV/0!</v>
      </c>
      <c r="DS15" s="6"/>
      <c r="DT15" s="14">
        <v>216</v>
      </c>
      <c r="DU15" s="2">
        <v>145</v>
      </c>
      <c r="DW15" s="71" t="s">
        <v>72</v>
      </c>
      <c r="DX15" s="13">
        <v>3</v>
      </c>
      <c r="EC15" s="37" t="e">
        <f t="shared" ref="EC15:EC16" si="194">EB15/$DX$4</f>
        <v>#DIV/0!</v>
      </c>
      <c r="EE15" s="37" t="e">
        <f t="shared" ref="EE15:EE16" si="195">ED15/$DX$4</f>
        <v>#DIV/0!</v>
      </c>
      <c r="EG15" s="37" t="e">
        <f t="shared" ref="EG15:EG16" si="196">EF15/$DX$4</f>
        <v>#DIV/0!</v>
      </c>
      <c r="EJ15" s="37" t="e">
        <f>(DY15-EH15-EI15)/$DX$4</f>
        <v>#DIV/0!</v>
      </c>
      <c r="EL15" s="14">
        <v>216</v>
      </c>
      <c r="EM15" s="2">
        <v>145</v>
      </c>
      <c r="EO15" s="71" t="s">
        <v>72</v>
      </c>
      <c r="EP15" s="13">
        <v>3</v>
      </c>
      <c r="EU15" s="37" t="e">
        <f>ET15/$EP$4</f>
        <v>#DIV/0!</v>
      </c>
      <c r="EW15" s="37" t="e">
        <f>EV15/$EP$4</f>
        <v>#DIV/0!</v>
      </c>
      <c r="EY15" s="37" t="e">
        <f>EX15/$EP$4</f>
        <v>#DIV/0!</v>
      </c>
      <c r="FB15" s="37" t="e">
        <f>(EQ15-EZ15-FA15)/$EP$4</f>
        <v>#DIV/0!</v>
      </c>
      <c r="FD15" s="14">
        <v>216</v>
      </c>
      <c r="FE15" s="2">
        <v>145</v>
      </c>
      <c r="FG15" s="71" t="s">
        <v>72</v>
      </c>
      <c r="FH15" s="13">
        <v>3</v>
      </c>
      <c r="FM15" s="37" t="e">
        <f>FL15/$FH$4</f>
        <v>#DIV/0!</v>
      </c>
      <c r="FO15" s="37" t="e">
        <f>FN15/$FH$4</f>
        <v>#DIV/0!</v>
      </c>
      <c r="FQ15" s="37" t="e">
        <f>FP15/$FH$4</f>
        <v>#DIV/0!</v>
      </c>
      <c r="FT15" s="37" t="e">
        <f>(FI15-FR15-FS15)/$FH$4</f>
        <v>#DIV/0!</v>
      </c>
      <c r="FV15" s="14">
        <v>216</v>
      </c>
      <c r="FW15" s="2">
        <v>145</v>
      </c>
      <c r="FY15" s="71" t="s">
        <v>72</v>
      </c>
      <c r="FZ15" s="13">
        <v>3</v>
      </c>
      <c r="GE15" s="37" t="e">
        <f>GD15/$FZ$4</f>
        <v>#DIV/0!</v>
      </c>
      <c r="GG15" s="37" t="e">
        <f>GF15/$FZ$4</f>
        <v>#DIV/0!</v>
      </c>
      <c r="GI15" s="37" t="e">
        <f>GH15/$FZ$4</f>
        <v>#DIV/0!</v>
      </c>
      <c r="GL15" s="37" t="e">
        <f>(GA15-GJ15-GK15)/$FZ$4</f>
        <v>#DIV/0!</v>
      </c>
      <c r="GM15" s="15"/>
      <c r="GN15" s="14">
        <v>216</v>
      </c>
      <c r="GO15" s="2">
        <v>145</v>
      </c>
      <c r="GQ15" s="71" t="s">
        <v>72</v>
      </c>
      <c r="GR15" s="13">
        <v>3</v>
      </c>
      <c r="GW15" s="37" t="e">
        <f>GV15/$GR$4</f>
        <v>#DIV/0!</v>
      </c>
      <c r="GY15" s="37" t="e">
        <f>GX15/$GR$4</f>
        <v>#DIV/0!</v>
      </c>
      <c r="HA15" s="37" t="e">
        <f>GZ15/$GR$4</f>
        <v>#DIV/0!</v>
      </c>
      <c r="HB15" s="4"/>
      <c r="HC15" s="9"/>
      <c r="HD15" s="37" t="e">
        <f>(GS15-HB15-HC15)/$GR$4</f>
        <v>#DIV/0!</v>
      </c>
      <c r="HF15" s="14">
        <v>216</v>
      </c>
      <c r="HG15" s="2">
        <v>145</v>
      </c>
    </row>
    <row r="16" spans="1:215" ht="15" x14ac:dyDescent="0.25">
      <c r="A16" s="71"/>
      <c r="B16" s="13">
        <v>4</v>
      </c>
      <c r="C16" s="9">
        <v>518.29999999999995</v>
      </c>
      <c r="D16" s="9">
        <v>518.29999999999995</v>
      </c>
      <c r="E16" s="9">
        <v>0</v>
      </c>
      <c r="F16" s="9">
        <v>225.7</v>
      </c>
      <c r="G16" s="37">
        <f t="shared" ref="G16" si="197">F16/$B$4</f>
        <v>0.30336021505376343</v>
      </c>
      <c r="H16" s="9">
        <v>0</v>
      </c>
      <c r="I16" s="37">
        <f t="shared" ref="I16" si="198">H16/$B$4</f>
        <v>0</v>
      </c>
      <c r="J16" s="9">
        <v>0</v>
      </c>
      <c r="K16" s="37">
        <f t="shared" ref="K16" si="199">J16/$B$4</f>
        <v>0</v>
      </c>
      <c r="L16" s="9">
        <f>'[2]UNIT DATA'!P3</f>
        <v>0</v>
      </c>
      <c r="M16" s="9">
        <f>'[2]UNIT DATA'!Q3</f>
        <v>72.510000000000005</v>
      </c>
      <c r="N16" s="37">
        <f>(C16-L16-M16)/$B$4</f>
        <v>0.59918010752688167</v>
      </c>
      <c r="O16" s="123">
        <v>73712</v>
      </c>
      <c r="P16" s="14">
        <v>216</v>
      </c>
      <c r="Q16" s="2">
        <v>165</v>
      </c>
      <c r="S16" s="71"/>
      <c r="T16" s="13">
        <v>4</v>
      </c>
      <c r="U16" s="9">
        <v>738.75</v>
      </c>
      <c r="V16" s="9">
        <v>738.75</v>
      </c>
      <c r="W16" s="9">
        <v>0</v>
      </c>
      <c r="X16" s="9">
        <v>5.25</v>
      </c>
      <c r="Y16" s="37">
        <f t="shared" ref="Y16" si="200">X16/$T$4</f>
        <v>7.0564516129032256E-3</v>
      </c>
      <c r="Z16" s="9">
        <v>0</v>
      </c>
      <c r="AA16" s="37">
        <f t="shared" ref="AA16" si="201">Z16/$T$4</f>
        <v>0</v>
      </c>
      <c r="AB16" s="9">
        <v>0</v>
      </c>
      <c r="AC16" s="37">
        <f t="shared" ref="AC16" si="202">AB16/$T$4</f>
        <v>0</v>
      </c>
      <c r="AD16" s="9">
        <v>0</v>
      </c>
      <c r="AE16" s="9">
        <v>151.05000000000001</v>
      </c>
      <c r="AF16" s="37">
        <f>(U16-AD16-AE16)/$T$4</f>
        <v>0.78991935483870979</v>
      </c>
      <c r="AG16" s="33">
        <v>100163</v>
      </c>
      <c r="AH16" s="14">
        <v>216</v>
      </c>
      <c r="AI16" s="2">
        <v>165</v>
      </c>
      <c r="AK16" s="71"/>
      <c r="AL16" s="13">
        <v>4</v>
      </c>
      <c r="AM16" s="9">
        <v>584.95000000000005</v>
      </c>
      <c r="AN16" s="9">
        <v>584.95000000000005</v>
      </c>
      <c r="AO16" s="9">
        <v>0</v>
      </c>
      <c r="AP16" s="9">
        <v>30.85</v>
      </c>
      <c r="AQ16" s="37">
        <f>AP16/$AL$4</f>
        <v>4.2847222222222224E-2</v>
      </c>
      <c r="AR16" s="9">
        <v>0</v>
      </c>
      <c r="AS16" s="37">
        <f>AR16/$AL$4</f>
        <v>0</v>
      </c>
      <c r="AT16" s="9">
        <v>104.2</v>
      </c>
      <c r="AU16" s="37">
        <f>AT16/$AL$4</f>
        <v>0.14472222222222222</v>
      </c>
      <c r="AV16" s="9">
        <v>0</v>
      </c>
      <c r="AW16" s="2">
        <v>105.13</v>
      </c>
      <c r="AX16" s="37">
        <f>(AM16-AV16-AW16)/$AL$4</f>
        <v>0.66641666666666677</v>
      </c>
      <c r="AY16" s="18">
        <v>84764</v>
      </c>
      <c r="AZ16" s="14">
        <v>216</v>
      </c>
      <c r="BA16" s="2">
        <v>165</v>
      </c>
      <c r="BC16" s="71"/>
      <c r="BD16" s="13">
        <v>4</v>
      </c>
      <c r="BI16" s="37" t="e">
        <f t="shared" ref="BI16" si="203">BH16/$BD$4</f>
        <v>#DIV/0!</v>
      </c>
      <c r="BK16" s="37" t="e">
        <f t="shared" ref="BK16" si="204">BJ16/$BD$4</f>
        <v>#DIV/0!</v>
      </c>
      <c r="BM16" s="37" t="e">
        <f t="shared" ref="BM16" si="205">BL16/$BD$4</f>
        <v>#DIV/0!</v>
      </c>
      <c r="BP16" s="37" t="e">
        <f>(BE16-BO16)/$BD$4</f>
        <v>#DIV/0!</v>
      </c>
      <c r="BQ16" s="12"/>
      <c r="BR16" s="14">
        <v>216</v>
      </c>
      <c r="BS16" s="2">
        <v>165</v>
      </c>
      <c r="BU16" s="71"/>
      <c r="BV16" s="13">
        <v>4</v>
      </c>
      <c r="CA16" s="37" t="e">
        <f t="shared" ref="CA16" si="206">BZ16/$BV$4</f>
        <v>#DIV/0!</v>
      </c>
      <c r="CC16" s="37" t="e">
        <f t="shared" ref="CC16" si="207">CB16/$BV$4</f>
        <v>#DIV/0!</v>
      </c>
      <c r="CE16" s="37" t="e">
        <f t="shared" ref="CE16" si="208">CD16/$BV$4</f>
        <v>#DIV/0!</v>
      </c>
      <c r="CF16" s="9"/>
      <c r="CG16" s="9"/>
      <c r="CH16" s="37" t="e">
        <f>(BW16-CF16-CG16)/$BV$4</f>
        <v>#DIV/0!</v>
      </c>
      <c r="CJ16" s="14">
        <v>216</v>
      </c>
      <c r="CK16" s="2">
        <v>165</v>
      </c>
      <c r="CM16" s="71"/>
      <c r="CN16" s="13">
        <v>4</v>
      </c>
      <c r="CQ16" s="9"/>
      <c r="CR16" s="9"/>
      <c r="CS16" s="37" t="e">
        <f t="shared" si="192"/>
        <v>#DIV/0!</v>
      </c>
      <c r="CT16" s="9"/>
      <c r="CU16" s="37" t="e">
        <f t="shared" si="193"/>
        <v>#DIV/0!</v>
      </c>
      <c r="CV16" s="9"/>
      <c r="CW16" s="37" t="e">
        <f t="shared" ref="CW16" si="209">CV16/$CN$4</f>
        <v>#DIV/0!</v>
      </c>
      <c r="CZ16" s="37" t="e">
        <f>(CO16-CX16-CY16)/$CN$4</f>
        <v>#DIV/0!</v>
      </c>
      <c r="DB16" s="14">
        <v>216</v>
      </c>
      <c r="DC16" s="2">
        <v>165</v>
      </c>
      <c r="DE16" s="71"/>
      <c r="DF16" s="13">
        <v>4</v>
      </c>
      <c r="DG16" s="9"/>
      <c r="DH16" s="9"/>
      <c r="DI16" s="9"/>
      <c r="DJ16" s="9"/>
      <c r="DK16" s="37" t="e">
        <f t="shared" ref="DK16" si="210">DJ16/$DF$4</f>
        <v>#DIV/0!</v>
      </c>
      <c r="DL16" s="9"/>
      <c r="DM16" s="37" t="e">
        <f t="shared" ref="DM16" si="211">DL16/$DF$4</f>
        <v>#DIV/0!</v>
      </c>
      <c r="DN16" s="9"/>
      <c r="DO16" s="37" t="e">
        <f t="shared" ref="DO16" si="212">DN16/$DF$4</f>
        <v>#DIV/0!</v>
      </c>
      <c r="DR16" s="37" t="e">
        <f>(DG16-DP16-DQ16)/$DF$4</f>
        <v>#DIV/0!</v>
      </c>
      <c r="DS16" s="6"/>
      <c r="DT16" s="14">
        <v>216</v>
      </c>
      <c r="DU16" s="2">
        <v>165</v>
      </c>
      <c r="DW16" s="71"/>
      <c r="DX16" s="13">
        <v>4</v>
      </c>
      <c r="EC16" s="37" t="e">
        <f t="shared" si="194"/>
        <v>#DIV/0!</v>
      </c>
      <c r="EE16" s="37" t="e">
        <f t="shared" si="195"/>
        <v>#DIV/0!</v>
      </c>
      <c r="EG16" s="37" t="e">
        <f t="shared" si="196"/>
        <v>#DIV/0!</v>
      </c>
      <c r="EJ16" s="37" t="e">
        <f>(DY16-EH16-EI16)/$DX$4</f>
        <v>#DIV/0!</v>
      </c>
      <c r="EK16" s="6"/>
      <c r="EL16" s="14">
        <v>216</v>
      </c>
      <c r="EM16" s="2">
        <v>165</v>
      </c>
      <c r="EO16" s="71"/>
      <c r="EP16" s="13">
        <v>4</v>
      </c>
      <c r="EQ16" s="9"/>
      <c r="ET16" s="9"/>
      <c r="EU16" s="37" t="e">
        <f t="shared" ref="EU16" si="213">ET16/$EP$4</f>
        <v>#DIV/0!</v>
      </c>
      <c r="EW16" s="37" t="e">
        <f t="shared" ref="EW16" si="214">EV16/$EP$4</f>
        <v>#DIV/0!</v>
      </c>
      <c r="EX16" s="9"/>
      <c r="EY16" s="37" t="e">
        <f t="shared" ref="EY16" si="215">EX16/$EP$4</f>
        <v>#DIV/0!</v>
      </c>
      <c r="EZ16" s="9"/>
      <c r="FA16" s="9"/>
      <c r="FB16" s="37" t="e">
        <f>(EQ16-EZ16-FA16)/$EP$4</f>
        <v>#DIV/0!</v>
      </c>
      <c r="FD16" s="14">
        <v>216</v>
      </c>
      <c r="FE16" s="2">
        <v>165</v>
      </c>
      <c r="FG16" s="71"/>
      <c r="FH16" s="13">
        <v>4</v>
      </c>
      <c r="FM16" s="37" t="e">
        <f t="shared" ref="FM16" si="216">FL16/$FH$4</f>
        <v>#DIV/0!</v>
      </c>
      <c r="FO16" s="37" t="e">
        <f t="shared" ref="FO16" si="217">FN16/$FH$4</f>
        <v>#DIV/0!</v>
      </c>
      <c r="FQ16" s="37" t="e">
        <f t="shared" ref="FQ16" si="218">FP16/$FH$4</f>
        <v>#DIV/0!</v>
      </c>
      <c r="FT16" s="37" t="e">
        <f>(FI16-FR16-FS16)/$FH$4</f>
        <v>#DIV/0!</v>
      </c>
      <c r="FV16" s="14">
        <v>216</v>
      </c>
      <c r="FW16" s="2">
        <v>165</v>
      </c>
      <c r="FY16" s="71"/>
      <c r="FZ16" s="13">
        <v>4</v>
      </c>
      <c r="GE16" s="37" t="e">
        <f t="shared" ref="GE16" si="219">GD16/$FZ$4</f>
        <v>#DIV/0!</v>
      </c>
      <c r="GG16" s="37" t="e">
        <f t="shared" ref="GG16" si="220">GF16/$FZ$4</f>
        <v>#DIV/0!</v>
      </c>
      <c r="GI16" s="37" t="e">
        <f t="shared" ref="GI16" si="221">GH16/$FZ$4</f>
        <v>#DIV/0!</v>
      </c>
      <c r="GL16" s="37" t="e">
        <f>(GA16-GJ16-GK16)/$FZ$4</f>
        <v>#DIV/0!</v>
      </c>
      <c r="GM16" s="6"/>
      <c r="GN16" s="14">
        <v>216</v>
      </c>
      <c r="GO16" s="2">
        <v>165</v>
      </c>
      <c r="GQ16" s="71"/>
      <c r="GR16" s="13">
        <v>4</v>
      </c>
      <c r="GW16" s="37" t="e">
        <f t="shared" ref="GW16" si="222">GV16/$GR$4</f>
        <v>#DIV/0!</v>
      </c>
      <c r="GY16" s="37" t="e">
        <f t="shared" ref="GY16" si="223">GX16/$GR$4</f>
        <v>#DIV/0!</v>
      </c>
      <c r="HA16" s="37" t="e">
        <f t="shared" ref="HA16" si="224">GZ16/$GR$4</f>
        <v>#DIV/0!</v>
      </c>
      <c r="HB16" s="4"/>
      <c r="HC16" s="9"/>
      <c r="HD16" s="37" t="e">
        <f>(GS16-HB16-HC16)/$GR$4</f>
        <v>#DIV/0!</v>
      </c>
      <c r="HF16" s="14">
        <v>216</v>
      </c>
      <c r="HG16" s="2">
        <v>165</v>
      </c>
    </row>
    <row r="17" spans="1:215" ht="15.75" thickBot="1" x14ac:dyDescent="0.3">
      <c r="A17" s="71"/>
      <c r="B17" s="19" t="s">
        <v>23</v>
      </c>
      <c r="C17" s="46">
        <f>SUM(C15:C16)</f>
        <v>1262.3</v>
      </c>
      <c r="D17" s="46">
        <f t="shared" ref="D17:M17" si="225">SUM(D15:D16)</f>
        <v>1262.3</v>
      </c>
      <c r="E17" s="46">
        <f>SUM(E15:E16)</f>
        <v>0</v>
      </c>
      <c r="F17" s="46">
        <f t="shared" si="225"/>
        <v>225.7</v>
      </c>
      <c r="G17" s="47">
        <f>(G15*Q15+G16*Q16)/Q17</f>
        <v>0.1614659209157128</v>
      </c>
      <c r="H17" s="46">
        <f t="shared" si="225"/>
        <v>0</v>
      </c>
      <c r="I17" s="47">
        <f>(I15*Q15+I16*Q16)/Q17</f>
        <v>0</v>
      </c>
      <c r="J17" s="46">
        <f>SUM(J15:J16)</f>
        <v>0</v>
      </c>
      <c r="K17" s="47">
        <f>(K15*Q15+K16*Q16)/Q17</f>
        <v>0</v>
      </c>
      <c r="L17" s="46">
        <f t="shared" si="225"/>
        <v>0</v>
      </c>
      <c r="M17" s="24">
        <f t="shared" si="225"/>
        <v>77.02000000000001</v>
      </c>
      <c r="N17" s="64">
        <f>(N15*Q15+N16*Q16)/Q17</f>
        <v>0.78382500867152272</v>
      </c>
      <c r="O17" s="66">
        <f t="shared" ref="O17:Q17" si="226">SUM(O15:O16)</f>
        <v>190482</v>
      </c>
      <c r="P17" s="53">
        <f t="shared" si="226"/>
        <v>432</v>
      </c>
      <c r="Q17" s="53">
        <f t="shared" si="226"/>
        <v>310</v>
      </c>
      <c r="S17" s="71"/>
      <c r="T17" s="19" t="s">
        <v>23</v>
      </c>
      <c r="U17" s="46">
        <f>SUM(U15:U16)</f>
        <v>1390.73</v>
      </c>
      <c r="V17" s="46">
        <f t="shared" ref="V17:X17" si="227">SUM(V15:V16)</f>
        <v>1390.73</v>
      </c>
      <c r="W17" s="46">
        <f>SUM(W15:W16)</f>
        <v>0</v>
      </c>
      <c r="X17" s="46">
        <f t="shared" si="227"/>
        <v>97.27</v>
      </c>
      <c r="Y17" s="47">
        <f>(Y15*$AI$15+Y16*$AI$16)/$AI$17</f>
        <v>6.1607483524106832E-2</v>
      </c>
      <c r="Z17" s="46">
        <f t="shared" ref="Z17" si="228">SUM(Z15:Z16)</f>
        <v>0</v>
      </c>
      <c r="AA17" s="47">
        <f>(AA15*$AI$15+AA16*$AI$16)/$AI$17</f>
        <v>0</v>
      </c>
      <c r="AB17" s="46">
        <f>SUM(AB15:AB16)</f>
        <v>0</v>
      </c>
      <c r="AC17" s="47">
        <f>(AC15*$AI$15+AC16*$AI$16)/$AI$17</f>
        <v>0</v>
      </c>
      <c r="AD17" s="46">
        <f>SUM(AD15:AD16)</f>
        <v>0</v>
      </c>
      <c r="AE17" s="46">
        <f>SUM(AE15:AE16)</f>
        <v>390.58000000000004</v>
      </c>
      <c r="AF17" s="47">
        <f>(AF15*$AI$15+AF16*$AI$16)/$AI$17</f>
        <v>0.67974223898716613</v>
      </c>
      <c r="AG17" s="48">
        <f t="shared" ref="AG17" si="229">SUM(AG15:AG16)</f>
        <v>175918</v>
      </c>
      <c r="AH17" s="53">
        <f>SUM(AH15:AH16)</f>
        <v>432</v>
      </c>
      <c r="AI17" s="53">
        <f t="shared" ref="AI17" si="230">SUM(AI15:AI16)</f>
        <v>310</v>
      </c>
      <c r="AK17" s="71"/>
      <c r="AL17" s="19" t="s">
        <v>23</v>
      </c>
      <c r="AM17" s="46">
        <f>SUM(AM15:AM16)</f>
        <v>1304.95</v>
      </c>
      <c r="AN17" s="46">
        <f t="shared" ref="AN17:AW17" si="231">SUM(AN15:AN16)</f>
        <v>1304.95</v>
      </c>
      <c r="AO17" s="46">
        <f>SUM(AO15:AO16)</f>
        <v>0</v>
      </c>
      <c r="AP17" s="46">
        <f t="shared" si="231"/>
        <v>30.85</v>
      </c>
      <c r="AQ17" s="47">
        <f>(AQ15*$BA15+AQ16*$BA16)/$BA17</f>
        <v>2.2805779569892475E-2</v>
      </c>
      <c r="AR17" s="46">
        <f t="shared" si="231"/>
        <v>0</v>
      </c>
      <c r="AS17" s="47">
        <f>(AS15*$BA15+AS16*$BA16)/$BA17</f>
        <v>0</v>
      </c>
      <c r="AT17" s="46">
        <f t="shared" si="231"/>
        <v>104.2</v>
      </c>
      <c r="AU17" s="47">
        <f>(AU15*$BA15+AU16*$BA16)/$BA17</f>
        <v>7.7029569892473115E-2</v>
      </c>
      <c r="AV17" s="46">
        <f t="shared" ref="AV17" si="232">SUM(AV15:AV16)</f>
        <v>0</v>
      </c>
      <c r="AW17" s="46">
        <f t="shared" si="231"/>
        <v>327.65999999999997</v>
      </c>
      <c r="AX17" s="47">
        <f>(AX15*$BA15+AX16*$BA16)/$BA17</f>
        <v>0.67788284050179226</v>
      </c>
      <c r="AY17" s="66">
        <f t="shared" ref="AY17" si="233">SUM(AY15:AY16)</f>
        <v>184842</v>
      </c>
      <c r="AZ17" s="53">
        <f>SUM(AZ15:AZ16)</f>
        <v>432</v>
      </c>
      <c r="BA17" s="53">
        <f t="shared" ref="BA17" si="234">SUM(BA15:BA16)</f>
        <v>310</v>
      </c>
      <c r="BC17" s="71"/>
      <c r="BD17" s="19" t="s">
        <v>23</v>
      </c>
      <c r="BE17" s="45">
        <f>SUM(BE15:BE16)</f>
        <v>0</v>
      </c>
      <c r="BF17" s="45">
        <f t="shared" ref="BF17:BO17" si="235">SUM(BF15:BF16)</f>
        <v>0</v>
      </c>
      <c r="BG17" s="46">
        <f>SUM(BG15:BG16)</f>
        <v>0</v>
      </c>
      <c r="BH17" s="46">
        <f t="shared" si="235"/>
        <v>0</v>
      </c>
      <c r="BI17" s="47" t="e">
        <f>(BI15*$BS15+BI16*$BS16)/$BS17</f>
        <v>#DIV/0!</v>
      </c>
      <c r="BJ17" s="46">
        <f t="shared" si="235"/>
        <v>0</v>
      </c>
      <c r="BK17" s="47" t="e">
        <f>(BK15*$BS15+BK16*$BS16)/$BS17</f>
        <v>#DIV/0!</v>
      </c>
      <c r="BL17" s="46">
        <f t="shared" si="235"/>
        <v>0</v>
      </c>
      <c r="BM17" s="47" t="e">
        <f>(BM15*$BS15+BM16*$BS16)/$BS17</f>
        <v>#DIV/0!</v>
      </c>
      <c r="BN17" s="46">
        <f t="shared" ref="BN17" si="236">SUM(BN15:BN16)</f>
        <v>0</v>
      </c>
      <c r="BO17" s="46">
        <f t="shared" si="235"/>
        <v>0</v>
      </c>
      <c r="BP17" s="47" t="e">
        <f>(BP15*$BS15+BP16*$BS16)/$BS17</f>
        <v>#DIV/0!</v>
      </c>
      <c r="BQ17" s="45">
        <f>SUM(BQ15:BQ16)</f>
        <v>0</v>
      </c>
      <c r="BR17" s="53">
        <f>SUM(BR15:BR16)</f>
        <v>432</v>
      </c>
      <c r="BS17" s="53">
        <f t="shared" ref="BS17" si="237">SUM(BS15:BS16)</f>
        <v>310</v>
      </c>
      <c r="BU17" s="71"/>
      <c r="BV17" s="19" t="s">
        <v>23</v>
      </c>
      <c r="BW17" s="45">
        <f>SUM(BW15:BW16)</f>
        <v>0</v>
      </c>
      <c r="BX17" s="45">
        <f t="shared" ref="BX17:CG17" si="238">SUM(BX15:BX16)</f>
        <v>0</v>
      </c>
      <c r="BY17" s="46">
        <f>SUM(BY15:BY16)</f>
        <v>0</v>
      </c>
      <c r="BZ17" s="46">
        <f t="shared" si="238"/>
        <v>0</v>
      </c>
      <c r="CA17" s="47" t="e">
        <f>(CA15*$CK15+CA16*$CK16)/$CK17</f>
        <v>#DIV/0!</v>
      </c>
      <c r="CB17" s="46">
        <f t="shared" si="238"/>
        <v>0</v>
      </c>
      <c r="CC17" s="47" t="e">
        <f>(CC15*$CK15+CC16*$CK16)/$CK17</f>
        <v>#DIV/0!</v>
      </c>
      <c r="CD17" s="46">
        <f t="shared" si="238"/>
        <v>0</v>
      </c>
      <c r="CE17" s="47" t="e">
        <f>(CE15*$CK15+CE16*$CK16)/$CK17</f>
        <v>#DIV/0!</v>
      </c>
      <c r="CF17" s="46">
        <f t="shared" ref="CF17" si="239">SUM(CF15:CF16)</f>
        <v>0</v>
      </c>
      <c r="CG17" s="46">
        <f t="shared" si="238"/>
        <v>0</v>
      </c>
      <c r="CH17" s="47" t="e">
        <f>(CH15*$CK15+CH16*$CK16)/$CK17</f>
        <v>#DIV/0!</v>
      </c>
      <c r="CI17" s="48">
        <f t="shared" ref="CI17" si="240">SUM(CI15:CI16)</f>
        <v>0</v>
      </c>
      <c r="CJ17" s="53">
        <f>SUM(CJ15:CJ16)</f>
        <v>432</v>
      </c>
      <c r="CK17" s="53">
        <f t="shared" ref="CK17" si="241">SUM(CK15:CK16)</f>
        <v>310</v>
      </c>
      <c r="CM17" s="71"/>
      <c r="CN17" s="19" t="s">
        <v>23</v>
      </c>
      <c r="CO17" s="45">
        <f>SUM(CO15:CO16)</f>
        <v>0</v>
      </c>
      <c r="CP17" s="45">
        <f t="shared" ref="CP17:CY17" si="242">SUM(CP15:CP16)</f>
        <v>0</v>
      </c>
      <c r="CQ17" s="46">
        <f>SUM(CQ15:CQ16)</f>
        <v>0</v>
      </c>
      <c r="CR17" s="46">
        <f t="shared" si="242"/>
        <v>0</v>
      </c>
      <c r="CS17" s="47" t="e">
        <f>(CS15*$DC15+CS16*$DC16)/$DC17</f>
        <v>#DIV/0!</v>
      </c>
      <c r="CT17" s="46">
        <f t="shared" si="242"/>
        <v>0</v>
      </c>
      <c r="CU17" s="56" t="e">
        <f>(CU15*$DC15+CU16*$DC16)/$DC17</f>
        <v>#DIV/0!</v>
      </c>
      <c r="CV17" s="46">
        <f t="shared" si="242"/>
        <v>0</v>
      </c>
      <c r="CW17" s="56" t="e">
        <f>(CW15*$DC15+CW16*$DC16)/$DC17</f>
        <v>#DIV/0!</v>
      </c>
      <c r="CX17" s="46">
        <f t="shared" ref="CX17" si="243">SUM(CX15:CX16)</f>
        <v>0</v>
      </c>
      <c r="CY17" s="46">
        <f t="shared" si="242"/>
        <v>0</v>
      </c>
      <c r="CZ17" s="47" t="e">
        <f>(CZ15*$DC15+CZ16*$DC16)/$DC17</f>
        <v>#DIV/0!</v>
      </c>
      <c r="DA17" s="45">
        <f t="shared" ref="DA17:DC17" si="244">SUM(DA15:DA16)</f>
        <v>0</v>
      </c>
      <c r="DB17" s="53">
        <f t="shared" si="244"/>
        <v>432</v>
      </c>
      <c r="DC17" s="53">
        <f t="shared" si="244"/>
        <v>310</v>
      </c>
      <c r="DE17" s="71"/>
      <c r="DF17" s="19" t="s">
        <v>23</v>
      </c>
      <c r="DG17" s="45">
        <f>SUM(DG15:DG16)</f>
        <v>0</v>
      </c>
      <c r="DH17" s="46">
        <f t="shared" ref="DH17:DJ17" si="245">SUM(DH15:DH16)</f>
        <v>0</v>
      </c>
      <c r="DI17" s="46">
        <f>SUM(DI15:DI16)</f>
        <v>0</v>
      </c>
      <c r="DJ17" s="46">
        <f t="shared" si="245"/>
        <v>0</v>
      </c>
      <c r="DK17" s="47" t="e">
        <f>(DK15*$DU15+DK16*$DU16)/$DU17</f>
        <v>#DIV/0!</v>
      </c>
      <c r="DL17" s="46">
        <f t="shared" ref="DL17" si="246">SUM(DL15:DL16)</f>
        <v>0</v>
      </c>
      <c r="DM17" s="47" t="e">
        <f>(DM15*$DU15+DM16*$DU16)/$DU17</f>
        <v>#DIV/0!</v>
      </c>
      <c r="DN17" s="46">
        <f t="shared" ref="DN17" si="247">SUM(DN15:DN16)</f>
        <v>0</v>
      </c>
      <c r="DO17" s="47" t="e">
        <f>(DO15*$DU15+DO16*$DU16)/$DU17</f>
        <v>#DIV/0!</v>
      </c>
      <c r="DP17" s="46">
        <f t="shared" ref="DP17:DQ17" si="248">SUM(DP15:DP16)</f>
        <v>0</v>
      </c>
      <c r="DQ17" s="46">
        <f t="shared" si="248"/>
        <v>0</v>
      </c>
      <c r="DR17" s="47" t="e">
        <f>(DR15*$DU15+DR16*$DU16)/$DU17</f>
        <v>#DIV/0!</v>
      </c>
      <c r="DS17" s="48">
        <f>SUM(DS15:DS16)</f>
        <v>0</v>
      </c>
      <c r="DT17" s="53">
        <f>SUM(DT15:DT16)</f>
        <v>432</v>
      </c>
      <c r="DU17" s="53">
        <f t="shared" ref="DU17" si="249">SUM(DU15:DU16)</f>
        <v>310</v>
      </c>
      <c r="DW17" s="71"/>
      <c r="DX17" s="19" t="s">
        <v>23</v>
      </c>
      <c r="DY17" s="45">
        <f>SUM(DY15:DY16)</f>
        <v>0</v>
      </c>
      <c r="DZ17" s="45">
        <f t="shared" ref="DZ17:EI17" si="250">SUM(DZ15:DZ16)</f>
        <v>0</v>
      </c>
      <c r="EA17" s="45">
        <f>SUM(EA15:EA16)</f>
        <v>0</v>
      </c>
      <c r="EB17" s="45">
        <f t="shared" si="250"/>
        <v>0</v>
      </c>
      <c r="EC17" s="47" t="e">
        <f>(EC15*$EM15+EC16*$EM16)/$EM17</f>
        <v>#DIV/0!</v>
      </c>
      <c r="ED17" s="46">
        <f t="shared" si="250"/>
        <v>0</v>
      </c>
      <c r="EE17" s="47" t="e">
        <f>(EE15*$EM15+EE16*$EM16)/$EM17</f>
        <v>#DIV/0!</v>
      </c>
      <c r="EF17" s="46">
        <f t="shared" si="250"/>
        <v>0</v>
      </c>
      <c r="EG17" s="47" t="e">
        <f>(EG15*$EM15+EG16*$EM16)/$EM17</f>
        <v>#DIV/0!</v>
      </c>
      <c r="EH17" s="46">
        <f t="shared" ref="EH17" si="251">SUM(EH15:EH16)</f>
        <v>0</v>
      </c>
      <c r="EI17" s="46">
        <f t="shared" si="250"/>
        <v>0</v>
      </c>
      <c r="EJ17" s="47" t="e">
        <f>(EJ15*$EM15+EJ16*$EM16)/$EM17</f>
        <v>#DIV/0!</v>
      </c>
      <c r="EK17" s="48">
        <f t="shared" ref="EK17" si="252">SUM(EK15:EK16)</f>
        <v>0</v>
      </c>
      <c r="EL17" s="53">
        <f>SUM(EL15:EL16)</f>
        <v>432</v>
      </c>
      <c r="EM17" s="53">
        <f t="shared" ref="EM17" si="253">SUM(EM15:EM16)</f>
        <v>310</v>
      </c>
      <c r="EO17" s="71"/>
      <c r="EP17" s="19" t="s">
        <v>23</v>
      </c>
      <c r="EQ17" s="46">
        <f>SUM(EQ15:EQ16)</f>
        <v>0</v>
      </c>
      <c r="ER17" s="46">
        <f t="shared" ref="ER17:FA17" si="254">SUM(ER15:ER16)</f>
        <v>0</v>
      </c>
      <c r="ES17" s="46">
        <f>SUM(ES15:ES16)</f>
        <v>0</v>
      </c>
      <c r="ET17" s="46">
        <f t="shared" si="254"/>
        <v>0</v>
      </c>
      <c r="EU17" s="47" t="e">
        <f>(EU15*$FE15+EU16*$FE16)/$FE17</f>
        <v>#DIV/0!</v>
      </c>
      <c r="EV17" s="46">
        <f t="shared" si="254"/>
        <v>0</v>
      </c>
      <c r="EW17" s="47" t="e">
        <f>(EW15*$FE15+EW16*$FE16)/$FE17</f>
        <v>#DIV/0!</v>
      </c>
      <c r="EX17" s="46">
        <f t="shared" si="254"/>
        <v>0</v>
      </c>
      <c r="EY17" s="47" t="e">
        <f>(EY15*$FE15+EY16*$FE16)/$FE17</f>
        <v>#DIV/0!</v>
      </c>
      <c r="EZ17" s="46">
        <f t="shared" ref="EZ17" si="255">SUM(EZ15:EZ16)</f>
        <v>0</v>
      </c>
      <c r="FA17" s="46">
        <f t="shared" si="254"/>
        <v>0</v>
      </c>
      <c r="FB17" s="47" t="e">
        <f>(FB15*$FE15+FB16*$FE16)/$FE17</f>
        <v>#DIV/0!</v>
      </c>
      <c r="FC17" s="48">
        <f>SUM(FC15:FC16)</f>
        <v>0</v>
      </c>
      <c r="FD17" s="53">
        <f>SUM(FD15:FD16)</f>
        <v>432</v>
      </c>
      <c r="FE17" s="53">
        <f t="shared" ref="FE17" si="256">SUM(FE15:FE16)</f>
        <v>310</v>
      </c>
      <c r="FG17" s="71"/>
      <c r="FH17" s="19" t="s">
        <v>23</v>
      </c>
      <c r="FI17" s="46">
        <f>SUM(FI15:FI16)</f>
        <v>0</v>
      </c>
      <c r="FJ17" s="46">
        <f t="shared" ref="FJ17:FL17" si="257">SUM(FJ15:FJ16)</f>
        <v>0</v>
      </c>
      <c r="FK17" s="46">
        <f>SUM(FK15:FK16)</f>
        <v>0</v>
      </c>
      <c r="FL17" s="46">
        <f t="shared" si="257"/>
        <v>0</v>
      </c>
      <c r="FM17" s="47" t="e">
        <f>(FM15*$FW15+FM16*$FW16)/$FW17</f>
        <v>#DIV/0!</v>
      </c>
      <c r="FN17" s="46">
        <f t="shared" ref="FN17" si="258">SUM(FN15:FN16)</f>
        <v>0</v>
      </c>
      <c r="FO17" s="47" t="e">
        <f>(FO15*$FW15+FO16*$FW16)/$FW17</f>
        <v>#DIV/0!</v>
      </c>
      <c r="FP17" s="46">
        <f t="shared" ref="FP17" si="259">SUM(FP15:FP16)</f>
        <v>0</v>
      </c>
      <c r="FQ17" s="47" t="e">
        <f>(FQ15*$FW15+FQ16*$FW16)/$FW17</f>
        <v>#DIV/0!</v>
      </c>
      <c r="FR17" s="46">
        <f t="shared" ref="FR17:FS17" si="260">SUM(FR15:FR16)</f>
        <v>0</v>
      </c>
      <c r="FS17" s="46">
        <f t="shared" si="260"/>
        <v>0</v>
      </c>
      <c r="FT17" s="47" t="e">
        <f>(FT15*$FW15+FT16*$FW16)/$FW17</f>
        <v>#DIV/0!</v>
      </c>
      <c r="FU17" s="48">
        <f>SUM(FU15:FU16)</f>
        <v>0</v>
      </c>
      <c r="FV17" s="53">
        <f>SUM(FV15:FV16)</f>
        <v>432</v>
      </c>
      <c r="FW17" s="53">
        <f t="shared" ref="FW17" si="261">SUM(FW15:FW16)</f>
        <v>310</v>
      </c>
      <c r="FY17" s="71"/>
      <c r="FZ17" s="19" t="s">
        <v>23</v>
      </c>
      <c r="GA17" s="46">
        <f>SUM(GA15:GA16)</f>
        <v>0</v>
      </c>
      <c r="GB17" s="46">
        <f t="shared" ref="GB17:GD17" si="262">SUM(GB15:GB16)</f>
        <v>0</v>
      </c>
      <c r="GC17" s="46">
        <f>SUM(GC15:GC16)</f>
        <v>0</v>
      </c>
      <c r="GD17" s="46">
        <f t="shared" si="262"/>
        <v>0</v>
      </c>
      <c r="GE17" s="47" t="e">
        <f>(GE15*$GO15+GE16*$GO16)/$GO17</f>
        <v>#DIV/0!</v>
      </c>
      <c r="GF17" s="46">
        <f t="shared" ref="GF17" si="263">SUM(GF15:GF16)</f>
        <v>0</v>
      </c>
      <c r="GG17" s="47" t="e">
        <f>(GG15*$GO15+GG16*$GO16)/$GO17</f>
        <v>#DIV/0!</v>
      </c>
      <c r="GH17" s="46">
        <f t="shared" ref="GH17" si="264">SUM(GH15:GH16)</f>
        <v>0</v>
      </c>
      <c r="GI17" s="47" t="e">
        <f>(GI15*$GO15+GI16*$GO16)/$GO17</f>
        <v>#DIV/0!</v>
      </c>
      <c r="GJ17" s="46">
        <f t="shared" ref="GJ17:GK17" si="265">SUM(GJ15:GJ16)</f>
        <v>0</v>
      </c>
      <c r="GK17" s="46">
        <f t="shared" si="265"/>
        <v>0</v>
      </c>
      <c r="GL17" s="47" t="e">
        <f>(GL15*$FW15+GL16*$FW16)/$FW17</f>
        <v>#DIV/0!</v>
      </c>
      <c r="GM17" s="48">
        <f>SUM(GM15:GM16)</f>
        <v>0</v>
      </c>
      <c r="GN17" s="53">
        <f>SUM(GN15:GN16)</f>
        <v>432</v>
      </c>
      <c r="GO17" s="53">
        <f t="shared" ref="GO17" si="266">SUM(GO15:GO16)</f>
        <v>310</v>
      </c>
      <c r="GQ17" s="71"/>
      <c r="GR17" s="19" t="s">
        <v>23</v>
      </c>
      <c r="GS17" s="46">
        <f>SUM(GS15:GS16)</f>
        <v>0</v>
      </c>
      <c r="GT17" s="46">
        <f t="shared" ref="GT17:HC17" si="267">SUM(GT15:GT16)</f>
        <v>0</v>
      </c>
      <c r="GU17" s="46">
        <f>SUM(GU15:GU16)</f>
        <v>0</v>
      </c>
      <c r="GV17" s="46">
        <f t="shared" si="267"/>
        <v>0</v>
      </c>
      <c r="GW17" s="47" t="e">
        <f>(GW15*$HG15+GW16*$HG16)/$HG17</f>
        <v>#DIV/0!</v>
      </c>
      <c r="GX17" s="46">
        <f t="shared" si="267"/>
        <v>0</v>
      </c>
      <c r="GY17" s="47" t="e">
        <f>(GY15*$HG15+GY16*$HG16)/$HG17</f>
        <v>#DIV/0!</v>
      </c>
      <c r="GZ17" s="46">
        <f t="shared" si="267"/>
        <v>0</v>
      </c>
      <c r="HA17" s="47" t="e">
        <f>(HA15*$HG15+HA16*$HG16)/$HG17</f>
        <v>#DIV/0!</v>
      </c>
      <c r="HB17" s="46">
        <f t="shared" si="267"/>
        <v>0</v>
      </c>
      <c r="HC17" s="46">
        <f t="shared" si="267"/>
        <v>0</v>
      </c>
      <c r="HD17" s="47" t="e">
        <f>(HD15*$HG15+HD16*$HG16)/$HG17</f>
        <v>#DIV/0!</v>
      </c>
      <c r="HE17" s="48">
        <f t="shared" ref="HE17:HG17" si="268">SUM(HE15:HE16)</f>
        <v>0</v>
      </c>
      <c r="HF17" s="53">
        <f t="shared" si="268"/>
        <v>432</v>
      </c>
      <c r="HG17" s="53">
        <f t="shared" si="268"/>
        <v>310</v>
      </c>
    </row>
    <row r="18" spans="1:215" ht="15" x14ac:dyDescent="0.25">
      <c r="A18" s="71" t="s">
        <v>73</v>
      </c>
      <c r="B18" s="13">
        <v>5</v>
      </c>
      <c r="C18" s="9">
        <v>667.05</v>
      </c>
      <c r="D18" s="9">
        <v>667.05</v>
      </c>
      <c r="E18" s="9">
        <v>0</v>
      </c>
      <c r="F18" s="9">
        <v>76.95</v>
      </c>
      <c r="G18" s="37">
        <f>F18/$B$4</f>
        <v>0.10342741935483871</v>
      </c>
      <c r="H18" s="9">
        <v>0</v>
      </c>
      <c r="I18" s="37">
        <f>H18/$B$4</f>
        <v>0</v>
      </c>
      <c r="J18" s="9">
        <v>0</v>
      </c>
      <c r="K18" s="37">
        <f>J18/$B$4</f>
        <v>0</v>
      </c>
      <c r="L18" s="9">
        <f>'[3]UNIT DATA'!P2</f>
        <v>6.36</v>
      </c>
      <c r="M18" s="9">
        <f>'[3]UNIT DATA'!Q2</f>
        <v>10.95</v>
      </c>
      <c r="N18" s="37">
        <f>(C18-L18-M18)/$B$4</f>
        <v>0.8733064516129031</v>
      </c>
      <c r="O18" s="123">
        <v>189080</v>
      </c>
      <c r="P18" s="2">
        <v>410</v>
      </c>
      <c r="Q18" s="2">
        <v>410</v>
      </c>
      <c r="S18" s="71" t="s">
        <v>73</v>
      </c>
      <c r="T18" s="13">
        <v>5</v>
      </c>
      <c r="U18" s="9">
        <v>726.7</v>
      </c>
      <c r="V18" s="9">
        <v>700.67000000000007</v>
      </c>
      <c r="W18" s="9">
        <v>26.03</v>
      </c>
      <c r="X18" s="9">
        <v>0</v>
      </c>
      <c r="Y18" s="37">
        <f>X18/$T$4</f>
        <v>0</v>
      </c>
      <c r="Z18" s="9">
        <v>0</v>
      </c>
      <c r="AA18" s="37">
        <f>Z18/$T$4</f>
        <v>0</v>
      </c>
      <c r="AB18" s="9">
        <v>17.3</v>
      </c>
      <c r="AC18" s="37">
        <f>AB18/$T$4</f>
        <v>2.3252688172043012E-2</v>
      </c>
      <c r="AD18" s="9">
        <v>24.4</v>
      </c>
      <c r="AE18" s="9">
        <v>1.18</v>
      </c>
      <c r="AF18" s="37">
        <f>(U18-AD18-AE18)/$T$4</f>
        <v>0.94236559139784959</v>
      </c>
      <c r="AG18" s="33">
        <v>199570</v>
      </c>
      <c r="AH18" s="2">
        <v>410</v>
      </c>
      <c r="AI18" s="2">
        <v>410</v>
      </c>
      <c r="AK18" s="71" t="s">
        <v>73</v>
      </c>
      <c r="AL18" s="13">
        <v>5</v>
      </c>
      <c r="AM18" s="9">
        <v>633.83000000000004</v>
      </c>
      <c r="AN18" s="9">
        <v>633.83000000000004</v>
      </c>
      <c r="AO18" s="9">
        <v>0</v>
      </c>
      <c r="AP18" s="9">
        <v>86.17</v>
      </c>
      <c r="AQ18" s="37">
        <f>AP18/$AL$4</f>
        <v>0.11968055555555555</v>
      </c>
      <c r="AR18" s="9">
        <v>0</v>
      </c>
      <c r="AS18" s="37">
        <f>AR18/$AL$4</f>
        <v>0</v>
      </c>
      <c r="AT18" s="9">
        <v>0</v>
      </c>
      <c r="AU18" s="37">
        <f>AT18/$AL$4</f>
        <v>0</v>
      </c>
      <c r="AV18" s="9">
        <v>0</v>
      </c>
      <c r="AW18" s="2">
        <v>16.489999999999998</v>
      </c>
      <c r="AX18" s="37">
        <f>(AM18-AV18-AW18)/$AL$4</f>
        <v>0.85741666666666672</v>
      </c>
      <c r="AY18" s="18">
        <v>189540</v>
      </c>
      <c r="AZ18" s="2">
        <v>410</v>
      </c>
      <c r="BA18" s="2">
        <v>410</v>
      </c>
      <c r="BC18" s="71" t="s">
        <v>73</v>
      </c>
      <c r="BD18" s="13">
        <v>5</v>
      </c>
      <c r="BF18" s="9"/>
      <c r="BH18" s="9"/>
      <c r="BI18" s="37" t="e">
        <f>BH18/$BD$4</f>
        <v>#DIV/0!</v>
      </c>
      <c r="BK18" s="37" t="e">
        <f>BJ18/$BD$4</f>
        <v>#DIV/0!</v>
      </c>
      <c r="BM18" s="37" t="e">
        <f>BL18/$BD$4</f>
        <v>#DIV/0!</v>
      </c>
      <c r="BN18" s="9"/>
      <c r="BO18" s="9"/>
      <c r="BP18" s="37" t="e">
        <f>(BE18-BO18)/$BD$4</f>
        <v>#DIV/0!</v>
      </c>
      <c r="BQ18" s="12"/>
      <c r="BR18" s="2">
        <v>410</v>
      </c>
      <c r="BS18" s="2">
        <v>410</v>
      </c>
      <c r="BU18" s="71" t="s">
        <v>73</v>
      </c>
      <c r="BV18" s="13">
        <v>5</v>
      </c>
      <c r="BX18" s="9"/>
      <c r="CA18" s="37" t="e">
        <f>BZ18/$BV$4</f>
        <v>#DIV/0!</v>
      </c>
      <c r="CC18" s="37" t="e">
        <f>CB18/$BV$4</f>
        <v>#DIV/0!</v>
      </c>
      <c r="CE18" s="37" t="e">
        <f>CD18/$BV$4</f>
        <v>#DIV/0!</v>
      </c>
      <c r="CH18" s="37" t="e">
        <f>(BW18-CF18-CG18)/$BV$4</f>
        <v>#DIV/0!</v>
      </c>
      <c r="CJ18" s="2">
        <v>410</v>
      </c>
      <c r="CK18" s="2">
        <v>410</v>
      </c>
      <c r="CM18" s="71" t="s">
        <v>73</v>
      </c>
      <c r="CN18" s="13">
        <v>5</v>
      </c>
      <c r="CP18" s="9"/>
      <c r="CQ18" s="9"/>
      <c r="CR18" s="9"/>
      <c r="CS18" s="37" t="e">
        <f t="shared" ref="CS18:CS19" si="269">CR18/$CN$4</f>
        <v>#DIV/0!</v>
      </c>
      <c r="CT18" s="9"/>
      <c r="CU18" s="37" t="e">
        <f t="shared" ref="CU18:CU19" si="270">CT18/$CN$4</f>
        <v>#DIV/0!</v>
      </c>
      <c r="CV18" s="9"/>
      <c r="CW18" s="37" t="e">
        <f>CV18/$CN$4</f>
        <v>#DIV/0!</v>
      </c>
      <c r="CX18" s="9"/>
      <c r="CY18" s="9"/>
      <c r="CZ18" s="37" t="e">
        <f>(CO18-CX18-CY18)/$CN$4</f>
        <v>#DIV/0!</v>
      </c>
      <c r="DB18" s="2">
        <v>410</v>
      </c>
      <c r="DC18" s="2">
        <v>410</v>
      </c>
      <c r="DE18" s="71" t="s">
        <v>73</v>
      </c>
      <c r="DF18" s="13">
        <v>5</v>
      </c>
      <c r="DG18" s="9"/>
      <c r="DH18" s="9"/>
      <c r="DI18" s="9"/>
      <c r="DJ18" s="9"/>
      <c r="DK18" s="37" t="e">
        <f>DJ18/$DF$4</f>
        <v>#DIV/0!</v>
      </c>
      <c r="DL18" s="9"/>
      <c r="DM18" s="37" t="e">
        <f>DL18/$DF$4</f>
        <v>#DIV/0!</v>
      </c>
      <c r="DN18" s="9"/>
      <c r="DO18" s="37" t="e">
        <f>DN18/$DF$4</f>
        <v>#DIV/0!</v>
      </c>
      <c r="DR18" s="37" t="e">
        <f>(DG18-DP18-DQ18)/$DF$4</f>
        <v>#DIV/0!</v>
      </c>
      <c r="DS18" s="6"/>
      <c r="DT18" s="2">
        <v>410</v>
      </c>
      <c r="DU18" s="2">
        <v>410</v>
      </c>
      <c r="DW18" s="71" t="s">
        <v>73</v>
      </c>
      <c r="DX18" s="13">
        <v>5</v>
      </c>
      <c r="EC18" s="37" t="e">
        <f t="shared" ref="EC18:EC19" si="271">EB18/$DX$4</f>
        <v>#DIV/0!</v>
      </c>
      <c r="EE18" s="37" t="e">
        <f t="shared" ref="EE18:EE19" si="272">ED18/$DX$4</f>
        <v>#DIV/0!</v>
      </c>
      <c r="EG18" s="37" t="e">
        <f t="shared" ref="EG18:EG19" si="273">EF18/$DX$4</f>
        <v>#DIV/0!</v>
      </c>
      <c r="EJ18" s="37" t="e">
        <f>(DY18-EH18-EI18)/$DX$4</f>
        <v>#DIV/0!</v>
      </c>
      <c r="EK18" s="6"/>
      <c r="EL18" s="2">
        <v>410</v>
      </c>
      <c r="EM18" s="2">
        <v>410</v>
      </c>
      <c r="EO18" s="71" t="s">
        <v>73</v>
      </c>
      <c r="EP18" s="13">
        <v>5</v>
      </c>
      <c r="EU18" s="37" t="e">
        <f>ET18/$EP$4</f>
        <v>#DIV/0!</v>
      </c>
      <c r="EW18" s="37" t="e">
        <f>EV18/$EP$4</f>
        <v>#DIV/0!</v>
      </c>
      <c r="EY18" s="37" t="e">
        <f>EX18/$EP$4</f>
        <v>#DIV/0!</v>
      </c>
      <c r="FB18" s="37" t="e">
        <f>(EQ18-EZ18-FA18)/$EP$4</f>
        <v>#DIV/0!</v>
      </c>
      <c r="FC18" s="6"/>
      <c r="FD18" s="2">
        <v>410</v>
      </c>
      <c r="FE18" s="2">
        <v>410</v>
      </c>
      <c r="FG18" s="71" t="s">
        <v>73</v>
      </c>
      <c r="FH18" s="13">
        <v>5</v>
      </c>
      <c r="FM18" s="37" t="e">
        <f>FL18/$FH$4</f>
        <v>#DIV/0!</v>
      </c>
      <c r="FO18" s="37" t="e">
        <f>FN18/$FH$4</f>
        <v>#DIV/0!</v>
      </c>
      <c r="FQ18" s="37" t="e">
        <f>FP18/$FH$4</f>
        <v>#DIV/0!</v>
      </c>
      <c r="FT18" s="37" t="e">
        <f>(FI18-FR18-FS18)/$FH$4</f>
        <v>#DIV/0!</v>
      </c>
      <c r="FV18" s="2">
        <v>410</v>
      </c>
      <c r="FW18" s="2">
        <v>410</v>
      </c>
      <c r="FY18" s="71" t="s">
        <v>73</v>
      </c>
      <c r="FZ18" s="13">
        <v>5</v>
      </c>
      <c r="GE18" s="37" t="e">
        <f>GD18/$FZ$4</f>
        <v>#DIV/0!</v>
      </c>
      <c r="GG18" s="37" t="e">
        <f>GF18/$FZ$4</f>
        <v>#DIV/0!</v>
      </c>
      <c r="GI18" s="37" t="e">
        <f>GH18/$FZ$4</f>
        <v>#DIV/0!</v>
      </c>
      <c r="GL18" s="37" t="e">
        <f>(GA18-GJ18-GK18)/$FZ$4</f>
        <v>#DIV/0!</v>
      </c>
      <c r="GM18" s="6"/>
      <c r="GN18" s="2">
        <v>410</v>
      </c>
      <c r="GO18" s="2">
        <v>410</v>
      </c>
      <c r="GQ18" s="71" t="s">
        <v>73</v>
      </c>
      <c r="GR18" s="13">
        <v>5</v>
      </c>
      <c r="GW18" s="37" t="e">
        <f>GV18/$GR$4</f>
        <v>#DIV/0!</v>
      </c>
      <c r="GY18" s="37" t="e">
        <f>GX18/$GR$4</f>
        <v>#DIV/0!</v>
      </c>
      <c r="HA18" s="37" t="e">
        <f>GZ18/$GR$4</f>
        <v>#DIV/0!</v>
      </c>
      <c r="HB18" s="9"/>
      <c r="HC18" s="9"/>
      <c r="HD18" s="37" t="e">
        <f>(GS18-HB18-HC18)/$GR$4</f>
        <v>#DIV/0!</v>
      </c>
      <c r="HF18" s="2">
        <v>410</v>
      </c>
      <c r="HG18" s="2">
        <v>410</v>
      </c>
    </row>
    <row r="19" spans="1:215" ht="15" x14ac:dyDescent="0.25">
      <c r="A19" s="71"/>
      <c r="B19" s="13">
        <v>6</v>
      </c>
      <c r="C19" s="9">
        <v>354.85</v>
      </c>
      <c r="D19" s="9">
        <v>354.85</v>
      </c>
      <c r="E19" s="9">
        <v>0</v>
      </c>
      <c r="F19" s="9">
        <v>389.15</v>
      </c>
      <c r="G19" s="37">
        <f>F19/$B$4</f>
        <v>0.52305107526881722</v>
      </c>
      <c r="H19" s="9">
        <v>0</v>
      </c>
      <c r="I19" s="37">
        <f>H19/$B$4</f>
        <v>0</v>
      </c>
      <c r="J19" s="9">
        <v>0</v>
      </c>
      <c r="K19" s="37">
        <f>J19/$B$4</f>
        <v>0</v>
      </c>
      <c r="L19" s="9">
        <f>'[3]UNIT DATA'!P3</f>
        <v>0</v>
      </c>
      <c r="M19" s="9">
        <f>'[3]UNIT DATA'!Q3</f>
        <v>0</v>
      </c>
      <c r="N19" s="37">
        <f>(C19-L19-M19)/$B$4</f>
        <v>0.47694892473118283</v>
      </c>
      <c r="O19" s="123">
        <v>95760</v>
      </c>
      <c r="P19" s="2">
        <v>410</v>
      </c>
      <c r="Q19" s="2">
        <v>292</v>
      </c>
      <c r="S19" s="71"/>
      <c r="T19" s="13">
        <v>6</v>
      </c>
      <c r="U19" s="9">
        <v>634.04999999999995</v>
      </c>
      <c r="V19" s="9">
        <v>578.84999999999991</v>
      </c>
      <c r="W19" s="9">
        <v>55.2</v>
      </c>
      <c r="X19" s="9">
        <v>109.95</v>
      </c>
      <c r="Y19" s="37">
        <f t="shared" ref="Y19" si="274">X19/$T$4</f>
        <v>0.14778225806451614</v>
      </c>
      <c r="Z19" s="9">
        <v>0</v>
      </c>
      <c r="AA19" s="37">
        <f t="shared" ref="AA19" si="275">Z19/$T$4</f>
        <v>0</v>
      </c>
      <c r="AB19" s="9">
        <v>0</v>
      </c>
      <c r="AC19" s="37">
        <f t="shared" ref="AC19" si="276">AB19/$T$4</f>
        <v>0</v>
      </c>
      <c r="AD19" s="9">
        <v>0.65</v>
      </c>
      <c r="AE19" s="9">
        <v>17.57</v>
      </c>
      <c r="AF19" s="37">
        <f>(U19-AD19-AE19)/$T$4</f>
        <v>0.82772849462365583</v>
      </c>
      <c r="AG19" s="33">
        <v>156290</v>
      </c>
      <c r="AH19" s="2">
        <v>410</v>
      </c>
      <c r="AI19" s="2">
        <v>292</v>
      </c>
      <c r="AK19" s="71"/>
      <c r="AL19" s="13">
        <v>6</v>
      </c>
      <c r="AM19" s="9">
        <v>665.34</v>
      </c>
      <c r="AN19" s="9">
        <v>665.34</v>
      </c>
      <c r="AO19" s="9">
        <v>0</v>
      </c>
      <c r="AP19" s="9">
        <v>54.66</v>
      </c>
      <c r="AQ19" s="37">
        <f>AP19/$AL$4</f>
        <v>7.591666666666666E-2</v>
      </c>
      <c r="AR19" s="9">
        <v>0</v>
      </c>
      <c r="AS19" s="37">
        <f>AR19/$AL$4</f>
        <v>0</v>
      </c>
      <c r="AT19" s="9">
        <v>0</v>
      </c>
      <c r="AU19" s="37">
        <f>AT19/$AL$4</f>
        <v>0</v>
      </c>
      <c r="AV19" s="9">
        <v>0</v>
      </c>
      <c r="AW19" s="2">
        <v>22.57</v>
      </c>
      <c r="AX19" s="37">
        <f>(AM19-AV19-AW19)/$AL$4</f>
        <v>0.89273611111111106</v>
      </c>
      <c r="AY19" s="18">
        <v>177900</v>
      </c>
      <c r="AZ19" s="2">
        <v>410</v>
      </c>
      <c r="BA19" s="2">
        <v>292</v>
      </c>
      <c r="BC19" s="71"/>
      <c r="BD19" s="13">
        <v>6</v>
      </c>
      <c r="BF19" s="9"/>
      <c r="BI19" s="37" t="e">
        <f t="shared" ref="BI19" si="277">BH19/$BD$4</f>
        <v>#DIV/0!</v>
      </c>
      <c r="BK19" s="37" t="e">
        <f t="shared" ref="BK19" si="278">BJ19/$BD$4</f>
        <v>#DIV/0!</v>
      </c>
      <c r="BM19" s="37" t="e">
        <f t="shared" ref="BM19" si="279">BL19/$BD$4</f>
        <v>#DIV/0!</v>
      </c>
      <c r="BP19" s="37" t="e">
        <f>(BE19-BO19)/$BD$4</f>
        <v>#DIV/0!</v>
      </c>
      <c r="BQ19" s="12"/>
      <c r="BR19" s="2">
        <v>410</v>
      </c>
      <c r="BS19" s="2">
        <v>292</v>
      </c>
      <c r="BU19" s="71"/>
      <c r="BV19" s="13">
        <v>6</v>
      </c>
      <c r="BX19" s="9"/>
      <c r="CA19" s="37" t="e">
        <f t="shared" ref="CA19" si="280">BZ19/$BV$4</f>
        <v>#DIV/0!</v>
      </c>
      <c r="CC19" s="37" t="e">
        <f t="shared" ref="CC19" si="281">CB19/$BV$4</f>
        <v>#DIV/0!</v>
      </c>
      <c r="CE19" s="37" t="e">
        <f t="shared" ref="CE19" si="282">CD19/$BV$4</f>
        <v>#DIV/0!</v>
      </c>
      <c r="CH19" s="37" t="e">
        <f>(BW19-CF19-CG19)/$BV$4</f>
        <v>#DIV/0!</v>
      </c>
      <c r="CJ19" s="2">
        <v>410</v>
      </c>
      <c r="CK19" s="2">
        <v>292</v>
      </c>
      <c r="CM19" s="71"/>
      <c r="CN19" s="13">
        <v>6</v>
      </c>
      <c r="CP19" s="9"/>
      <c r="CQ19" s="9"/>
      <c r="CR19" s="9"/>
      <c r="CS19" s="37" t="e">
        <f t="shared" si="269"/>
        <v>#DIV/0!</v>
      </c>
      <c r="CT19" s="9"/>
      <c r="CU19" s="37" t="e">
        <f t="shared" si="270"/>
        <v>#DIV/0!</v>
      </c>
      <c r="CV19" s="9"/>
      <c r="CW19" s="37" t="e">
        <f t="shared" ref="CW19" si="283">CV19/$CN$4</f>
        <v>#DIV/0!</v>
      </c>
      <c r="CZ19" s="37" t="e">
        <f>(CO19-CX19-CY19)/$CN$4</f>
        <v>#DIV/0!</v>
      </c>
      <c r="DB19" s="2">
        <v>410</v>
      </c>
      <c r="DC19" s="2">
        <v>292</v>
      </c>
      <c r="DE19" s="71"/>
      <c r="DF19" s="13">
        <v>6</v>
      </c>
      <c r="DG19" s="9"/>
      <c r="DH19" s="9"/>
      <c r="DI19" s="9"/>
      <c r="DJ19" s="9"/>
      <c r="DK19" s="37" t="e">
        <f t="shared" ref="DK19" si="284">DJ19/$DF$4</f>
        <v>#DIV/0!</v>
      </c>
      <c r="DL19" s="9"/>
      <c r="DM19" s="37" t="e">
        <f t="shared" ref="DM19" si="285">DL19/$DF$4</f>
        <v>#DIV/0!</v>
      </c>
      <c r="DN19" s="9"/>
      <c r="DO19" s="37" t="e">
        <f t="shared" ref="DO19" si="286">DN19/$DF$4</f>
        <v>#DIV/0!</v>
      </c>
      <c r="DP19" s="9"/>
      <c r="DQ19" s="9"/>
      <c r="DR19" s="37" t="e">
        <f>(DG19-DP19-DQ19)/$DF$4</f>
        <v>#DIV/0!</v>
      </c>
      <c r="DS19" s="6"/>
      <c r="DT19" s="2">
        <v>410</v>
      </c>
      <c r="DU19" s="2">
        <v>292</v>
      </c>
      <c r="DW19" s="71"/>
      <c r="DX19" s="13">
        <v>6</v>
      </c>
      <c r="EC19" s="37" t="e">
        <f t="shared" si="271"/>
        <v>#DIV/0!</v>
      </c>
      <c r="EE19" s="37" t="e">
        <f t="shared" si="272"/>
        <v>#DIV/0!</v>
      </c>
      <c r="EG19" s="37" t="e">
        <f t="shared" si="273"/>
        <v>#DIV/0!</v>
      </c>
      <c r="EJ19" s="37" t="e">
        <f>(DY19-EH19-EI19)/$DX$4</f>
        <v>#DIV/0!</v>
      </c>
      <c r="EK19" s="6"/>
      <c r="EL19" s="2">
        <v>410</v>
      </c>
      <c r="EM19" s="2">
        <v>292</v>
      </c>
      <c r="EO19" s="71"/>
      <c r="EP19" s="13">
        <v>6</v>
      </c>
      <c r="EU19" s="37" t="e">
        <f t="shared" ref="EU19" si="287">ET19/$EP$4</f>
        <v>#DIV/0!</v>
      </c>
      <c r="EW19" s="37" t="e">
        <f t="shared" ref="EW19" si="288">EV19/$EP$4</f>
        <v>#DIV/0!</v>
      </c>
      <c r="EY19" s="37" t="e">
        <f t="shared" ref="EY19" si="289">EX19/$EP$4</f>
        <v>#DIV/0!</v>
      </c>
      <c r="FB19" s="37" t="e">
        <f>(EQ19-EZ19-FA19)/$EP$4</f>
        <v>#DIV/0!</v>
      </c>
      <c r="FC19" s="6"/>
      <c r="FD19" s="2">
        <v>410</v>
      </c>
      <c r="FE19" s="2">
        <v>292</v>
      </c>
      <c r="FG19" s="71"/>
      <c r="FH19" s="13">
        <v>6</v>
      </c>
      <c r="FI19" s="9"/>
      <c r="FL19" s="9"/>
      <c r="FM19" s="37" t="e">
        <f t="shared" ref="FM19" si="290">FL19/$FH$4</f>
        <v>#DIV/0!</v>
      </c>
      <c r="FO19" s="37" t="e">
        <f t="shared" ref="FO19" si="291">FN19/$FH$4</f>
        <v>#DIV/0!</v>
      </c>
      <c r="FQ19" s="37" t="e">
        <f t="shared" ref="FQ19" si="292">FP19/$FH$4</f>
        <v>#DIV/0!</v>
      </c>
      <c r="FT19" s="37" t="e">
        <f>(FI19-FR19-FS19)/$FH$4</f>
        <v>#DIV/0!</v>
      </c>
      <c r="FV19" s="2">
        <v>410</v>
      </c>
      <c r="FW19" s="2">
        <v>292</v>
      </c>
      <c r="FY19" s="71"/>
      <c r="FZ19" s="13">
        <v>6</v>
      </c>
      <c r="GD19" s="9"/>
      <c r="GE19" s="37" t="e">
        <f t="shared" ref="GE19" si="293">GD19/$FZ$4</f>
        <v>#DIV/0!</v>
      </c>
      <c r="GG19" s="37" t="e">
        <f t="shared" ref="GG19" si="294">GF19/$FZ$4</f>
        <v>#DIV/0!</v>
      </c>
      <c r="GI19" s="37" t="e">
        <f t="shared" ref="GI19" si="295">GH19/$FZ$4</f>
        <v>#DIV/0!</v>
      </c>
      <c r="GL19" s="37" t="e">
        <f>(GA19-GJ19-GK19)/$FZ$4</f>
        <v>#DIV/0!</v>
      </c>
      <c r="GM19" s="6"/>
      <c r="GN19" s="2">
        <v>410</v>
      </c>
      <c r="GO19" s="2">
        <v>292</v>
      </c>
      <c r="GQ19" s="71"/>
      <c r="GR19" s="13">
        <v>6</v>
      </c>
      <c r="GW19" s="37" t="e">
        <f t="shared" ref="GW19" si="296">GV19/$GR$4</f>
        <v>#DIV/0!</v>
      </c>
      <c r="GY19" s="37" t="e">
        <f t="shared" ref="GY19" si="297">GX19/$GR$4</f>
        <v>#DIV/0!</v>
      </c>
      <c r="HA19" s="37" t="e">
        <f t="shared" ref="HA19" si="298">GZ19/$GR$4</f>
        <v>#DIV/0!</v>
      </c>
      <c r="HB19" s="9"/>
      <c r="HC19" s="9"/>
      <c r="HD19" s="37" t="e">
        <f>(GS19-HB19-HC19)/$GR$4</f>
        <v>#DIV/0!</v>
      </c>
      <c r="HF19" s="2">
        <v>410</v>
      </c>
      <c r="HG19" s="2">
        <v>292</v>
      </c>
    </row>
    <row r="20" spans="1:215" ht="15.75" thickBot="1" x14ac:dyDescent="0.3">
      <c r="A20" s="71"/>
      <c r="B20" s="19" t="s">
        <v>23</v>
      </c>
      <c r="C20" s="45">
        <f>SUM(C18:C19)</f>
        <v>1021.9</v>
      </c>
      <c r="D20" s="45">
        <f t="shared" ref="D20" si="299">SUM(D18:D19)</f>
        <v>1021.9</v>
      </c>
      <c r="E20" s="46">
        <f>SUM(E18:E19)</f>
        <v>0</v>
      </c>
      <c r="F20" s="46">
        <f t="shared" ref="F20" si="300">SUM(F18:F19)</f>
        <v>466.09999999999997</v>
      </c>
      <c r="G20" s="47">
        <f>(G18*Q18+G19*Q19)/Q20</f>
        <v>0.27797173207119447</v>
      </c>
      <c r="H20" s="46">
        <f t="shared" ref="H20:M20" si="301">SUM(H18:H19)</f>
        <v>0</v>
      </c>
      <c r="I20" s="47">
        <f>(I18*Q18+I19*Q19)/Q20</f>
        <v>0</v>
      </c>
      <c r="J20" s="46">
        <f>SUM(J18:J19)</f>
        <v>0</v>
      </c>
      <c r="K20" s="47">
        <f>(K18*Q18+K19*Q19)/Q20</f>
        <v>0</v>
      </c>
      <c r="L20" s="24">
        <f t="shared" si="301"/>
        <v>6.36</v>
      </c>
      <c r="M20" s="24">
        <f t="shared" si="301"/>
        <v>10.95</v>
      </c>
      <c r="N20" s="64">
        <f>(N18*Q18+N19*Q19)/Q20</f>
        <v>0.70843978800968044</v>
      </c>
      <c r="O20" s="65">
        <f t="shared" ref="O20:Q20" si="302">SUM(O18:O19)</f>
        <v>284840</v>
      </c>
      <c r="P20" s="53">
        <f t="shared" si="302"/>
        <v>820</v>
      </c>
      <c r="Q20" s="53">
        <f t="shared" si="302"/>
        <v>702</v>
      </c>
      <c r="S20" s="71"/>
      <c r="T20" s="19" t="s">
        <v>23</v>
      </c>
      <c r="U20" s="45">
        <f>SUM(U18:U19)</f>
        <v>1360.75</v>
      </c>
      <c r="V20" s="45">
        <f t="shared" ref="V20" si="303">SUM(V18:V19)</f>
        <v>1279.52</v>
      </c>
      <c r="W20" s="46">
        <f>SUM(W18:W19)</f>
        <v>81.23</v>
      </c>
      <c r="X20" s="46">
        <f t="shared" ref="X20" si="304">SUM(X18:X19)</f>
        <v>109.95</v>
      </c>
      <c r="Y20" s="47">
        <f>(Y18*$AI$18+Y19*$AI$19)/$AI$20</f>
        <v>6.1470682841650588E-2</v>
      </c>
      <c r="Z20" s="46">
        <f t="shared" ref="Z20" si="305">SUM(Z18:Z19)</f>
        <v>0</v>
      </c>
      <c r="AA20" s="47">
        <f>(AA18*$AI$18+AA19*$AI$19)/$AI$20</f>
        <v>0</v>
      </c>
      <c r="AB20" s="46">
        <f>SUM(AB18:AB19)</f>
        <v>17.3</v>
      </c>
      <c r="AC20" s="47">
        <f>(AC18*$AI$18+AC19*$AI$19)/$AI$20</f>
        <v>1.3580629844070706E-2</v>
      </c>
      <c r="AD20" s="46">
        <f>SUM(AD18:AD19)</f>
        <v>25.049999999999997</v>
      </c>
      <c r="AE20" s="46">
        <f>SUM(AE18:AE19)</f>
        <v>18.75</v>
      </c>
      <c r="AF20" s="47">
        <f>(AF18*$AI$18+AF19*$AI$19)/$AI$20</f>
        <v>0.89468178476242999</v>
      </c>
      <c r="AG20" s="48">
        <f t="shared" ref="AG20" si="306">SUM(AG18:AG19)</f>
        <v>355860</v>
      </c>
      <c r="AH20" s="53">
        <f>SUM(AH18:AH19)</f>
        <v>820</v>
      </c>
      <c r="AI20" s="53">
        <f t="shared" ref="AI20" si="307">SUM(AI18:AI19)</f>
        <v>702</v>
      </c>
      <c r="AK20" s="71"/>
      <c r="AL20" s="19" t="s">
        <v>23</v>
      </c>
      <c r="AM20" s="45">
        <f>SUM(AM18:AM19)</f>
        <v>1299.17</v>
      </c>
      <c r="AN20" s="45">
        <f t="shared" ref="AN20" si="308">SUM(AN18:AN19)</f>
        <v>1299.17</v>
      </c>
      <c r="AO20" s="46">
        <f>SUM(AO18:AO19)</f>
        <v>0</v>
      </c>
      <c r="AP20" s="46">
        <f t="shared" ref="AP20:AW20" si="309">SUM(AP18:AP19)</f>
        <v>140.82999999999998</v>
      </c>
      <c r="AQ20" s="47">
        <f>(AQ18*$BA18+AQ19*$BA19)/$BA20</f>
        <v>0.10147677271288381</v>
      </c>
      <c r="AR20" s="46">
        <f t="shared" si="309"/>
        <v>0</v>
      </c>
      <c r="AS20" s="47">
        <f>(AS18*$BA18+AS19*$BA19)/$BA20</f>
        <v>0</v>
      </c>
      <c r="AT20" s="46">
        <f t="shared" si="309"/>
        <v>0</v>
      </c>
      <c r="AU20" s="47">
        <f>(AU18*$BA18+AU19*$BA19)/$BA20</f>
        <v>0</v>
      </c>
      <c r="AV20" s="46">
        <f t="shared" ref="AV20" si="310">SUM(AV18:AV19)</f>
        <v>0</v>
      </c>
      <c r="AW20" s="46">
        <f t="shared" si="309"/>
        <v>39.06</v>
      </c>
      <c r="AX20" s="47">
        <f>(AX18*$BA18+AX19*$BA19)/$BA20</f>
        <v>0.87210794555239013</v>
      </c>
      <c r="AY20" s="66">
        <f t="shared" ref="AY20" si="311">SUM(AY18:AY19)</f>
        <v>367440</v>
      </c>
      <c r="AZ20" s="53">
        <f>SUM(AZ18:AZ19)</f>
        <v>820</v>
      </c>
      <c r="BA20" s="53">
        <f t="shared" ref="BA20" si="312">SUM(BA18:BA19)</f>
        <v>702</v>
      </c>
      <c r="BC20" s="71"/>
      <c r="BD20" s="19" t="s">
        <v>23</v>
      </c>
      <c r="BE20" s="45">
        <f>SUM(BE18:BE19)</f>
        <v>0</v>
      </c>
      <c r="BF20" s="45">
        <f t="shared" ref="BF20" si="313">SUM(BF18:BF19)</f>
        <v>0</v>
      </c>
      <c r="BG20" s="46">
        <f>SUM(BG18:BG19)</f>
        <v>0</v>
      </c>
      <c r="BH20" s="46">
        <f t="shared" ref="BH20:BO20" si="314">SUM(BH18:BH19)</f>
        <v>0</v>
      </c>
      <c r="BI20" s="47" t="e">
        <f>(BI18*$BS18+BI19*$BS19)/$BS20</f>
        <v>#DIV/0!</v>
      </c>
      <c r="BJ20" s="46">
        <f t="shared" si="314"/>
        <v>0</v>
      </c>
      <c r="BK20" s="47" t="e">
        <f>(BK18*$BS18+BK19*$BS19)/$BS20</f>
        <v>#DIV/0!</v>
      </c>
      <c r="BL20" s="46">
        <f t="shared" si="314"/>
        <v>0</v>
      </c>
      <c r="BM20" s="47" t="e">
        <f>(BM18*$BS18+BM19*$BS19)/$BS20</f>
        <v>#DIV/0!</v>
      </c>
      <c r="BN20" s="46">
        <f t="shared" ref="BN20" si="315">SUM(BN18:BN19)</f>
        <v>0</v>
      </c>
      <c r="BO20" s="46">
        <f t="shared" si="314"/>
        <v>0</v>
      </c>
      <c r="BP20" s="47" t="e">
        <f>(BP18*$BS18+BP19*$BS19)/$BS20</f>
        <v>#DIV/0!</v>
      </c>
      <c r="BQ20" s="45">
        <f t="shared" ref="BQ20" si="316">SUM(BQ18:BQ19)</f>
        <v>0</v>
      </c>
      <c r="BR20" s="53">
        <f>SUM(BR18:BR19)</f>
        <v>820</v>
      </c>
      <c r="BS20" s="53">
        <f t="shared" ref="BS20" si="317">SUM(BS18:BS19)</f>
        <v>702</v>
      </c>
      <c r="BU20" s="71"/>
      <c r="BV20" s="19" t="s">
        <v>23</v>
      </c>
      <c r="BW20" s="45">
        <f>SUM(BW18:BW19)</f>
        <v>0</v>
      </c>
      <c r="BX20" s="45">
        <f t="shared" ref="BX20" si="318">SUM(BX18:BX19)</f>
        <v>0</v>
      </c>
      <c r="BY20" s="46">
        <f>SUM(BY18:BY19)</f>
        <v>0</v>
      </c>
      <c r="BZ20" s="46">
        <f t="shared" ref="BZ20" si="319">SUM(BZ18:BZ19)</f>
        <v>0</v>
      </c>
      <c r="CA20" s="47" t="e">
        <f>(CA18*$CK18+CA19*$CK19)/$CK20</f>
        <v>#DIV/0!</v>
      </c>
      <c r="CB20" s="46">
        <f t="shared" ref="CB20" si="320">SUM(CB18:CB19)</f>
        <v>0</v>
      </c>
      <c r="CC20" s="47" t="e">
        <f>(CC18*$CK18+CC19*$CK19)/$CK20</f>
        <v>#DIV/0!</v>
      </c>
      <c r="CD20" s="46">
        <f t="shared" ref="CD20" si="321">SUM(CD18:CD19)</f>
        <v>0</v>
      </c>
      <c r="CE20" s="47" t="e">
        <f>(CE18*$CK18+CE19*$CK19)/$CK20</f>
        <v>#DIV/0!</v>
      </c>
      <c r="CF20" s="46">
        <f t="shared" ref="CF20:CG20" si="322">SUM(CF18:CF19)</f>
        <v>0</v>
      </c>
      <c r="CG20" s="46">
        <f t="shared" si="322"/>
        <v>0</v>
      </c>
      <c r="CH20" s="47" t="e">
        <f>(CH18*$CK18+CH19*$CK19)/$CK20</f>
        <v>#DIV/0!</v>
      </c>
      <c r="CI20" s="48">
        <f t="shared" ref="CI20" si="323">SUM(CI18:CI19)</f>
        <v>0</v>
      </c>
      <c r="CJ20" s="53">
        <f>SUM(CJ18:CJ19)</f>
        <v>820</v>
      </c>
      <c r="CK20" s="53">
        <f t="shared" ref="CK20" si="324">SUM(CK18:CK19)</f>
        <v>702</v>
      </c>
      <c r="CM20" s="71"/>
      <c r="CN20" s="19" t="s">
        <v>23</v>
      </c>
      <c r="CO20" s="45">
        <f>SUM(CO18:CO19)</f>
        <v>0</v>
      </c>
      <c r="CP20" s="45">
        <f t="shared" ref="CP20" si="325">SUM(CP18:CP19)</f>
        <v>0</v>
      </c>
      <c r="CQ20" s="46">
        <f>SUM(CQ18:CQ19)</f>
        <v>0</v>
      </c>
      <c r="CR20" s="46">
        <f t="shared" ref="CR20" si="326">SUM(CR18:CR19)</f>
        <v>0</v>
      </c>
      <c r="CS20" s="47" t="e">
        <f>(CS18*$DC18+CS19*$DC19)/$DC20</f>
        <v>#DIV/0!</v>
      </c>
      <c r="CT20" s="46">
        <f t="shared" ref="CT20" si="327">SUM(CT18:CT19)</f>
        <v>0</v>
      </c>
      <c r="CU20" s="47" t="e">
        <f>(CU18*$DC18+CU19*$DC19)/$DC20</f>
        <v>#DIV/0!</v>
      </c>
      <c r="CV20" s="46">
        <f t="shared" ref="CV20" si="328">SUM(CV18:CV19)</f>
        <v>0</v>
      </c>
      <c r="CW20" s="47" t="e">
        <f>(CW18*$DC18+CW19*$DC19)/$DC20</f>
        <v>#DIV/0!</v>
      </c>
      <c r="CX20" s="46">
        <f t="shared" ref="CX20:CY20" si="329">SUM(CX18:CX19)</f>
        <v>0</v>
      </c>
      <c r="CY20" s="46">
        <f t="shared" si="329"/>
        <v>0</v>
      </c>
      <c r="CZ20" s="47" t="e">
        <f>(CZ18*$DC18+CZ19*$DC19)/$DC20</f>
        <v>#DIV/0!</v>
      </c>
      <c r="DA20" s="48">
        <f t="shared" ref="DA20:DC20" si="330">SUM(DA18:DA19)</f>
        <v>0</v>
      </c>
      <c r="DB20" s="53">
        <f t="shared" si="330"/>
        <v>820</v>
      </c>
      <c r="DC20" s="53">
        <f t="shared" si="330"/>
        <v>702</v>
      </c>
      <c r="DE20" s="71"/>
      <c r="DF20" s="19" t="s">
        <v>23</v>
      </c>
      <c r="DG20" s="45">
        <f>SUM(DG18:DG19)</f>
        <v>0</v>
      </c>
      <c r="DH20" s="45">
        <f t="shared" ref="DH20" si="331">SUM(DH18:DH19)</f>
        <v>0</v>
      </c>
      <c r="DI20" s="46">
        <f>SUM(DI18:DI19)</f>
        <v>0</v>
      </c>
      <c r="DJ20" s="46">
        <f t="shared" ref="DJ20" si="332">SUM(DJ18:DJ19)</f>
        <v>0</v>
      </c>
      <c r="DK20" s="47" t="e">
        <f>(DK18*$DU18+DK19*$DU19)/$DU20</f>
        <v>#DIV/0!</v>
      </c>
      <c r="DL20" s="46">
        <f t="shared" ref="DL20" si="333">SUM(DL18:DL19)</f>
        <v>0</v>
      </c>
      <c r="DM20" s="47" t="e">
        <f>(DM18*$DU18+DM19*$DU19)/$DU20</f>
        <v>#DIV/0!</v>
      </c>
      <c r="DN20" s="46">
        <f t="shared" ref="DN20" si="334">SUM(DN18:DN19)</f>
        <v>0</v>
      </c>
      <c r="DO20" s="47" t="e">
        <f>(DO18*$DU18+DO19*$DU19)/$DU20</f>
        <v>#DIV/0!</v>
      </c>
      <c r="DP20" s="46">
        <f t="shared" ref="DP20:DQ20" si="335">SUM(DP18:DP19)</f>
        <v>0</v>
      </c>
      <c r="DQ20" s="46">
        <f t="shared" si="335"/>
        <v>0</v>
      </c>
      <c r="DR20" s="47" t="e">
        <f>(DR18*$DU18+DR19*$DU19)/$DU20</f>
        <v>#DIV/0!</v>
      </c>
      <c r="DS20" s="48">
        <f>SUM(DS18:DS19)</f>
        <v>0</v>
      </c>
      <c r="DT20" s="53">
        <f>SUM(DT18:DT19)</f>
        <v>820</v>
      </c>
      <c r="DU20" s="53">
        <f t="shared" ref="DU20" si="336">SUM(DU18:DU19)</f>
        <v>702</v>
      </c>
      <c r="DW20" s="71"/>
      <c r="DX20" s="19" t="s">
        <v>23</v>
      </c>
      <c r="DY20" s="45">
        <f>SUM(DY18:DY19)</f>
        <v>0</v>
      </c>
      <c r="DZ20" s="45">
        <f t="shared" ref="DZ20" si="337">SUM(DZ18:DZ19)</f>
        <v>0</v>
      </c>
      <c r="EA20" s="46">
        <f>SUM(EA18:EA19)</f>
        <v>0</v>
      </c>
      <c r="EB20" s="45">
        <f t="shared" ref="EB20" si="338">SUM(EB18:EB19)</f>
        <v>0</v>
      </c>
      <c r="EC20" s="47" t="e">
        <f>(EC18*$EM18+EC19*$EM19)/$EM20</f>
        <v>#DIV/0!</v>
      </c>
      <c r="ED20" s="46">
        <f t="shared" ref="ED20:EI20" si="339">SUM(ED18:ED19)</f>
        <v>0</v>
      </c>
      <c r="EE20" s="47" t="e">
        <f>(EE18*$EM18+EE19*$EM19)/$EM20</f>
        <v>#DIV/0!</v>
      </c>
      <c r="EF20" s="46">
        <f t="shared" si="339"/>
        <v>0</v>
      </c>
      <c r="EG20" s="47" t="e">
        <f>(EG18*$EM18+EG19*$EM19)/$EM20</f>
        <v>#DIV/0!</v>
      </c>
      <c r="EH20" s="46">
        <f t="shared" ref="EH20" si="340">SUM(EH18:EH19)</f>
        <v>0</v>
      </c>
      <c r="EI20" s="46">
        <f t="shared" si="339"/>
        <v>0</v>
      </c>
      <c r="EJ20" s="47" t="e">
        <f>(EJ18*$EM18+EJ19*$EM19)/$EM20</f>
        <v>#DIV/0!</v>
      </c>
      <c r="EK20" s="48">
        <f t="shared" ref="EK20" si="341">SUM(EK18:EK19)</f>
        <v>0</v>
      </c>
      <c r="EL20" s="53">
        <f>SUM(EL18:EL19)</f>
        <v>820</v>
      </c>
      <c r="EM20" s="53">
        <f t="shared" ref="EM20" si="342">SUM(EM18:EM19)</f>
        <v>702</v>
      </c>
      <c r="EO20" s="71"/>
      <c r="EP20" s="19" t="s">
        <v>23</v>
      </c>
      <c r="EQ20" s="45">
        <f>SUM(EQ18:EQ19)</f>
        <v>0</v>
      </c>
      <c r="ER20" s="45">
        <f t="shared" ref="ER20" si="343">SUM(ER18:ER19)</f>
        <v>0</v>
      </c>
      <c r="ES20" s="46">
        <f>SUM(ES18:ES19)</f>
        <v>0</v>
      </c>
      <c r="ET20" s="46">
        <f t="shared" ref="ET20" si="344">SUM(ET18:ET19)</f>
        <v>0</v>
      </c>
      <c r="EU20" s="47" t="e">
        <f>(EU18*$FE18+EU19*$FE19)/$FE20</f>
        <v>#DIV/0!</v>
      </c>
      <c r="EV20" s="46">
        <f t="shared" ref="EV20" si="345">SUM(EV18:EV19)</f>
        <v>0</v>
      </c>
      <c r="EW20" s="47" t="e">
        <f>(EW18*$FE18+EW19*$FE19)/$FE20</f>
        <v>#DIV/0!</v>
      </c>
      <c r="EX20" s="46">
        <f t="shared" ref="EX20" si="346">SUM(EX18:EX19)</f>
        <v>0</v>
      </c>
      <c r="EY20" s="47" t="e">
        <f>(EY18*$FE18+EY19*$FE19)/$FE20</f>
        <v>#DIV/0!</v>
      </c>
      <c r="EZ20" s="46">
        <f t="shared" ref="EZ20:FA20" si="347">SUM(EZ18:EZ19)</f>
        <v>0</v>
      </c>
      <c r="FA20" s="46">
        <f t="shared" si="347"/>
        <v>0</v>
      </c>
      <c r="FB20" s="47" t="e">
        <f>(FB18*$FE18+FB19*$FE19)/$FE20</f>
        <v>#DIV/0!</v>
      </c>
      <c r="FC20" s="48">
        <f>SUM(FC18:FC19)</f>
        <v>0</v>
      </c>
      <c r="FD20" s="24">
        <f>SUM(FD18:FD19)</f>
        <v>820</v>
      </c>
      <c r="FE20" s="53">
        <f t="shared" ref="FE20" si="348">SUM(FE18:FE19)</f>
        <v>702</v>
      </c>
      <c r="FG20" s="71"/>
      <c r="FH20" s="19" t="s">
        <v>23</v>
      </c>
      <c r="FI20" s="45">
        <f>SUM(FI18:FI19)</f>
        <v>0</v>
      </c>
      <c r="FJ20" s="45">
        <f t="shared" ref="FJ20" si="349">SUM(FJ18:FJ19)</f>
        <v>0</v>
      </c>
      <c r="FK20" s="46">
        <f>SUM(FK18:FK19)</f>
        <v>0</v>
      </c>
      <c r="FL20" s="46">
        <f t="shared" ref="FL20" si="350">SUM(FL18:FL19)</f>
        <v>0</v>
      </c>
      <c r="FM20" s="47" t="e">
        <f>(FM18*$FW18+FM19*$FW19)/$FW20</f>
        <v>#DIV/0!</v>
      </c>
      <c r="FN20" s="46">
        <f t="shared" ref="FN20" si="351">SUM(FN18:FN19)</f>
        <v>0</v>
      </c>
      <c r="FO20" s="47" t="e">
        <f>(FO18*$FW18+FO19*$FW19)/$FW20</f>
        <v>#DIV/0!</v>
      </c>
      <c r="FP20" s="46">
        <f t="shared" ref="FP20" si="352">SUM(FP18:FP19)</f>
        <v>0</v>
      </c>
      <c r="FQ20" s="47" t="e">
        <f>(FQ18*$FW18+FQ19*$FW19)/$FW20</f>
        <v>#DIV/0!</v>
      </c>
      <c r="FR20" s="46">
        <f t="shared" ref="FR20:FS20" si="353">SUM(FR18:FR19)</f>
        <v>0</v>
      </c>
      <c r="FS20" s="46">
        <f t="shared" si="353"/>
        <v>0</v>
      </c>
      <c r="FT20" s="47" t="e">
        <f>(FT18*$FW18+FT19*$FW19)/$FW20</f>
        <v>#DIV/0!</v>
      </c>
      <c r="FU20" s="48">
        <f>SUM(FU18:FU19)</f>
        <v>0</v>
      </c>
      <c r="FV20" s="53">
        <f>SUM(FV18:FV19)</f>
        <v>820</v>
      </c>
      <c r="FW20" s="53">
        <f t="shared" ref="FW20" si="354">SUM(FW18:FW19)</f>
        <v>702</v>
      </c>
      <c r="FY20" s="71"/>
      <c r="FZ20" s="19" t="s">
        <v>23</v>
      </c>
      <c r="GA20" s="45">
        <f>SUM(GA18:GA19)</f>
        <v>0</v>
      </c>
      <c r="GB20" s="45">
        <f t="shared" ref="GB20" si="355">SUM(GB18:GB19)</f>
        <v>0</v>
      </c>
      <c r="GC20" s="46">
        <f>SUM(GC18:GC19)</f>
        <v>0</v>
      </c>
      <c r="GD20" s="46">
        <f t="shared" ref="GD20:GF20" si="356">SUM(GD18:GD19)</f>
        <v>0</v>
      </c>
      <c r="GE20" s="47" t="e">
        <f>(GE18*$GO18+GE19*$GO19)/$GO20</f>
        <v>#DIV/0!</v>
      </c>
      <c r="GF20" s="46">
        <f t="shared" si="356"/>
        <v>0</v>
      </c>
      <c r="GG20" s="47" t="e">
        <f>(GG18*$GO18+GG19*$GO19)/$GO20</f>
        <v>#DIV/0!</v>
      </c>
      <c r="GH20" s="46">
        <f t="shared" ref="GH20" si="357">SUM(GH18:GH19)</f>
        <v>0</v>
      </c>
      <c r="GI20" s="47" t="e">
        <f>(GI18*$GO18+GI19*$GO19)/$GO20</f>
        <v>#DIV/0!</v>
      </c>
      <c r="GJ20" s="46">
        <f t="shared" ref="GJ20:GK20" si="358">SUM(GJ18:GJ19)</f>
        <v>0</v>
      </c>
      <c r="GK20" s="46">
        <f t="shared" si="358"/>
        <v>0</v>
      </c>
      <c r="GL20" s="47" t="e">
        <f>(GL18*$FW18+GL19*$FW19)/$FW20</f>
        <v>#DIV/0!</v>
      </c>
      <c r="GM20" s="48">
        <f>SUM(GM18:GM19)</f>
        <v>0</v>
      </c>
      <c r="GN20" s="53">
        <f>SUM(GN18:GN19)</f>
        <v>820</v>
      </c>
      <c r="GO20" s="53">
        <f t="shared" ref="GO20" si="359">SUM(GO18:GO19)</f>
        <v>702</v>
      </c>
      <c r="GQ20" s="71"/>
      <c r="GR20" s="19" t="s">
        <v>23</v>
      </c>
      <c r="GS20" s="45">
        <f>SUM(GS18:GS19)</f>
        <v>0</v>
      </c>
      <c r="GT20" s="45">
        <f t="shared" ref="GT20" si="360">SUM(GT18:GT19)</f>
        <v>0</v>
      </c>
      <c r="GU20" s="46">
        <f>SUM(GU18:GU19)</f>
        <v>0</v>
      </c>
      <c r="GV20" s="46">
        <f t="shared" ref="GV20:HC20" si="361">SUM(GV18:GV19)</f>
        <v>0</v>
      </c>
      <c r="GW20" s="47" t="e">
        <f>(GW18*$HG18+GW19*$HG19)/$HG20</f>
        <v>#DIV/0!</v>
      </c>
      <c r="GX20" s="46">
        <f t="shared" si="361"/>
        <v>0</v>
      </c>
      <c r="GY20" s="47" t="e">
        <f>(GY18*$HG18+GY19*$HG19)/$HG20</f>
        <v>#DIV/0!</v>
      </c>
      <c r="GZ20" s="46">
        <f t="shared" si="361"/>
        <v>0</v>
      </c>
      <c r="HA20" s="47" t="e">
        <f>(HA18*$HG18+HA19*$HG19)/$HG20</f>
        <v>#DIV/0!</v>
      </c>
      <c r="HB20" s="46">
        <f t="shared" ref="HB20" si="362">SUM(HB18:HB19)</f>
        <v>0</v>
      </c>
      <c r="HC20" s="46">
        <f t="shared" si="361"/>
        <v>0</v>
      </c>
      <c r="HD20" s="47" t="e">
        <f>(HD18*$HG18+HD19*$HG19)/$HG20</f>
        <v>#DIV/0!</v>
      </c>
      <c r="HE20" s="48">
        <f t="shared" ref="HE20:HG20" si="363">SUM(HE18:HE19)</f>
        <v>0</v>
      </c>
      <c r="HF20" s="53">
        <f t="shared" si="363"/>
        <v>820</v>
      </c>
      <c r="HG20" s="53">
        <f t="shared" si="363"/>
        <v>702</v>
      </c>
    </row>
    <row r="21" spans="1:215" ht="15" x14ac:dyDescent="0.25">
      <c r="A21" s="71" t="s">
        <v>24</v>
      </c>
      <c r="B21" s="13">
        <v>1</v>
      </c>
      <c r="C21" s="9">
        <v>0</v>
      </c>
      <c r="D21" s="9">
        <v>0</v>
      </c>
      <c r="E21" s="9">
        <v>0</v>
      </c>
      <c r="F21" s="9">
        <v>744</v>
      </c>
      <c r="G21" s="37">
        <f>F21/$B$4</f>
        <v>1</v>
      </c>
      <c r="H21" s="9">
        <v>0</v>
      </c>
      <c r="I21" s="37">
        <f>H21/$B$4</f>
        <v>0</v>
      </c>
      <c r="J21" s="9">
        <v>0</v>
      </c>
      <c r="K21" s="37">
        <f>J21/$B$4</f>
        <v>0</v>
      </c>
      <c r="L21" s="9">
        <f>'[4]UNIT DATA'!P2</f>
        <v>0</v>
      </c>
      <c r="M21" s="9">
        <f>'[4]UNIT DATA'!Q2</f>
        <v>0</v>
      </c>
      <c r="N21" s="37">
        <f>(C21-L21-M21)/$B$4</f>
        <v>0</v>
      </c>
      <c r="O21" s="17">
        <v>0</v>
      </c>
      <c r="P21" s="2">
        <v>450</v>
      </c>
      <c r="Q21" s="2">
        <v>450</v>
      </c>
      <c r="S21" s="71" t="s">
        <v>24</v>
      </c>
      <c r="T21" s="13">
        <v>1</v>
      </c>
      <c r="U21" s="9">
        <v>0</v>
      </c>
      <c r="V21" s="9">
        <v>0</v>
      </c>
      <c r="W21" s="9">
        <v>0</v>
      </c>
      <c r="X21" s="9">
        <v>744</v>
      </c>
      <c r="Y21" s="37">
        <f>X21/$T$4</f>
        <v>1</v>
      </c>
      <c r="Z21" s="9">
        <v>0</v>
      </c>
      <c r="AA21" s="37">
        <f>Z21/$T$4</f>
        <v>0</v>
      </c>
      <c r="AB21" s="9">
        <v>0</v>
      </c>
      <c r="AC21" s="37">
        <f>AB21/$T$4</f>
        <v>0</v>
      </c>
      <c r="AD21" s="9">
        <v>0</v>
      </c>
      <c r="AE21" s="9">
        <v>0</v>
      </c>
      <c r="AF21" s="37">
        <f>(U21-AD21-AE21)/$T$4</f>
        <v>0</v>
      </c>
      <c r="AG21" s="2">
        <v>0</v>
      </c>
      <c r="AH21" s="2">
        <v>450</v>
      </c>
      <c r="AI21" s="2">
        <v>450</v>
      </c>
      <c r="AK21" s="71" t="s">
        <v>24</v>
      </c>
      <c r="AL21" s="13">
        <v>1</v>
      </c>
      <c r="AM21" s="9">
        <v>0</v>
      </c>
      <c r="AN21" s="9">
        <v>0</v>
      </c>
      <c r="AO21" s="9">
        <v>0</v>
      </c>
      <c r="AP21" s="9">
        <v>720</v>
      </c>
      <c r="AQ21" s="37">
        <f>AP21/$AL$4</f>
        <v>1</v>
      </c>
      <c r="AR21" s="9">
        <v>0</v>
      </c>
      <c r="AS21" s="37">
        <f>AR21/$AL$4</f>
        <v>0</v>
      </c>
      <c r="AT21" s="9">
        <v>0</v>
      </c>
      <c r="AU21" s="37">
        <f>AT21/$AL$4</f>
        <v>0</v>
      </c>
      <c r="AV21" s="9">
        <v>0</v>
      </c>
      <c r="AW21" s="9">
        <v>0</v>
      </c>
      <c r="AX21" s="37">
        <f>(AM21-AV21-AW21)/$AL$4</f>
        <v>0</v>
      </c>
      <c r="AY21" s="15">
        <v>0</v>
      </c>
      <c r="AZ21" s="2">
        <v>450</v>
      </c>
      <c r="BA21" s="2">
        <v>450</v>
      </c>
      <c r="BC21" s="71" t="s">
        <v>24</v>
      </c>
      <c r="BD21" s="13">
        <v>1</v>
      </c>
      <c r="BI21" s="37" t="e">
        <f>BH21/$BD$4</f>
        <v>#DIV/0!</v>
      </c>
      <c r="BK21" s="37" t="e">
        <f>BJ21/$BD$4</f>
        <v>#DIV/0!</v>
      </c>
      <c r="BM21" s="37" t="e">
        <f>BL21/$BD$4</f>
        <v>#DIV/0!</v>
      </c>
      <c r="BP21" s="37" t="e">
        <f>(BE21-BO21)/$BD$4</f>
        <v>#DIV/0!</v>
      </c>
      <c r="BQ21" s="12"/>
      <c r="BR21" s="2">
        <v>450</v>
      </c>
      <c r="BS21" s="2">
        <v>450</v>
      </c>
      <c r="BU21" s="71" t="s">
        <v>24</v>
      </c>
      <c r="BV21" s="13">
        <v>1</v>
      </c>
      <c r="CA21" s="37" t="e">
        <f>BZ21/$BV$4</f>
        <v>#DIV/0!</v>
      </c>
      <c r="CC21" s="37" t="e">
        <f>CB21/$BV$4</f>
        <v>#DIV/0!</v>
      </c>
      <c r="CE21" s="37" t="e">
        <f>CD21/$BV$4</f>
        <v>#DIV/0!</v>
      </c>
      <c r="CH21" s="37" t="e">
        <f>(BW21-CF21-CG21)/$BV$4</f>
        <v>#DIV/0!</v>
      </c>
      <c r="CJ21" s="2">
        <v>450</v>
      </c>
      <c r="CK21" s="2">
        <v>450</v>
      </c>
      <c r="CM21" s="71" t="s">
        <v>24</v>
      </c>
      <c r="CN21" s="13">
        <v>1</v>
      </c>
      <c r="CO21" s="9"/>
      <c r="CP21" s="9"/>
      <c r="CQ21" s="9"/>
      <c r="CS21" s="37" t="e">
        <f t="shared" ref="CS21:CS22" si="364">CR21/$CN$4</f>
        <v>#DIV/0!</v>
      </c>
      <c r="CT21" s="9"/>
      <c r="CU21" s="37" t="e">
        <f t="shared" ref="CU21:CU22" si="365">CT21/$CN$4</f>
        <v>#DIV/0!</v>
      </c>
      <c r="CV21" s="9"/>
      <c r="CW21" s="37" t="e">
        <f>CV21/$CN$4</f>
        <v>#DIV/0!</v>
      </c>
      <c r="CX21" s="9"/>
      <c r="CY21" s="9"/>
      <c r="CZ21" s="37" t="e">
        <f>(CO21-CX21-CY21)/$CN$4</f>
        <v>#DIV/0!</v>
      </c>
      <c r="DB21" s="2">
        <v>450</v>
      </c>
      <c r="DC21" s="2">
        <v>450</v>
      </c>
      <c r="DE21" s="71" t="s">
        <v>24</v>
      </c>
      <c r="DF21" s="13">
        <v>1</v>
      </c>
      <c r="DG21" s="9"/>
      <c r="DH21" s="9"/>
      <c r="DI21" s="9"/>
      <c r="DK21" s="37" t="e">
        <f>DJ21/$DF$4</f>
        <v>#DIV/0!</v>
      </c>
      <c r="DL21" s="9"/>
      <c r="DM21" s="37" t="e">
        <f>DL21/$DF$4</f>
        <v>#DIV/0!</v>
      </c>
      <c r="DN21" s="9"/>
      <c r="DO21" s="37" t="e">
        <f>DN21/$DF$4</f>
        <v>#DIV/0!</v>
      </c>
      <c r="DP21" s="9"/>
      <c r="DQ21" s="9"/>
      <c r="DR21" s="37" t="e">
        <f>(DG21-DP21-DQ21)/$DF$4</f>
        <v>#DIV/0!</v>
      </c>
      <c r="DT21" s="2">
        <v>450</v>
      </c>
      <c r="DU21" s="2">
        <v>450</v>
      </c>
      <c r="DW21" s="71" t="s">
        <v>24</v>
      </c>
      <c r="DX21" s="13">
        <v>1</v>
      </c>
      <c r="EC21" s="37" t="e">
        <f t="shared" ref="EC21:EC22" si="366">EB21/$DX$4</f>
        <v>#DIV/0!</v>
      </c>
      <c r="EE21" s="37" t="e">
        <f t="shared" ref="EE21:EE22" si="367">ED21/$DX$4</f>
        <v>#DIV/0!</v>
      </c>
      <c r="EG21" s="37" t="e">
        <f t="shared" ref="EG21:EG22" si="368">EF21/$DX$4</f>
        <v>#DIV/0!</v>
      </c>
      <c r="EJ21" s="37" t="e">
        <f>(DY21-EH21-EI21)/$DX$4</f>
        <v>#DIV/0!</v>
      </c>
      <c r="EL21" s="2">
        <v>450</v>
      </c>
      <c r="EM21" s="2">
        <v>450</v>
      </c>
      <c r="EO21" s="71" t="s">
        <v>24</v>
      </c>
      <c r="EP21" s="13">
        <v>1</v>
      </c>
      <c r="EU21" s="37" t="e">
        <f>ET21/$EP$4</f>
        <v>#DIV/0!</v>
      </c>
      <c r="EW21" s="37" t="e">
        <f>EV21/$EP$4</f>
        <v>#DIV/0!</v>
      </c>
      <c r="EY21" s="37" t="e">
        <f>EX21/$EP$4</f>
        <v>#DIV/0!</v>
      </c>
      <c r="FB21" s="37" t="e">
        <f>(EQ21-EZ21-FA21)/$EP$4</f>
        <v>#DIV/0!</v>
      </c>
      <c r="FD21" s="2">
        <v>450</v>
      </c>
      <c r="FE21" s="2">
        <v>450</v>
      </c>
      <c r="FG21" s="71" t="s">
        <v>24</v>
      </c>
      <c r="FH21" s="13">
        <v>1</v>
      </c>
      <c r="FM21" s="37" t="e">
        <f>FL21/$FH$4</f>
        <v>#DIV/0!</v>
      </c>
      <c r="FO21" s="37" t="e">
        <f>FN21/$FH$4</f>
        <v>#DIV/0!</v>
      </c>
      <c r="FQ21" s="37" t="e">
        <f>FP21/$FH$4</f>
        <v>#DIV/0!</v>
      </c>
      <c r="FT21" s="37" t="e">
        <f>(FI21-FR21-FS21)/$FH$4</f>
        <v>#DIV/0!</v>
      </c>
      <c r="FV21" s="2">
        <v>450</v>
      </c>
      <c r="FW21" s="2">
        <v>450</v>
      </c>
      <c r="FY21" s="71" t="s">
        <v>24</v>
      </c>
      <c r="FZ21" s="13">
        <v>1</v>
      </c>
      <c r="GE21" s="37" t="e">
        <f>GD21/$FZ$4</f>
        <v>#DIV/0!</v>
      </c>
      <c r="GG21" s="37" t="e">
        <f>GF21/$FZ$4</f>
        <v>#DIV/0!</v>
      </c>
      <c r="GI21" s="37" t="e">
        <f>GH21/$FZ$4</f>
        <v>#DIV/0!</v>
      </c>
      <c r="GL21" s="37" t="e">
        <f>(GA21-GJ21-GK21)/$FZ$4</f>
        <v>#DIV/0!</v>
      </c>
      <c r="GN21" s="2">
        <v>450</v>
      </c>
      <c r="GO21" s="2">
        <v>450</v>
      </c>
      <c r="GQ21" s="71" t="s">
        <v>24</v>
      </c>
      <c r="GR21" s="13">
        <v>1</v>
      </c>
      <c r="GW21" s="37" t="e">
        <f>GV21/$GR$4</f>
        <v>#DIV/0!</v>
      </c>
      <c r="GY21" s="37" t="e">
        <f>GX21/$GR$4</f>
        <v>#DIV/0!</v>
      </c>
      <c r="HA21" s="37" t="e">
        <f>GZ21/$GR$4</f>
        <v>#DIV/0!</v>
      </c>
      <c r="HB21" s="9"/>
      <c r="HD21" s="37" t="e">
        <f>(GS21-HB21-HC21)/$GR$4</f>
        <v>#DIV/0!</v>
      </c>
      <c r="HF21" s="2">
        <v>450</v>
      </c>
      <c r="HG21" s="2">
        <v>450</v>
      </c>
    </row>
    <row r="22" spans="1:215" ht="14.25" x14ac:dyDescent="0.25">
      <c r="B22" s="13">
        <v>2</v>
      </c>
      <c r="C22" s="9">
        <v>656.85</v>
      </c>
      <c r="D22" s="9">
        <v>656.85</v>
      </c>
      <c r="E22" s="9">
        <v>0</v>
      </c>
      <c r="F22" s="9">
        <v>11.08</v>
      </c>
      <c r="G22" s="37">
        <f>F22/$B$4</f>
        <v>1.489247311827957E-2</v>
      </c>
      <c r="H22" s="9">
        <v>0</v>
      </c>
      <c r="I22" s="37">
        <f t="shared" ref="I22" si="369">H22/$B$4</f>
        <v>0</v>
      </c>
      <c r="J22" s="9">
        <v>76.069999999999993</v>
      </c>
      <c r="K22" s="37">
        <f t="shared" ref="K22" si="370">J22/$B$4</f>
        <v>0.10224462365591397</v>
      </c>
      <c r="L22" s="9">
        <f>'[4]UNIT DATA'!P3</f>
        <v>0</v>
      </c>
      <c r="M22" s="9">
        <f>'[4]UNIT DATA'!Q3</f>
        <v>160.4</v>
      </c>
      <c r="N22" s="37">
        <f>(C22-L22-M22)/$B$4</f>
        <v>0.66727150537634417</v>
      </c>
      <c r="O22" s="123">
        <v>147810</v>
      </c>
      <c r="P22" s="2">
        <v>450</v>
      </c>
      <c r="Q22" s="2">
        <v>350</v>
      </c>
      <c r="T22" s="13">
        <v>2</v>
      </c>
      <c r="U22" s="9">
        <v>742.68</v>
      </c>
      <c r="V22" s="9">
        <v>742.68</v>
      </c>
      <c r="W22" s="9">
        <v>0</v>
      </c>
      <c r="X22" s="9">
        <v>1.32</v>
      </c>
      <c r="Y22" s="37">
        <f t="shared" ref="Y22:AC22" si="371">X22/$T$4</f>
        <v>1.7741935483870969E-3</v>
      </c>
      <c r="Z22" s="9">
        <v>0</v>
      </c>
      <c r="AA22" s="37">
        <f t="shared" si="371"/>
        <v>0</v>
      </c>
      <c r="AB22" s="9">
        <v>0</v>
      </c>
      <c r="AC22" s="37">
        <f t="shared" si="371"/>
        <v>0</v>
      </c>
      <c r="AD22" s="9">
        <v>0</v>
      </c>
      <c r="AE22" s="9">
        <v>165.11</v>
      </c>
      <c r="AF22" s="37">
        <f>(U22-AD22-AE22)/$T$4</f>
        <v>0.77630376344086016</v>
      </c>
      <c r="AG22" s="33">
        <v>173960</v>
      </c>
      <c r="AH22" s="2">
        <v>450</v>
      </c>
      <c r="AI22" s="2">
        <v>350</v>
      </c>
      <c r="AL22" s="13">
        <v>2</v>
      </c>
      <c r="AM22" s="9">
        <v>593.66999999999996</v>
      </c>
      <c r="AN22" s="9">
        <v>593.66999999999996</v>
      </c>
      <c r="AO22" s="9">
        <v>0</v>
      </c>
      <c r="AP22" s="9">
        <v>126.33</v>
      </c>
      <c r="AQ22" s="37">
        <f>AP22/$AL$4</f>
        <v>0.17545833333333333</v>
      </c>
      <c r="AR22" s="9">
        <v>0</v>
      </c>
      <c r="AS22" s="37">
        <f>AR22/$AL$4</f>
        <v>0</v>
      </c>
      <c r="AT22" s="9">
        <v>0</v>
      </c>
      <c r="AU22" s="37">
        <f>AT22/$AL$4</f>
        <v>0</v>
      </c>
      <c r="AV22" s="9">
        <v>0</v>
      </c>
      <c r="AW22" s="9">
        <v>137.71</v>
      </c>
      <c r="AX22" s="37">
        <f>(AM22-AV22-AW22)/$AL$4</f>
        <v>0.63327777777777772</v>
      </c>
      <c r="AY22" s="18">
        <v>135975</v>
      </c>
      <c r="AZ22" s="2">
        <v>450</v>
      </c>
      <c r="BA22" s="2">
        <v>350</v>
      </c>
      <c r="BD22" s="13">
        <v>2</v>
      </c>
      <c r="BI22" s="37" t="e">
        <f t="shared" ref="BI22" si="372">BH22/$BD$4</f>
        <v>#DIV/0!</v>
      </c>
      <c r="BK22" s="37" t="e">
        <f t="shared" ref="BK22" si="373">BJ22/$BD$4</f>
        <v>#DIV/0!</v>
      </c>
      <c r="BM22" s="37" t="e">
        <f t="shared" ref="BM22" si="374">BL22/$BD$4</f>
        <v>#DIV/0!</v>
      </c>
      <c r="BP22" s="37" t="e">
        <f>(BE22-BO22)/$BD$4</f>
        <v>#DIV/0!</v>
      </c>
      <c r="BQ22" s="12"/>
      <c r="BR22" s="2">
        <v>450</v>
      </c>
      <c r="BS22" s="2">
        <v>350</v>
      </c>
      <c r="BV22" s="13">
        <v>2</v>
      </c>
      <c r="CA22" s="37" t="e">
        <f t="shared" ref="CA22" si="375">BZ22/$BV$4</f>
        <v>#DIV/0!</v>
      </c>
      <c r="CC22" s="37" t="e">
        <f t="shared" ref="CC22" si="376">CB22/$BV$4</f>
        <v>#DIV/0!</v>
      </c>
      <c r="CE22" s="37" t="e">
        <f t="shared" ref="CE22" si="377">CD22/$BV$4</f>
        <v>#DIV/0!</v>
      </c>
      <c r="CH22" s="37" t="e">
        <f>(BW22-CF22-CG22)/$BV$4</f>
        <v>#DIV/0!</v>
      </c>
      <c r="CJ22" s="2">
        <v>450</v>
      </c>
      <c r="CK22" s="2">
        <v>350</v>
      </c>
      <c r="CN22" s="13">
        <v>2</v>
      </c>
      <c r="CS22" s="37" t="e">
        <f t="shared" si="364"/>
        <v>#DIV/0!</v>
      </c>
      <c r="CT22" s="9"/>
      <c r="CU22" s="37" t="e">
        <f t="shared" si="365"/>
        <v>#DIV/0!</v>
      </c>
      <c r="CW22" s="37" t="e">
        <f t="shared" ref="CW22" si="378">CV22/$CN$4</f>
        <v>#DIV/0!</v>
      </c>
      <c r="CX22" s="9"/>
      <c r="CY22" s="9"/>
      <c r="CZ22" s="37" t="e">
        <f>(CO22-CX22-CY22)/$CN$4</f>
        <v>#DIV/0!</v>
      </c>
      <c r="DA22" s="6"/>
      <c r="DB22" s="2">
        <v>450</v>
      </c>
      <c r="DC22" s="2">
        <v>350</v>
      </c>
      <c r="DF22" s="13">
        <v>2</v>
      </c>
      <c r="DG22" s="9"/>
      <c r="DH22" s="9"/>
      <c r="DK22" s="37" t="e">
        <f t="shared" ref="DK22" si="379">DJ22/$DF$4</f>
        <v>#DIV/0!</v>
      </c>
      <c r="DL22" s="9"/>
      <c r="DM22" s="37" t="e">
        <f t="shared" ref="DM22" si="380">DL22/$DF$4</f>
        <v>#DIV/0!</v>
      </c>
      <c r="DN22" s="9"/>
      <c r="DO22" s="37" t="e">
        <f t="shared" ref="DO22" si="381">DN22/$DF$4</f>
        <v>#DIV/0!</v>
      </c>
      <c r="DP22" s="9"/>
      <c r="DQ22" s="9"/>
      <c r="DR22" s="37" t="e">
        <f>(DG22-DP22-DQ22)/$DF$4</f>
        <v>#DIV/0!</v>
      </c>
      <c r="DS22" s="6"/>
      <c r="DT22" s="2">
        <v>450</v>
      </c>
      <c r="DU22" s="2">
        <v>350</v>
      </c>
      <c r="DX22" s="13">
        <v>2</v>
      </c>
      <c r="EC22" s="37" t="e">
        <f t="shared" si="366"/>
        <v>#DIV/0!</v>
      </c>
      <c r="EE22" s="37" t="e">
        <f t="shared" si="367"/>
        <v>#DIV/0!</v>
      </c>
      <c r="EG22" s="37" t="e">
        <f t="shared" si="368"/>
        <v>#DIV/0!</v>
      </c>
      <c r="EH22" s="9"/>
      <c r="EI22" s="9"/>
      <c r="EJ22" s="37" t="e">
        <f>(DY22-EH22-EI22)/$DX$4</f>
        <v>#DIV/0!</v>
      </c>
      <c r="EK22" s="6"/>
      <c r="EL22" s="2">
        <v>450</v>
      </c>
      <c r="EM22" s="2">
        <v>350</v>
      </c>
      <c r="EP22" s="13">
        <v>2</v>
      </c>
      <c r="EQ22" s="9"/>
      <c r="ET22" s="9"/>
      <c r="EU22" s="37" t="e">
        <f t="shared" ref="EU22" si="382">ET22/$EP$4</f>
        <v>#DIV/0!</v>
      </c>
      <c r="EW22" s="37" t="e">
        <f t="shared" ref="EW22" si="383">EV22/$EP$4</f>
        <v>#DIV/0!</v>
      </c>
      <c r="EY22" s="37" t="e">
        <f t="shared" ref="EY22" si="384">EX22/$EP$4</f>
        <v>#DIV/0!</v>
      </c>
      <c r="FB22" s="37" t="e">
        <f>(EQ22-EZ22-FA22)/$EP$4</f>
        <v>#DIV/0!</v>
      </c>
      <c r="FC22" s="6"/>
      <c r="FD22" s="2">
        <v>450</v>
      </c>
      <c r="FE22" s="2">
        <v>350</v>
      </c>
      <c r="FH22" s="13">
        <v>2</v>
      </c>
      <c r="FM22" s="37" t="e">
        <f t="shared" ref="FM22" si="385">FL22/$FH$4</f>
        <v>#DIV/0!</v>
      </c>
      <c r="FO22" s="37" t="e">
        <f t="shared" ref="FO22" si="386">FN22/$FH$4</f>
        <v>#DIV/0!</v>
      </c>
      <c r="FQ22" s="37" t="e">
        <f t="shared" ref="FQ22" si="387">FP22/$FH$4</f>
        <v>#DIV/0!</v>
      </c>
      <c r="FR22" s="9"/>
      <c r="FS22" s="9"/>
      <c r="FT22" s="37" t="e">
        <f>(FI22-FR22-FS22)/$FH$4</f>
        <v>#DIV/0!</v>
      </c>
      <c r="FV22" s="2">
        <v>450</v>
      </c>
      <c r="FW22" s="2">
        <v>350</v>
      </c>
      <c r="FZ22" s="13">
        <v>2</v>
      </c>
      <c r="GE22" s="37" t="e">
        <f t="shared" ref="GE22" si="388">GD22/$FZ$4</f>
        <v>#DIV/0!</v>
      </c>
      <c r="GG22" s="37" t="e">
        <f t="shared" ref="GG22" si="389">GF22/$FZ$4</f>
        <v>#DIV/0!</v>
      </c>
      <c r="GI22" s="37" t="e">
        <f t="shared" ref="GI22" si="390">GH22/$FZ$4</f>
        <v>#DIV/0!</v>
      </c>
      <c r="GL22" s="37" t="e">
        <f>(GA22-GJ22-GK22)/$FZ$4</f>
        <v>#DIV/0!</v>
      </c>
      <c r="GM22" s="6"/>
      <c r="GN22" s="2">
        <v>450</v>
      </c>
      <c r="GO22" s="2">
        <v>350</v>
      </c>
      <c r="GR22" s="13">
        <v>2</v>
      </c>
      <c r="GW22" s="37" t="e">
        <f t="shared" ref="GW22" si="391">GV22/$GR$4</f>
        <v>#DIV/0!</v>
      </c>
      <c r="GY22" s="37" t="e">
        <f t="shared" ref="GY22" si="392">GX22/$GR$4</f>
        <v>#DIV/0!</v>
      </c>
      <c r="HA22" s="37" t="e">
        <f t="shared" ref="HA22" si="393">GZ22/$GR$4</f>
        <v>#DIV/0!</v>
      </c>
      <c r="HB22" s="9"/>
      <c r="HD22" s="37" t="e">
        <f>(GS22-HB22-HC22)/$GR$4</f>
        <v>#DIV/0!</v>
      </c>
      <c r="HF22" s="2">
        <v>450</v>
      </c>
      <c r="HG22" s="2">
        <v>350</v>
      </c>
    </row>
    <row r="23" spans="1:215" ht="15.75" thickBot="1" x14ac:dyDescent="0.3">
      <c r="B23" s="19" t="s">
        <v>23</v>
      </c>
      <c r="C23" s="24">
        <f>SUM(C21:C22)</f>
        <v>656.85</v>
      </c>
      <c r="D23" s="24">
        <f t="shared" ref="D23" si="394">SUM(D21:D22)</f>
        <v>656.85</v>
      </c>
      <c r="E23" s="46">
        <f>SUM(E21:E22)</f>
        <v>0</v>
      </c>
      <c r="F23" s="24">
        <f t="shared" ref="F23" si="395">SUM(F21:F22)</f>
        <v>755.08</v>
      </c>
      <c r="G23" s="47">
        <f>(G21*Q21+G22*Q22)/Q23</f>
        <v>0.56901545698924727</v>
      </c>
      <c r="H23" s="46">
        <f t="shared" ref="H23:M23" si="396">SUM(H21:H22)</f>
        <v>0</v>
      </c>
      <c r="I23" s="47">
        <f>(I21*Q21+I22*Q22)/Q23</f>
        <v>0</v>
      </c>
      <c r="J23" s="46">
        <f>SUM(J21:J22)</f>
        <v>76.069999999999993</v>
      </c>
      <c r="K23" s="47">
        <f>(K21*Q21+K22*Q22)/Q23</f>
        <v>4.4732022849462358E-2</v>
      </c>
      <c r="L23" s="46">
        <f t="shared" si="396"/>
        <v>0</v>
      </c>
      <c r="M23" s="46">
        <f t="shared" si="396"/>
        <v>160.4</v>
      </c>
      <c r="N23" s="64">
        <f>(N21*Q21+N22*Q22)/Q23</f>
        <v>0.29193128360215054</v>
      </c>
      <c r="O23" s="65">
        <f t="shared" ref="O23:Q23" si="397">SUM(O21:O22)</f>
        <v>147810</v>
      </c>
      <c r="P23" s="53">
        <f t="shared" si="397"/>
        <v>900</v>
      </c>
      <c r="Q23" s="53">
        <f t="shared" si="397"/>
        <v>800</v>
      </c>
      <c r="T23" s="19" t="s">
        <v>23</v>
      </c>
      <c r="U23" s="46">
        <f>SUM(U21:U22)</f>
        <v>742.68</v>
      </c>
      <c r="V23" s="46">
        <f t="shared" ref="V23" si="398">SUM(V21:V22)</f>
        <v>742.68</v>
      </c>
      <c r="W23" s="46">
        <f>SUM(W21:W22)</f>
        <v>0</v>
      </c>
      <c r="X23" s="46">
        <f t="shared" ref="X23" si="399">SUM(X21:X22)</f>
        <v>745.32</v>
      </c>
      <c r="Y23" s="47">
        <f>(Y21*$AI$21+Y22*$AI$22)/$AI$23</f>
        <v>0.56327620967741932</v>
      </c>
      <c r="Z23" s="46">
        <f t="shared" ref="Z23" si="400">SUM(Z21:Z22)</f>
        <v>0</v>
      </c>
      <c r="AA23" s="47">
        <f>(AA21*$AI$21+AA22*$AI$22)/$AI$23</f>
        <v>0</v>
      </c>
      <c r="AB23" s="46">
        <f>SUM(AB21:AB22)</f>
        <v>0</v>
      </c>
      <c r="AC23" s="47">
        <f>(AC21*$AI$21+AC22*$AI$22)/$AI$23</f>
        <v>0</v>
      </c>
      <c r="AD23" s="46">
        <f>SUM(AD21:AD22)</f>
        <v>0</v>
      </c>
      <c r="AE23" s="46">
        <f>SUM(AE21:AE22)</f>
        <v>165.11</v>
      </c>
      <c r="AF23" s="47">
        <f>(AF21*$AI$21+AF22*$AI$22)/$AI$23</f>
        <v>0.33963289650537631</v>
      </c>
      <c r="AG23" s="48">
        <f t="shared" ref="AG23" si="401">SUM(AG21:AG22)</f>
        <v>173960</v>
      </c>
      <c r="AH23" s="53">
        <f>SUM(AH21:AH22)</f>
        <v>900</v>
      </c>
      <c r="AI23" s="53">
        <f t="shared" ref="AI23" si="402">SUM(AI21:AI22)</f>
        <v>800</v>
      </c>
      <c r="AL23" s="19" t="s">
        <v>23</v>
      </c>
      <c r="AM23" s="46">
        <f>SUM(AM21:AM22)</f>
        <v>593.66999999999996</v>
      </c>
      <c r="AN23" s="46">
        <f t="shared" ref="AN23" si="403">SUM(AN21:AN22)</f>
        <v>593.66999999999996</v>
      </c>
      <c r="AO23" s="46">
        <f>SUM(AO21:AO22)</f>
        <v>0</v>
      </c>
      <c r="AP23" s="46">
        <f t="shared" ref="AP23:AW23" si="404">SUM(AP21:AP22)</f>
        <v>846.33</v>
      </c>
      <c r="AQ23" s="47">
        <f>(AQ21*$BA21+AQ22*$BA22)/$BA23</f>
        <v>0.63926302083333331</v>
      </c>
      <c r="AR23" s="46">
        <f t="shared" si="404"/>
        <v>0</v>
      </c>
      <c r="AS23" s="47">
        <f>(AS21*$BA$21+AS22*$BA$22)/$BA$23</f>
        <v>0</v>
      </c>
      <c r="AT23" s="46">
        <f t="shared" si="404"/>
        <v>0</v>
      </c>
      <c r="AU23" s="47">
        <f>(AU21*$BA$21+AU22*$BA$22)/$BA$23</f>
        <v>0</v>
      </c>
      <c r="AV23" s="46">
        <f t="shared" ref="AV23" si="405">SUM(AV21:AV22)</f>
        <v>0</v>
      </c>
      <c r="AW23" s="46">
        <f t="shared" si="404"/>
        <v>137.71</v>
      </c>
      <c r="AX23" s="47">
        <f>(AX21*$BA21+AX22*$BA22)/$BA23</f>
        <v>0.27705902777777774</v>
      </c>
      <c r="AY23" s="66">
        <f t="shared" ref="AY23" si="406">SUM(AY21:AY22)</f>
        <v>135975</v>
      </c>
      <c r="AZ23" s="53">
        <f>SUM(AZ21:AZ22)</f>
        <v>900</v>
      </c>
      <c r="BA23" s="53">
        <f t="shared" ref="BA23" si="407">SUM(BA21:BA22)</f>
        <v>800</v>
      </c>
      <c r="BD23" s="19" t="s">
        <v>23</v>
      </c>
      <c r="BE23" s="45">
        <f>SUM(BE21:BE22)</f>
        <v>0</v>
      </c>
      <c r="BF23" s="45">
        <f t="shared" ref="BF23" si="408">SUM(BF21:BF22)</f>
        <v>0</v>
      </c>
      <c r="BG23" s="46">
        <f>SUM(BG21:BG22)</f>
        <v>0</v>
      </c>
      <c r="BH23" s="46">
        <f t="shared" ref="BH23:BO23" si="409">SUM(BH21:BH22)</f>
        <v>0</v>
      </c>
      <c r="BI23" s="47" t="e">
        <f>(BI21*$BS21+BI22*$BS22)/$BS23</f>
        <v>#DIV/0!</v>
      </c>
      <c r="BJ23" s="46">
        <f t="shared" si="409"/>
        <v>0</v>
      </c>
      <c r="BK23" s="47" t="e">
        <f>(BK21*$BS21+BK22*$BS22)/$BS23</f>
        <v>#DIV/0!</v>
      </c>
      <c r="BL23" s="46">
        <f t="shared" si="409"/>
        <v>0</v>
      </c>
      <c r="BM23" s="47" t="e">
        <f>(BM21*$BS21+BM22*$BS22)/$BS23</f>
        <v>#DIV/0!</v>
      </c>
      <c r="BN23" s="46">
        <f t="shared" ref="BN23" si="410">SUM(BN21:BN22)</f>
        <v>0</v>
      </c>
      <c r="BO23" s="46">
        <f t="shared" si="409"/>
        <v>0</v>
      </c>
      <c r="BP23" s="47" t="e">
        <f>(BP21*$BS21+BP22*$BS22)/$BS23</f>
        <v>#DIV/0!</v>
      </c>
      <c r="BQ23" s="45">
        <f t="shared" ref="BQ23" si="411">SUM(BQ21:BQ22)</f>
        <v>0</v>
      </c>
      <c r="BR23" s="53">
        <f>SUM(BR21:BR22)</f>
        <v>900</v>
      </c>
      <c r="BS23" s="53">
        <f t="shared" ref="BS23" si="412">SUM(BS21:BS22)</f>
        <v>800</v>
      </c>
      <c r="BV23" s="19" t="s">
        <v>23</v>
      </c>
      <c r="BW23" s="45">
        <f>SUM(BW21:BW22)</f>
        <v>0</v>
      </c>
      <c r="BX23" s="45">
        <f t="shared" ref="BX23" si="413">SUM(BX21:BX22)</f>
        <v>0</v>
      </c>
      <c r="BY23" s="46">
        <f>SUM(BY21:BY22)</f>
        <v>0</v>
      </c>
      <c r="BZ23" s="46">
        <f t="shared" ref="BZ23" si="414">SUM(BZ21:BZ22)</f>
        <v>0</v>
      </c>
      <c r="CA23" s="47" t="e">
        <f>(CA21*$CK21+CA22*$CK22)/$CK23</f>
        <v>#DIV/0!</v>
      </c>
      <c r="CB23" s="46">
        <f t="shared" ref="CB23" si="415">SUM(CB21:CB22)</f>
        <v>0</v>
      </c>
      <c r="CC23" s="47" t="e">
        <f>(CC21*$CK21+CC22*$CK22)/$CK23</f>
        <v>#DIV/0!</v>
      </c>
      <c r="CD23" s="46">
        <f t="shared" ref="CD23" si="416">SUM(CD21:CD22)</f>
        <v>0</v>
      </c>
      <c r="CE23" s="47" t="e">
        <f>(CE21*$CK21+CE22*$CK22)/$CK23</f>
        <v>#DIV/0!</v>
      </c>
      <c r="CF23" s="46">
        <f t="shared" ref="CF23:CG23" si="417">SUM(CF21:CF22)</f>
        <v>0</v>
      </c>
      <c r="CG23" s="46">
        <f t="shared" si="417"/>
        <v>0</v>
      </c>
      <c r="CH23" s="47" t="e">
        <f>(CH21*$CK21+CH22*$CK22)/$CK23</f>
        <v>#DIV/0!</v>
      </c>
      <c r="CI23" s="48">
        <f t="shared" ref="CI23" si="418">SUM(CI21:CI22)</f>
        <v>0</v>
      </c>
      <c r="CJ23" s="53">
        <f>SUM(CJ21:CJ22)</f>
        <v>900</v>
      </c>
      <c r="CK23" s="53">
        <f t="shared" ref="CK23" si="419">SUM(CK21:CK22)</f>
        <v>800</v>
      </c>
      <c r="CN23" s="19" t="s">
        <v>23</v>
      </c>
      <c r="CO23" s="46">
        <f>SUM(CO21:CO22)</f>
        <v>0</v>
      </c>
      <c r="CP23" s="46">
        <f t="shared" ref="CP23" si="420">SUM(CP21:CP22)</f>
        <v>0</v>
      </c>
      <c r="CQ23" s="46">
        <f>SUM(CQ21:CQ22)</f>
        <v>0</v>
      </c>
      <c r="CR23" s="46">
        <f t="shared" ref="CR23" si="421">SUM(CR21:CR22)</f>
        <v>0</v>
      </c>
      <c r="CS23" s="47" t="e">
        <f>(CS21*$DC21+CS22*$DC22)/$DC23</f>
        <v>#DIV/0!</v>
      </c>
      <c r="CT23" s="46">
        <f t="shared" ref="CT23" si="422">SUM(CT21:CT22)</f>
        <v>0</v>
      </c>
      <c r="CU23" s="47" t="e">
        <f>(CU21*$DC21+CU22*$DC22)/$DC23</f>
        <v>#DIV/0!</v>
      </c>
      <c r="CV23" s="46">
        <f t="shared" ref="CV23" si="423">SUM(CV21:CV22)</f>
        <v>0</v>
      </c>
      <c r="CW23" s="47" t="e">
        <f>(CW21*$DC21+CW22*$DC22)/$DC23</f>
        <v>#DIV/0!</v>
      </c>
      <c r="CX23" s="46">
        <f t="shared" ref="CX23:CY23" si="424">SUM(CX21:CX22)</f>
        <v>0</v>
      </c>
      <c r="CY23" s="46">
        <f t="shared" si="424"/>
        <v>0</v>
      </c>
      <c r="CZ23" s="47" t="e">
        <f>(CZ21*$DC21+CZ22*$DC22)/$DC23</f>
        <v>#DIV/0!</v>
      </c>
      <c r="DA23" s="48">
        <f>SUM(DA21:DA22)</f>
        <v>0</v>
      </c>
      <c r="DB23" s="53">
        <f>SUM(DB21:DB22)</f>
        <v>900</v>
      </c>
      <c r="DC23" s="53">
        <f t="shared" ref="DC23" si="425">SUM(DC21:DC22)</f>
        <v>800</v>
      </c>
      <c r="DF23" s="19" t="s">
        <v>23</v>
      </c>
      <c r="DG23" s="46">
        <f>SUM(DG21:DG22)</f>
        <v>0</v>
      </c>
      <c r="DH23" s="46">
        <f t="shared" ref="DH23" si="426">SUM(DH21:DH22)</f>
        <v>0</v>
      </c>
      <c r="DI23" s="46">
        <f>SUM(DI21:DI22)</f>
        <v>0</v>
      </c>
      <c r="DJ23" s="46">
        <f t="shared" ref="DJ23" si="427">SUM(DJ21:DJ22)</f>
        <v>0</v>
      </c>
      <c r="DK23" s="47" t="e">
        <f>(DK21*$DU21+DK22*$DU22)/$DU23</f>
        <v>#DIV/0!</v>
      </c>
      <c r="DL23" s="46">
        <f t="shared" ref="DL23" si="428">SUM(DL21:DL22)</f>
        <v>0</v>
      </c>
      <c r="DM23" s="47" t="e">
        <f>(DM21*$DU21+DM22*$DU22)/$DU23</f>
        <v>#DIV/0!</v>
      </c>
      <c r="DN23" s="46">
        <f t="shared" ref="DN23" si="429">SUM(DN21:DN22)</f>
        <v>0</v>
      </c>
      <c r="DO23" s="47" t="e">
        <f>(DO21*$DU21+DO22*$DU22)/$DU23</f>
        <v>#DIV/0!</v>
      </c>
      <c r="DP23" s="46">
        <f t="shared" ref="DP23:DQ23" si="430">SUM(DP21:DP22)</f>
        <v>0</v>
      </c>
      <c r="DQ23" s="46">
        <f t="shared" si="430"/>
        <v>0</v>
      </c>
      <c r="DR23" s="47" t="e">
        <f>(DR21*$DU21+DR22*$DU22)/$DU23</f>
        <v>#DIV/0!</v>
      </c>
      <c r="DS23" s="48">
        <f>SUM(DS21:DS22)</f>
        <v>0</v>
      </c>
      <c r="DT23" s="53">
        <f>SUM(DT21:DT22)</f>
        <v>900</v>
      </c>
      <c r="DU23" s="53">
        <f t="shared" ref="DU23" si="431">SUM(DU21:DU22)</f>
        <v>800</v>
      </c>
      <c r="DX23" s="19" t="s">
        <v>23</v>
      </c>
      <c r="DY23" s="45">
        <f>SUM(DY21:DY22)</f>
        <v>0</v>
      </c>
      <c r="DZ23" s="45">
        <f t="shared" ref="DZ23" si="432">SUM(DZ21:DZ22)</f>
        <v>0</v>
      </c>
      <c r="EA23" s="46">
        <f>SUM(EA21:EA22)</f>
        <v>0</v>
      </c>
      <c r="EB23" s="45">
        <f t="shared" ref="EB23" si="433">SUM(EB21:EB22)</f>
        <v>0</v>
      </c>
      <c r="EC23" s="47" t="e">
        <f>(EC21*$EM21+EC22*$EM22)/$EM23</f>
        <v>#DIV/0!</v>
      </c>
      <c r="ED23" s="46">
        <f t="shared" ref="ED23:EI23" si="434">SUM(ED21:ED22)</f>
        <v>0</v>
      </c>
      <c r="EE23" s="47" t="e">
        <f>(EE21*$EM21+EE22*$EM22)/$EM23</f>
        <v>#DIV/0!</v>
      </c>
      <c r="EF23" s="46">
        <f t="shared" si="434"/>
        <v>0</v>
      </c>
      <c r="EG23" s="47" t="e">
        <f>(EG21*$EM21+EG22*$EM22)/$EM23</f>
        <v>#DIV/0!</v>
      </c>
      <c r="EH23" s="46">
        <f t="shared" ref="EH23" si="435">SUM(EH21:EH22)</f>
        <v>0</v>
      </c>
      <c r="EI23" s="46">
        <f t="shared" si="434"/>
        <v>0</v>
      </c>
      <c r="EJ23" s="47" t="e">
        <f>(EJ21*$EM21+EJ22*$EM22)/$EM23</f>
        <v>#DIV/0!</v>
      </c>
      <c r="EK23" s="48">
        <f t="shared" ref="EK23" si="436">SUM(EK21:EK22)</f>
        <v>0</v>
      </c>
      <c r="EL23" s="53">
        <f>SUM(EL21:EL22)</f>
        <v>900</v>
      </c>
      <c r="EM23" s="53">
        <f t="shared" ref="EM23" si="437">SUM(EM21:EM22)</f>
        <v>800</v>
      </c>
      <c r="EP23" s="19" t="s">
        <v>23</v>
      </c>
      <c r="EQ23" s="46">
        <f>SUM(EQ21:EQ22)</f>
        <v>0</v>
      </c>
      <c r="ER23" s="46">
        <f t="shared" ref="ER23" si="438">SUM(ER21:ER22)</f>
        <v>0</v>
      </c>
      <c r="ES23" s="46">
        <f>SUM(ES21:ES22)</f>
        <v>0</v>
      </c>
      <c r="ET23" s="46">
        <f t="shared" ref="ET23" si="439">SUM(ET21:ET22)</f>
        <v>0</v>
      </c>
      <c r="EU23" s="47" t="e">
        <f>(EU21*$FE21+EU22*$FE22)/$FE23</f>
        <v>#DIV/0!</v>
      </c>
      <c r="EV23" s="46">
        <f t="shared" ref="EV23" si="440">SUM(EV21:EV22)</f>
        <v>0</v>
      </c>
      <c r="EW23" s="47" t="e">
        <f>(EW21*$FE21+EW22*$FE22)/$FE23</f>
        <v>#DIV/0!</v>
      </c>
      <c r="EX23" s="46">
        <f t="shared" ref="EX23" si="441">SUM(EX21:EX22)</f>
        <v>0</v>
      </c>
      <c r="EY23" s="47" t="e">
        <f>(EY21*$FE21+EY22*$FE22)/$FE23</f>
        <v>#DIV/0!</v>
      </c>
      <c r="EZ23" s="46">
        <f t="shared" ref="EZ23:FA23" si="442">SUM(EZ21:EZ22)</f>
        <v>0</v>
      </c>
      <c r="FA23" s="46">
        <f t="shared" si="442"/>
        <v>0</v>
      </c>
      <c r="FB23" s="47" t="e">
        <f>(FB21*$FE21+FB22*$FE22)/$FE23</f>
        <v>#DIV/0!</v>
      </c>
      <c r="FC23" s="48">
        <f>SUM(FC21:FC22)</f>
        <v>0</v>
      </c>
      <c r="FD23" s="53">
        <f>SUM(FD21:FD22)</f>
        <v>900</v>
      </c>
      <c r="FE23" s="53">
        <f t="shared" ref="FE23" si="443">SUM(FE21:FE22)</f>
        <v>800</v>
      </c>
      <c r="FH23" s="19" t="s">
        <v>23</v>
      </c>
      <c r="FI23" s="46">
        <f>SUM(FI21:FI22)</f>
        <v>0</v>
      </c>
      <c r="FJ23" s="46">
        <f t="shared" ref="FJ23" si="444">SUM(FJ21:FJ22)</f>
        <v>0</v>
      </c>
      <c r="FK23" s="46">
        <f>SUM(FK21:FK22)</f>
        <v>0</v>
      </c>
      <c r="FL23" s="46">
        <f t="shared" ref="FL23:FS23" si="445">SUM(FL21:FL22)</f>
        <v>0</v>
      </c>
      <c r="FM23" s="47" t="e">
        <f>(FM21*$FW21+FM22*$FW22)/$FW23</f>
        <v>#DIV/0!</v>
      </c>
      <c r="FN23" s="46">
        <f t="shared" si="445"/>
        <v>0</v>
      </c>
      <c r="FO23" s="47" t="e">
        <f>(FO21*$FW21+FO22*$FW22)/$FW23</f>
        <v>#DIV/0!</v>
      </c>
      <c r="FP23" s="46">
        <f t="shared" si="445"/>
        <v>0</v>
      </c>
      <c r="FQ23" s="47" t="e">
        <f>(FQ21*$FW21+FQ22*$FW22)/$FW23</f>
        <v>#DIV/0!</v>
      </c>
      <c r="FR23" s="46">
        <f t="shared" ref="FR23" si="446">SUM(FR21:FR22)</f>
        <v>0</v>
      </c>
      <c r="FS23" s="46">
        <f t="shared" si="445"/>
        <v>0</v>
      </c>
      <c r="FT23" s="47" t="e">
        <f>(FT21*$FW21+FT22*$FW22)/$FW23</f>
        <v>#DIV/0!</v>
      </c>
      <c r="FU23" s="48">
        <f>SUM(FU21:FU22)</f>
        <v>0</v>
      </c>
      <c r="FV23" s="53">
        <f>SUM(FV21:FV22)</f>
        <v>900</v>
      </c>
      <c r="FW23" s="53">
        <f t="shared" ref="FW23" si="447">SUM(FW21:FW22)</f>
        <v>800</v>
      </c>
      <c r="FZ23" s="19" t="s">
        <v>23</v>
      </c>
      <c r="GA23" s="46">
        <f>SUM(GA21:GA22)</f>
        <v>0</v>
      </c>
      <c r="GB23" s="46">
        <f t="shared" ref="GB23" si="448">SUM(GB21:GB22)</f>
        <v>0</v>
      </c>
      <c r="GC23" s="46">
        <f>SUM(GC21:GC22)</f>
        <v>0</v>
      </c>
      <c r="GD23" s="46">
        <f t="shared" ref="GD23:GK23" si="449">SUM(GD21:GD22)</f>
        <v>0</v>
      </c>
      <c r="GE23" s="47" t="e">
        <f>(GE21*$GO21+GE22*$GO22)/$GO23</f>
        <v>#DIV/0!</v>
      </c>
      <c r="GF23" s="46">
        <f t="shared" si="449"/>
        <v>0</v>
      </c>
      <c r="GG23" s="47" t="e">
        <f>(GG21*$GO21+GG22*$GO22)/$GO23</f>
        <v>#DIV/0!</v>
      </c>
      <c r="GH23" s="46">
        <f t="shared" si="449"/>
        <v>0</v>
      </c>
      <c r="GI23" s="47" t="e">
        <f>(GI21*$GO21+GI22*$GO22)/$GO23</f>
        <v>#DIV/0!</v>
      </c>
      <c r="GJ23" s="46">
        <f t="shared" ref="GJ23" si="450">SUM(GJ21:GJ22)</f>
        <v>0</v>
      </c>
      <c r="GK23" s="46">
        <f t="shared" si="449"/>
        <v>0</v>
      </c>
      <c r="GL23" s="47" t="e">
        <f>(GL21*$FW21+GL22*$FW22)/$FW23</f>
        <v>#DIV/0!</v>
      </c>
      <c r="GM23" s="48">
        <f>SUM(GM21:GM22)</f>
        <v>0</v>
      </c>
      <c r="GN23" s="53">
        <f>SUM(GN21:GN22)</f>
        <v>900</v>
      </c>
      <c r="GO23" s="53">
        <f t="shared" ref="GO23" si="451">SUM(GO21:GO22)</f>
        <v>800</v>
      </c>
      <c r="GR23" s="19" t="s">
        <v>23</v>
      </c>
      <c r="GS23" s="46">
        <f>SUM(GS21:GS22)</f>
        <v>0</v>
      </c>
      <c r="GT23" s="46">
        <f t="shared" ref="GT23" si="452">SUM(GT21:GT22)</f>
        <v>0</v>
      </c>
      <c r="GU23" s="46">
        <f>SUM(GU21:GU22)</f>
        <v>0</v>
      </c>
      <c r="GV23" s="46">
        <f t="shared" ref="GV23:HC23" si="453">SUM(GV21:GV22)</f>
        <v>0</v>
      </c>
      <c r="GW23" s="47" t="e">
        <f>(GW21*$HG21+GW22*$HG22)/$HG23</f>
        <v>#DIV/0!</v>
      </c>
      <c r="GX23" s="46">
        <f t="shared" si="453"/>
        <v>0</v>
      </c>
      <c r="GY23" s="47" t="e">
        <f>(GY21*$HG21+GY22*$HG22)/$HG23</f>
        <v>#DIV/0!</v>
      </c>
      <c r="GZ23" s="46">
        <f t="shared" si="453"/>
        <v>0</v>
      </c>
      <c r="HA23" s="47" t="e">
        <f>(HA21*$HG21+HA22*$HG22)/$HG23</f>
        <v>#DIV/0!</v>
      </c>
      <c r="HB23" s="46">
        <f t="shared" ref="HB23" si="454">SUM(HB21:HB22)</f>
        <v>0</v>
      </c>
      <c r="HC23" s="46">
        <f t="shared" si="453"/>
        <v>0</v>
      </c>
      <c r="HD23" s="47" t="e">
        <f>(HD21*$HG21+HD22*$HG22)/$HG23</f>
        <v>#DIV/0!</v>
      </c>
      <c r="HE23" s="48">
        <f t="shared" ref="HE23:HG23" si="455">SUM(HE21:HE22)</f>
        <v>0</v>
      </c>
      <c r="HF23" s="53">
        <f t="shared" si="455"/>
        <v>900</v>
      </c>
      <c r="HG23" s="53">
        <f t="shared" si="455"/>
        <v>800</v>
      </c>
    </row>
    <row r="24" spans="1:215" ht="30.75" thickBot="1" x14ac:dyDescent="0.3">
      <c r="B24" s="20" t="s">
        <v>25</v>
      </c>
      <c r="C24" s="26">
        <f>SUM(C23,C20,C17,C14)</f>
        <v>5386.28</v>
      </c>
      <c r="D24" s="26">
        <f t="shared" ref="D24:M24" si="456">SUM(D23,D20,D17,D14)</f>
        <v>5386.28</v>
      </c>
      <c r="E24" s="27">
        <f t="shared" si="456"/>
        <v>0</v>
      </c>
      <c r="F24" s="26">
        <f t="shared" si="456"/>
        <v>1916.0500000000002</v>
      </c>
      <c r="G24" s="36">
        <f>(G14*$Q$14+G17*$Q$17+G20*$Q$20+G23*$Q$23)/$Q$24</f>
        <v>0.31798734426024455</v>
      </c>
      <c r="H24" s="27">
        <f t="shared" si="456"/>
        <v>1505.62</v>
      </c>
      <c r="I24" s="36">
        <f>(I14*$Q$14+I17*$Q$17+I20*$Q$20+I23*$Q$23)/$Q$24</f>
        <v>5.8848006039731789E-2</v>
      </c>
      <c r="J24" s="27">
        <f t="shared" si="456"/>
        <v>120.05</v>
      </c>
      <c r="K24" s="36">
        <f>(K14*$Q$14+K17*$Q$17+K20*$Q$20+K23*$Q$23)/$Q$24</f>
        <v>1.7277201129322628E-2</v>
      </c>
      <c r="L24" s="26">
        <f t="shared" si="456"/>
        <v>6.36</v>
      </c>
      <c r="M24" s="26">
        <f t="shared" si="456"/>
        <v>323.67</v>
      </c>
      <c r="N24" s="36">
        <f>(N14*$Q$14+N17*$Q$17+N20*$Q$20+N23*$Q$23)/$Q$24</f>
        <v>0.55932455628967481</v>
      </c>
      <c r="O24" s="29">
        <f t="shared" ref="O24:Q24" si="457">SUM(O23,O20,O17,O14)</f>
        <v>875086</v>
      </c>
      <c r="P24" s="29">
        <f t="shared" si="457"/>
        <v>2792</v>
      </c>
      <c r="Q24" s="29">
        <f t="shared" si="457"/>
        <v>2407</v>
      </c>
      <c r="T24" s="20" t="s">
        <v>25</v>
      </c>
      <c r="U24" s="26">
        <f>SUM(U23,U20,U17,U14)</f>
        <v>5956.25</v>
      </c>
      <c r="V24" s="26">
        <f t="shared" ref="V24:X24" si="458">SUM(V23,V20,V17,V14)</f>
        <v>5826.49</v>
      </c>
      <c r="W24" s="27">
        <f t="shared" si="458"/>
        <v>129.76</v>
      </c>
      <c r="X24" s="26">
        <f t="shared" si="458"/>
        <v>1461.25</v>
      </c>
      <c r="Y24" s="36">
        <f>(Y14*$AI$14+Y17*$AI$17+Y20*$AI$20+Y23*$AI$23)/$AI$24</f>
        <v>0.24135610294347576</v>
      </c>
      <c r="Z24" s="26">
        <f t="shared" ref="Z24" si="459">SUM(Z23,Z20,Z17,Z14)</f>
        <v>1488</v>
      </c>
      <c r="AA24" s="36">
        <f>(AA14*$AI$14+AA17*$AI$17+AA20*$AI$20+AA23*$AI$23)/$AI$24</f>
        <v>5.7332779393435812E-2</v>
      </c>
      <c r="AB24" s="27">
        <f t="shared" ref="AB24" si="460">SUM(AB23,AB20,AB17,AB14)</f>
        <v>22.5</v>
      </c>
      <c r="AC24" s="36">
        <f>(AC14*$AI$14+AC17*$AI$17+AC20*$AI$20+AC23*$AI$23)/$AI$24</f>
        <v>4.4079543982381139E-3</v>
      </c>
      <c r="AD24" s="27">
        <f t="shared" ref="AD24:AE24" si="461">SUM(AD23,AD20,AD17,AD14)</f>
        <v>42.55</v>
      </c>
      <c r="AE24" s="27">
        <f t="shared" si="461"/>
        <v>686.18000000000006</v>
      </c>
      <c r="AF24" s="36">
        <f>(AF14*$AI$14+AF17*$AI$17+AF20*$AI$20+AF23*$AI$23)/$AI$24</f>
        <v>0.61426280762650154</v>
      </c>
      <c r="AG24" s="29">
        <f t="shared" ref="AG24:AI24" si="462">SUM(AG23,AG20,AG17,AG14)</f>
        <v>952767</v>
      </c>
      <c r="AH24" s="29">
        <f t="shared" si="462"/>
        <v>2792</v>
      </c>
      <c r="AI24" s="29">
        <f t="shared" si="462"/>
        <v>2407</v>
      </c>
      <c r="AL24" s="20" t="s">
        <v>25</v>
      </c>
      <c r="AM24" s="26">
        <f>SUM(AM23,AM20,AM17,AM14)</f>
        <v>5047.9400000000005</v>
      </c>
      <c r="AN24" s="26">
        <f t="shared" ref="AN24:AW24" si="463">SUM(AN23,AN20,AN17,AN14)</f>
        <v>5005.41</v>
      </c>
      <c r="AO24" s="27">
        <f t="shared" si="463"/>
        <v>42.53</v>
      </c>
      <c r="AP24" s="26">
        <f t="shared" si="463"/>
        <v>1979.06</v>
      </c>
      <c r="AQ24" s="36">
        <f>(AQ14*$BA14+AQ17*$BA17+AQ20*$BA20+AQ23*$BA23)/$BA24</f>
        <v>0.30713505747126435</v>
      </c>
      <c r="AR24" s="26">
        <f t="shared" si="463"/>
        <v>1440</v>
      </c>
      <c r="AS24" s="36">
        <f>(AS14*$BA14+AS17*$BA17+AS20*$BA20+AS23*$BA23)/$BA24</f>
        <v>5.7332779393435812E-2</v>
      </c>
      <c r="AT24" s="26">
        <f t="shared" si="463"/>
        <v>173</v>
      </c>
      <c r="AU24" s="36">
        <f>(AU14*$BA14+AU17*$BA17+AU20*$BA20+AU23*$BA23)/$BA24</f>
        <v>1.4807407792087893E-2</v>
      </c>
      <c r="AV24" s="27">
        <f t="shared" ref="AV24" si="464">SUM(AV23,AV20,AV17,AV14)</f>
        <v>0</v>
      </c>
      <c r="AW24" s="26">
        <f t="shared" si="463"/>
        <v>504.42999999999995</v>
      </c>
      <c r="AX24" s="36">
        <f>(AX14*$BA14+AX17*$BA17+AX20*$BA20+AX23*$BA23)/$BA24</f>
        <v>0.55658131953099754</v>
      </c>
      <c r="AY24" s="68">
        <f t="shared" ref="AY24:BA24" si="465">SUM(AY23,AY20,AY17,AY14)</f>
        <v>877827</v>
      </c>
      <c r="AZ24" s="29">
        <f t="shared" si="465"/>
        <v>2792</v>
      </c>
      <c r="BA24" s="29">
        <f t="shared" si="465"/>
        <v>2407</v>
      </c>
      <c r="BD24" s="20" t="s">
        <v>25</v>
      </c>
      <c r="BE24" s="26">
        <f>SUM(BE23,BE20,BE17,BE14)</f>
        <v>0</v>
      </c>
      <c r="BF24" s="26">
        <f t="shared" ref="BF24:BH24" si="466">SUM(BF23,BF20,BF17,BF14)</f>
        <v>0</v>
      </c>
      <c r="BG24" s="27">
        <f t="shared" si="466"/>
        <v>0</v>
      </c>
      <c r="BH24" s="26">
        <f t="shared" si="466"/>
        <v>0</v>
      </c>
      <c r="BI24" s="36" t="e">
        <f>(BI14*$BS14+BI17*$BS17+BI20*$BS20+BI23*$BS23)/$BS24</f>
        <v>#DIV/0!</v>
      </c>
      <c r="BJ24" s="26">
        <f t="shared" ref="BJ24:BO24" si="467">SUM(BJ23,BJ20,BJ17,BJ14)</f>
        <v>0</v>
      </c>
      <c r="BK24" s="36" t="e">
        <f>(BK14*$BS14+BK17*$BS17+BK20*$BS20+BK23*$BS23)/$BS24</f>
        <v>#DIV/0!</v>
      </c>
      <c r="BL24" s="27">
        <f t="shared" si="467"/>
        <v>0</v>
      </c>
      <c r="BM24" s="36" t="e">
        <f>(BM14*$BS14+BM17*$BS17+BM20*$BS20+BM23*$BS23)/$BS24</f>
        <v>#DIV/0!</v>
      </c>
      <c r="BN24" s="26">
        <f t="shared" ref="BN24" si="468">SUM(BN23,BN20,BN17,BN14)</f>
        <v>0</v>
      </c>
      <c r="BO24" s="26">
        <f t="shared" si="467"/>
        <v>0</v>
      </c>
      <c r="BP24" s="36" t="e">
        <f>(BP14*$BS14+BP17*$BS17+BP20*$BS20+BP23*$BS23)/$BS24</f>
        <v>#DIV/0!</v>
      </c>
      <c r="BQ24" s="26">
        <f t="shared" ref="BQ24:BS24" si="469">SUM(BQ23,BQ20,BQ17,BQ14)</f>
        <v>0</v>
      </c>
      <c r="BR24" s="29">
        <f t="shared" si="469"/>
        <v>2792</v>
      </c>
      <c r="BS24" s="29">
        <f t="shared" si="469"/>
        <v>2407</v>
      </c>
      <c r="BV24" s="20" t="s">
        <v>25</v>
      </c>
      <c r="BW24" s="26">
        <f>SUM(BW23,BW20,BW17,BW14)</f>
        <v>0</v>
      </c>
      <c r="BX24" s="26">
        <f t="shared" ref="BX24:BZ24" si="470">SUM(BX23,BX20,BX17,BX14)</f>
        <v>0</v>
      </c>
      <c r="BY24" s="27">
        <f t="shared" si="470"/>
        <v>0</v>
      </c>
      <c r="BZ24" s="26">
        <f t="shared" si="470"/>
        <v>0</v>
      </c>
      <c r="CA24" s="36" t="e">
        <f>(CA14*$CK14+CA17*$CK17+CA20*$CK20+CA23*$CK23)/$CK24</f>
        <v>#DIV/0!</v>
      </c>
      <c r="CB24" s="26">
        <f t="shared" ref="CB24:CG24" si="471">SUM(CB23,CB20,CB17,CB14)</f>
        <v>0</v>
      </c>
      <c r="CC24" s="36" t="e">
        <f>(CC14*$CK14+CC17*$CK17+CC20*$CK20+CC23*$CK23)/$CK24</f>
        <v>#DIV/0!</v>
      </c>
      <c r="CD24" s="26">
        <f t="shared" si="471"/>
        <v>0</v>
      </c>
      <c r="CE24" s="36" t="e">
        <f>(CE14*$CK14+CE17*$CK17+CE20*$CK20+CE23*$CK23)/$CK24</f>
        <v>#DIV/0!</v>
      </c>
      <c r="CF24" s="26">
        <f t="shared" ref="CF24" si="472">SUM(CF23,CF20,CF17,CF14)</f>
        <v>0</v>
      </c>
      <c r="CG24" s="26">
        <f t="shared" si="471"/>
        <v>0</v>
      </c>
      <c r="CH24" s="36" t="e">
        <f>(CH14*$CK14+CH17*$CK17+CH20*$CK20+CH23*$CK23)/$CK24</f>
        <v>#DIV/0!</v>
      </c>
      <c r="CI24" s="26">
        <f t="shared" ref="CI24:CK24" si="473">SUM(CI23,CI20,CI17,CI14)</f>
        <v>0</v>
      </c>
      <c r="CJ24" s="29">
        <f t="shared" si="473"/>
        <v>2792</v>
      </c>
      <c r="CK24" s="29">
        <f t="shared" si="473"/>
        <v>2407</v>
      </c>
      <c r="CN24" s="20" t="s">
        <v>25</v>
      </c>
      <c r="CO24" s="26">
        <f>SUM(CO23,CO20,CO17,CO14)</f>
        <v>0</v>
      </c>
      <c r="CP24" s="26">
        <f t="shared" ref="CP24:CY24" si="474">SUM(CP23,CP20,CP17,CP14)</f>
        <v>0</v>
      </c>
      <c r="CQ24" s="27">
        <f t="shared" si="474"/>
        <v>0</v>
      </c>
      <c r="CR24" s="26">
        <f t="shared" si="474"/>
        <v>0</v>
      </c>
      <c r="CS24" s="36" t="e">
        <f>(CS14*$DC14+CS17*$DC17+CS20*$DC20+CS23*$DC23)/$DC24</f>
        <v>#DIV/0!</v>
      </c>
      <c r="CT24" s="26">
        <f t="shared" si="474"/>
        <v>0</v>
      </c>
      <c r="CU24" s="36" t="e">
        <f>(CU14*$DC14+CU17*$DC17+CU20*$DC20+CU23*$DC23)/$DC24</f>
        <v>#DIV/0!</v>
      </c>
      <c r="CV24" s="26">
        <f t="shared" si="474"/>
        <v>0</v>
      </c>
      <c r="CW24" s="36" t="e">
        <f>(CW14*$DC14+CW17*$DC17+CW20*$DC20+CW23*$DC23)/$DC24</f>
        <v>#DIV/0!</v>
      </c>
      <c r="CX24" s="26">
        <f t="shared" ref="CX24" si="475">SUM(CX23,CX20,CX17,CX14)</f>
        <v>0</v>
      </c>
      <c r="CY24" s="26">
        <f t="shared" si="474"/>
        <v>0</v>
      </c>
      <c r="CZ24" s="36" t="e">
        <f>(CZ14*$DC14+CZ17*$DC17+CZ20*$DC20+CZ23*$DC23)/$DC24</f>
        <v>#DIV/0!</v>
      </c>
      <c r="DA24" s="26">
        <f t="shared" ref="DA24:DC24" si="476">SUM(DA23,DA20,DA17,DA14)</f>
        <v>0</v>
      </c>
      <c r="DB24" s="29">
        <f t="shared" si="476"/>
        <v>2792</v>
      </c>
      <c r="DC24" s="29">
        <f t="shared" si="476"/>
        <v>2407</v>
      </c>
      <c r="DF24" s="20" t="s">
        <v>25</v>
      </c>
      <c r="DG24" s="26">
        <f>SUM(DG23,DG20,DG17,DG14)</f>
        <v>0</v>
      </c>
      <c r="DH24" s="26">
        <f t="shared" ref="DH24:DJ24" si="477">SUM(DH23,DH20,DH17,DH14)</f>
        <v>0</v>
      </c>
      <c r="DI24" s="27">
        <f t="shared" si="477"/>
        <v>0</v>
      </c>
      <c r="DJ24" s="26">
        <f t="shared" si="477"/>
        <v>0</v>
      </c>
      <c r="DK24" s="36" t="e">
        <f>(DK14*$DU14+DK17*$DU17+DK20*$DU20+DK23*$DU23)/$DU24</f>
        <v>#DIV/0!</v>
      </c>
      <c r="DL24" s="26">
        <f t="shared" ref="DL24" si="478">SUM(DL23,DL20,DL17,DL14)</f>
        <v>0</v>
      </c>
      <c r="DM24" s="36" t="e">
        <f>(DM14*$DU14+DM17*$DU17+DM20*$DU20+DM23*$DU23)/$DU24</f>
        <v>#DIV/0!</v>
      </c>
      <c r="DN24" s="26">
        <f t="shared" ref="DN24" si="479">SUM(DN23,DN20,DN17,DN14)</f>
        <v>0</v>
      </c>
      <c r="DO24" s="36" t="e">
        <f>(DO14*$DU14+DO17*$DU17+DO20*$DU20+DO23*$DU23)/$DU24</f>
        <v>#DIV/0!</v>
      </c>
      <c r="DP24" s="26">
        <f t="shared" ref="DP24:DQ24" si="480">SUM(DP23,DP20,DP17,DP14)</f>
        <v>0</v>
      </c>
      <c r="DQ24" s="26">
        <f t="shared" si="480"/>
        <v>0</v>
      </c>
      <c r="DR24" s="36" t="e">
        <f>(DR14*$DU14+DR17*$DU17+DR20*$DU20+DR23*$DU23)/$DU24</f>
        <v>#DIV/0!</v>
      </c>
      <c r="DS24" s="29">
        <f t="shared" ref="DS24:DU24" si="481">SUM(DS23,DS20,DS17,DS14)</f>
        <v>0</v>
      </c>
      <c r="DT24" s="29">
        <f t="shared" si="481"/>
        <v>2792</v>
      </c>
      <c r="DU24" s="29">
        <f t="shared" si="481"/>
        <v>2407</v>
      </c>
      <c r="DX24" s="20" t="s">
        <v>25</v>
      </c>
      <c r="DY24" s="26">
        <f>SUM(DY23,DY20,DY17,DY14)</f>
        <v>0</v>
      </c>
      <c r="DZ24" s="26">
        <f t="shared" ref="DZ24:EI24" si="482">SUM(DZ23,DZ20,DZ17,DZ14)</f>
        <v>0</v>
      </c>
      <c r="EA24" s="26">
        <f t="shared" si="482"/>
        <v>0</v>
      </c>
      <c r="EB24" s="26">
        <f t="shared" si="482"/>
        <v>0</v>
      </c>
      <c r="EC24" s="36" t="e">
        <f>(EC14*$EM14+EC17*$EM17+EC20*$EM20+EC23*$EM23)/$EM24</f>
        <v>#DIV/0!</v>
      </c>
      <c r="ED24" s="26">
        <f t="shared" si="482"/>
        <v>0</v>
      </c>
      <c r="EE24" s="36" t="e">
        <f>(EE14*$EM14+EE17*$EM17+EE20*$EM20+EE23*$EM23)/$EM24</f>
        <v>#DIV/0!</v>
      </c>
      <c r="EF24" s="26">
        <f t="shared" si="482"/>
        <v>0</v>
      </c>
      <c r="EG24" s="36" t="e">
        <f>(EG14*$EM14+EG17*$EM17+EG20*$EM20+EG23*$EM23)/$EM24</f>
        <v>#DIV/0!</v>
      </c>
      <c r="EH24" s="26">
        <f t="shared" ref="EH24" si="483">SUM(EH23,EH20,EH17,EH14)</f>
        <v>0</v>
      </c>
      <c r="EI24" s="26">
        <f t="shared" si="482"/>
        <v>0</v>
      </c>
      <c r="EJ24" s="36" t="e">
        <f>(EJ14*$EM14+EJ17*$EM17+EJ20*$EM20+EJ23*$EM23)/$EM24</f>
        <v>#DIV/0!</v>
      </c>
      <c r="EK24" s="29">
        <f t="shared" ref="EK24:EM24" si="484">SUM(EK23,EK20,EK17,EK14)</f>
        <v>0</v>
      </c>
      <c r="EL24" s="29">
        <f t="shared" si="484"/>
        <v>2792</v>
      </c>
      <c r="EM24" s="29">
        <f t="shared" si="484"/>
        <v>2407</v>
      </c>
      <c r="EP24" s="20" t="s">
        <v>25</v>
      </c>
      <c r="EQ24" s="26">
        <f>SUM(EQ23,EQ20,EQ17,EQ14)</f>
        <v>0</v>
      </c>
      <c r="ER24" s="26">
        <f t="shared" ref="ER24:FA24" si="485">SUM(ER23,ER20,ER17,ER14)</f>
        <v>0</v>
      </c>
      <c r="ES24" s="27">
        <f t="shared" si="485"/>
        <v>0</v>
      </c>
      <c r="ET24" s="26">
        <f t="shared" si="485"/>
        <v>0</v>
      </c>
      <c r="EU24" s="34" t="e">
        <f>(EU14*$FE14+EU17*$FE17+EU20*$FE20+EU23*$FE23)/$FE24</f>
        <v>#DIV/0!</v>
      </c>
      <c r="EV24" s="26">
        <f t="shared" si="485"/>
        <v>0</v>
      </c>
      <c r="EW24" s="34" t="e">
        <f>(EW14*$FE14+EW17*$FE17+EW20*$FE20+EW23*$FE23)/$FE24</f>
        <v>#DIV/0!</v>
      </c>
      <c r="EX24" s="26">
        <f t="shared" si="485"/>
        <v>0</v>
      </c>
      <c r="EY24" s="34" t="e">
        <f>(EY14*$FE14+EY17*$FE17+EY20*$FE20+EY23*$FE23)/$FE24</f>
        <v>#DIV/0!</v>
      </c>
      <c r="EZ24" s="26">
        <f t="shared" ref="EZ24" si="486">SUM(EZ23,EZ20,EZ17,EZ14)</f>
        <v>0</v>
      </c>
      <c r="FA24" s="26">
        <f t="shared" si="485"/>
        <v>0</v>
      </c>
      <c r="FB24" s="36" t="e">
        <f>(FB14*$FE14+FB17*$FE17+FB20*$FE20+FB23*$FE23)/$FE24</f>
        <v>#DIV/0!</v>
      </c>
      <c r="FC24" s="29">
        <f t="shared" ref="FC24:FE24" si="487">SUM(FC23,FC20,FC17,FC14)</f>
        <v>0</v>
      </c>
      <c r="FD24" s="29">
        <f t="shared" si="487"/>
        <v>2792</v>
      </c>
      <c r="FE24" s="29">
        <f t="shared" si="487"/>
        <v>2407</v>
      </c>
      <c r="FH24" s="20" t="s">
        <v>25</v>
      </c>
      <c r="FI24" s="26">
        <f>SUM(FI23,FI20,FI17,FI14)</f>
        <v>0</v>
      </c>
      <c r="FJ24" s="26">
        <f t="shared" ref="FJ24:FS24" si="488">SUM(FJ23,FJ20,FJ17,FJ14)</f>
        <v>0</v>
      </c>
      <c r="FK24" s="27">
        <f t="shared" si="488"/>
        <v>0</v>
      </c>
      <c r="FL24" s="26">
        <f t="shared" si="488"/>
        <v>0</v>
      </c>
      <c r="FM24" s="36" t="e">
        <f>(FM14*$FW14+FM17*$FW17+FM20*$FW20+FM23*$FW23)/$FW24</f>
        <v>#DIV/0!</v>
      </c>
      <c r="FN24" s="26">
        <f t="shared" si="488"/>
        <v>0</v>
      </c>
      <c r="FO24" s="36" t="e">
        <f>(FO14*$FW14+FO17*$FW17+FO20*$FW20+FO23*$FW23)/$FW24</f>
        <v>#DIV/0!</v>
      </c>
      <c r="FP24" s="26">
        <f t="shared" si="488"/>
        <v>0</v>
      </c>
      <c r="FQ24" s="36" t="e">
        <f>(FQ14*$FW14+FQ17*$FW17+FQ20*$FW20+FQ23*$FW23)/$FW24</f>
        <v>#DIV/0!</v>
      </c>
      <c r="FR24" s="26">
        <f t="shared" ref="FR24" si="489">SUM(FR23,FR20,FR17,FR14)</f>
        <v>0</v>
      </c>
      <c r="FS24" s="26">
        <f t="shared" si="488"/>
        <v>0</v>
      </c>
      <c r="FT24" s="36" t="e">
        <f>(FT14*$FW14+FT17*$FW17+FT20*$FW20+FT23*$FW23)/$FW24</f>
        <v>#DIV/0!</v>
      </c>
      <c r="FU24" s="29">
        <f t="shared" ref="FU24:FW24" si="490">SUM(FU23,FU20,FU17,FU14)</f>
        <v>0</v>
      </c>
      <c r="FV24" s="29">
        <f t="shared" si="490"/>
        <v>2792</v>
      </c>
      <c r="FW24" s="29">
        <f t="shared" si="490"/>
        <v>2407</v>
      </c>
      <c r="FZ24" s="20" t="s">
        <v>25</v>
      </c>
      <c r="GA24" s="26">
        <f>SUM(GA23,GA20,GA17,GA14)</f>
        <v>0</v>
      </c>
      <c r="GB24" s="26">
        <f t="shared" ref="GB24:GD24" si="491">SUM(GB23,GB20,GB17,GB14)</f>
        <v>0</v>
      </c>
      <c r="GC24" s="27">
        <f t="shared" si="491"/>
        <v>0</v>
      </c>
      <c r="GD24" s="26">
        <f t="shared" si="491"/>
        <v>0</v>
      </c>
      <c r="GE24" s="36" t="e">
        <f>(GE14*$GO14+GE17*$GO17+GE20*$GO20+GE23*$GO23)/$GO24</f>
        <v>#DIV/0!</v>
      </c>
      <c r="GF24" s="26">
        <f t="shared" ref="GF24:GK24" si="492">SUM(GF23,GF20,GF17,GF14)</f>
        <v>0</v>
      </c>
      <c r="GG24" s="36" t="e">
        <f>(GG14*$GO14+GG17*$GO17+GG20*$GO20+GG23*$GO23)/$GO24</f>
        <v>#DIV/0!</v>
      </c>
      <c r="GH24" s="26">
        <f t="shared" si="492"/>
        <v>0</v>
      </c>
      <c r="GI24" s="36" t="e">
        <f>(GI14*$GO14+GI17*$GO17+GI20*$GO20+GI23*$GO23)/$GO24</f>
        <v>#DIV/0!</v>
      </c>
      <c r="GJ24" s="26">
        <f t="shared" ref="GJ24" si="493">SUM(GJ23,GJ20,GJ17,GJ14)</f>
        <v>0</v>
      </c>
      <c r="GK24" s="26">
        <f t="shared" si="492"/>
        <v>0</v>
      </c>
      <c r="GL24" s="36" t="e">
        <f>(GL14*$FW14+GL17*$FW17+GL20*$FW20+GL23*$FW23)/$FW24</f>
        <v>#DIV/0!</v>
      </c>
      <c r="GM24" s="29">
        <f t="shared" ref="GM24:GO24" si="494">SUM(GM23,GM20,GM17,GM14)</f>
        <v>0</v>
      </c>
      <c r="GN24" s="29">
        <f t="shared" si="494"/>
        <v>2792</v>
      </c>
      <c r="GO24" s="29">
        <f t="shared" si="494"/>
        <v>2407</v>
      </c>
      <c r="GR24" s="20" t="s">
        <v>25</v>
      </c>
      <c r="GS24" s="26">
        <f>SUM(GS23,GS20,GS17,GS14)</f>
        <v>0</v>
      </c>
      <c r="GT24" s="26">
        <f t="shared" ref="GT24:GV24" si="495">SUM(GT23,GT20,GT17,GT14)</f>
        <v>0</v>
      </c>
      <c r="GU24" s="27">
        <f t="shared" si="495"/>
        <v>0</v>
      </c>
      <c r="GV24" s="26">
        <f t="shared" si="495"/>
        <v>0</v>
      </c>
      <c r="GW24" s="36" t="e">
        <f>(GW14*$HG14+GW17*$HG17+GW20*$HG20+GW23*$HG23)/$HG24</f>
        <v>#DIV/0!</v>
      </c>
      <c r="GX24" s="26">
        <f t="shared" ref="GX24:HC24" si="496">SUM(GX23,GX20,GX17,GX14)</f>
        <v>0</v>
      </c>
      <c r="GY24" s="36" t="e">
        <f>(GY14*$HG14+GY17*$HG17+GY20*$HG20+GY23*$HG23)/$HG24</f>
        <v>#DIV/0!</v>
      </c>
      <c r="GZ24" s="26">
        <f t="shared" si="496"/>
        <v>0</v>
      </c>
      <c r="HA24" s="36" t="e">
        <f>(HA14*$HG14+HA17*$HG17+HA20*$HG20+HA23*$HG23)/$HG24</f>
        <v>#DIV/0!</v>
      </c>
      <c r="HB24" s="27">
        <f t="shared" si="496"/>
        <v>0</v>
      </c>
      <c r="HC24" s="26">
        <f t="shared" si="496"/>
        <v>0</v>
      </c>
      <c r="HD24" s="36" t="e">
        <f>(HD14*$HG14+HD17*$HG17+HD20*$HG20+HD23*$HG23)/$HG24</f>
        <v>#DIV/0!</v>
      </c>
      <c r="HE24" s="29">
        <f t="shared" ref="HE24:HG24" si="497">SUM(HE23,HE20,HE17,HE14)</f>
        <v>0</v>
      </c>
      <c r="HF24" s="29">
        <f t="shared" si="497"/>
        <v>2792</v>
      </c>
      <c r="HG24" s="29">
        <f t="shared" si="497"/>
        <v>2407</v>
      </c>
    </row>
    <row r="25" spans="1:215" ht="15" x14ac:dyDescent="0.25">
      <c r="A25" s="70" t="s">
        <v>26</v>
      </c>
      <c r="B25" s="2" t="s">
        <v>27</v>
      </c>
      <c r="C25" s="9">
        <v>0</v>
      </c>
      <c r="D25" s="9">
        <v>0</v>
      </c>
      <c r="E25" s="9">
        <v>0</v>
      </c>
      <c r="F25" s="9">
        <v>744</v>
      </c>
      <c r="G25" s="37">
        <f>F25/$B$4</f>
        <v>1</v>
      </c>
      <c r="H25" s="9">
        <v>0</v>
      </c>
      <c r="I25" s="37">
        <f>H25/$B$4</f>
        <v>0</v>
      </c>
      <c r="J25" s="9">
        <v>0</v>
      </c>
      <c r="K25" s="37">
        <f>J25/$B$4</f>
        <v>0</v>
      </c>
      <c r="L25" s="9">
        <f>'[5]UNIT DATA'!P2</f>
        <v>0</v>
      </c>
      <c r="M25" s="9">
        <f>'[5]UNIT DATA'!Q2</f>
        <v>0</v>
      </c>
      <c r="N25" s="37">
        <f t="shared" ref="N25:N34" si="498">(C25-L25-M25)/$B$4</f>
        <v>0</v>
      </c>
      <c r="O25" s="17">
        <v>0</v>
      </c>
      <c r="P25" s="2">
        <v>96</v>
      </c>
      <c r="Q25" s="2">
        <v>96</v>
      </c>
      <c r="S25" s="70" t="s">
        <v>26</v>
      </c>
      <c r="T25" s="2" t="s">
        <v>27</v>
      </c>
      <c r="U25" s="9">
        <v>0</v>
      </c>
      <c r="V25" s="9">
        <v>0</v>
      </c>
      <c r="W25" s="9">
        <v>0</v>
      </c>
      <c r="X25" s="9">
        <v>744</v>
      </c>
      <c r="Y25" s="37">
        <f>X25/$T$4</f>
        <v>1</v>
      </c>
      <c r="Z25" s="9">
        <v>0</v>
      </c>
      <c r="AA25" s="37">
        <f>Z25/$T$4</f>
        <v>0</v>
      </c>
      <c r="AB25" s="9">
        <v>0</v>
      </c>
      <c r="AC25" s="37">
        <f>AB25/$T$4</f>
        <v>0</v>
      </c>
      <c r="AD25" s="9">
        <v>0</v>
      </c>
      <c r="AE25" s="9">
        <v>0</v>
      </c>
      <c r="AF25" s="37">
        <f t="shared" ref="AF25:AF34" si="499">(U25-AD25-AE25)/$T$4</f>
        <v>0</v>
      </c>
      <c r="AG25" s="2">
        <v>0</v>
      </c>
      <c r="AH25" s="2">
        <v>96</v>
      </c>
      <c r="AI25" s="2">
        <v>96</v>
      </c>
      <c r="AK25" s="70" t="s">
        <v>26</v>
      </c>
      <c r="AL25" s="2" t="s">
        <v>27</v>
      </c>
      <c r="AM25" s="9">
        <v>0</v>
      </c>
      <c r="AN25" s="9">
        <v>0</v>
      </c>
      <c r="AO25" s="9">
        <v>0</v>
      </c>
      <c r="AP25" s="9">
        <v>720</v>
      </c>
      <c r="AQ25" s="37">
        <f>AP25/$AL$4</f>
        <v>1</v>
      </c>
      <c r="AR25" s="9">
        <v>0</v>
      </c>
      <c r="AS25" s="37">
        <f>AR25/$AL$4</f>
        <v>0</v>
      </c>
      <c r="AT25" s="9">
        <v>0</v>
      </c>
      <c r="AU25" s="37">
        <f>AT25/$AL$4</f>
        <v>0</v>
      </c>
      <c r="AV25" s="9">
        <v>0</v>
      </c>
      <c r="AW25" s="9">
        <v>0</v>
      </c>
      <c r="AX25" s="37">
        <f t="shared" ref="AX25:AX34" si="500">(AM25-AV25-AW25)/$AL$4</f>
        <v>0</v>
      </c>
      <c r="AY25" s="15">
        <v>0</v>
      </c>
      <c r="AZ25" s="2">
        <v>96</v>
      </c>
      <c r="BA25" s="2">
        <v>96</v>
      </c>
      <c r="BC25" s="70" t="s">
        <v>26</v>
      </c>
      <c r="BD25" s="2" t="s">
        <v>27</v>
      </c>
      <c r="BI25" s="37" t="e">
        <f>BH25/$BD$4</f>
        <v>#DIV/0!</v>
      </c>
      <c r="BK25" s="37" t="e">
        <f>BJ25/$BD$4</f>
        <v>#DIV/0!</v>
      </c>
      <c r="BM25" s="37" t="e">
        <f>BL25/$BD$4</f>
        <v>#DIV/0!</v>
      </c>
      <c r="BP25" s="37" t="e">
        <f t="shared" ref="BP25:BP34" si="501">(BE25-BO25)/$BD$4</f>
        <v>#DIV/0!</v>
      </c>
      <c r="BR25" s="2">
        <v>96</v>
      </c>
      <c r="BS25" s="2">
        <v>96</v>
      </c>
      <c r="BU25" s="70" t="s">
        <v>26</v>
      </c>
      <c r="BV25" s="2" t="s">
        <v>27</v>
      </c>
      <c r="CA25" s="37" t="e">
        <f>BZ25/$BV$4</f>
        <v>#DIV/0!</v>
      </c>
      <c r="CC25" s="37" t="e">
        <f>CB25/$BV$4</f>
        <v>#DIV/0!</v>
      </c>
      <c r="CE25" s="37" t="e">
        <f>CD25/$BV$4</f>
        <v>#DIV/0!</v>
      </c>
      <c r="CH25" s="37" t="e">
        <f t="shared" ref="CH25:CH34" si="502">(BW25-CF25-CG25)/$BV$4</f>
        <v>#DIV/0!</v>
      </c>
      <c r="CJ25" s="2">
        <v>96</v>
      </c>
      <c r="CK25" s="2">
        <v>96</v>
      </c>
      <c r="CM25" s="70" t="s">
        <v>26</v>
      </c>
      <c r="CN25" s="2" t="s">
        <v>27</v>
      </c>
      <c r="CO25" s="9"/>
      <c r="CP25" s="9"/>
      <c r="CQ25" s="9"/>
      <c r="CR25" s="9"/>
      <c r="CS25" s="37" t="e">
        <f t="shared" ref="CS25:CS34" si="503">CR25/$CN$4</f>
        <v>#DIV/0!</v>
      </c>
      <c r="CT25" s="9"/>
      <c r="CU25" s="37" t="e">
        <f t="shared" ref="CU25:CU34" si="504">CT25/$CN$4</f>
        <v>#DIV/0!</v>
      </c>
      <c r="CV25" s="9"/>
      <c r="CW25" s="37" t="e">
        <f t="shared" ref="CW25:CW34" si="505">CV25/$CN$4</f>
        <v>#DIV/0!</v>
      </c>
      <c r="CX25" s="9"/>
      <c r="CY25" s="9"/>
      <c r="CZ25" s="37" t="e">
        <f t="shared" ref="CZ25:CZ34" si="506">(CO25-CX25-CY25)/$CN$4</f>
        <v>#DIV/0!</v>
      </c>
      <c r="DB25" s="2">
        <v>96</v>
      </c>
      <c r="DC25" s="2">
        <v>96</v>
      </c>
      <c r="DE25" s="70" t="s">
        <v>26</v>
      </c>
      <c r="DF25" s="2" t="s">
        <v>27</v>
      </c>
      <c r="DG25" s="9"/>
      <c r="DH25" s="9"/>
      <c r="DK25" s="37" t="e">
        <f t="shared" ref="DK25:DK34" si="507">DJ25/$DF$4</f>
        <v>#DIV/0!</v>
      </c>
      <c r="DM25" s="37" t="e">
        <f t="shared" ref="DM25:DM34" si="508">DL25/$DF$4</f>
        <v>#DIV/0!</v>
      </c>
      <c r="DO25" s="37" t="e">
        <f t="shared" ref="DO25:DO34" si="509">DN25/$DF$4</f>
        <v>#DIV/0!</v>
      </c>
      <c r="DR25" s="37" t="e">
        <f t="shared" ref="DR25:DR34" si="510">(DG25-DP25-DQ25)/$DF$4</f>
        <v>#DIV/0!</v>
      </c>
      <c r="DT25" s="2">
        <v>96</v>
      </c>
      <c r="DU25" s="2">
        <v>96</v>
      </c>
      <c r="DW25" s="70" t="s">
        <v>26</v>
      </c>
      <c r="DX25" s="2" t="s">
        <v>27</v>
      </c>
      <c r="EC25" s="37" t="e">
        <f t="shared" ref="EC25:EC34" si="511">EB25/$DX$4</f>
        <v>#DIV/0!</v>
      </c>
      <c r="EE25" s="37" t="e">
        <f t="shared" ref="EE25:EE34" si="512">ED25/$DX$4</f>
        <v>#DIV/0!</v>
      </c>
      <c r="EG25" s="37" t="e">
        <f>EF25/$DX$4</f>
        <v>#DIV/0!</v>
      </c>
      <c r="EJ25" s="37" t="e">
        <f t="shared" ref="EJ25:EJ34" si="513">(DY25-EH25-EI25)/$DX$4</f>
        <v>#DIV/0!</v>
      </c>
      <c r="EL25" s="2">
        <v>96</v>
      </c>
      <c r="EM25" s="2">
        <v>96</v>
      </c>
      <c r="EO25" s="70" t="s">
        <v>26</v>
      </c>
      <c r="EP25" s="2" t="s">
        <v>27</v>
      </c>
      <c r="EU25" s="37" t="e">
        <f>ET25/$EP$4</f>
        <v>#DIV/0!</v>
      </c>
      <c r="EW25" s="37" t="e">
        <f>EV25/$EP$4</f>
        <v>#DIV/0!</v>
      </c>
      <c r="EY25" s="37" t="e">
        <f>EX25/$EP$4</f>
        <v>#DIV/0!</v>
      </c>
      <c r="FB25" s="37" t="e">
        <f t="shared" ref="FB25:FB34" si="514">(EQ25-EZ25-FA25)/$EP$4</f>
        <v>#DIV/0!</v>
      </c>
      <c r="FD25" s="2">
        <v>96</v>
      </c>
      <c r="FE25" s="2">
        <v>96</v>
      </c>
      <c r="FG25" s="70" t="s">
        <v>26</v>
      </c>
      <c r="FH25" s="2" t="s">
        <v>27</v>
      </c>
      <c r="FM25" s="37" t="e">
        <f>FL25/$FH$4</f>
        <v>#DIV/0!</v>
      </c>
      <c r="FO25" s="37" t="e">
        <f>FN25/$FH$4</f>
        <v>#DIV/0!</v>
      </c>
      <c r="FQ25" s="37" t="e">
        <f>FP25/$FH$4</f>
        <v>#DIV/0!</v>
      </c>
      <c r="FT25" s="37" t="e">
        <f t="shared" ref="FT25:FT34" si="515">(FI25-FR25-FS25)/$FH$4</f>
        <v>#DIV/0!</v>
      </c>
      <c r="FV25" s="2">
        <v>96</v>
      </c>
      <c r="FW25" s="2">
        <v>96</v>
      </c>
      <c r="FY25" s="70" t="s">
        <v>26</v>
      </c>
      <c r="FZ25" s="2" t="s">
        <v>27</v>
      </c>
      <c r="GE25" s="37" t="e">
        <f t="shared" ref="GE25:GE34" si="516">GD25/$FZ$4</f>
        <v>#DIV/0!</v>
      </c>
      <c r="GG25" s="37" t="e">
        <f t="shared" ref="GG25:GG34" si="517">GF25/$FZ$4</f>
        <v>#DIV/0!</v>
      </c>
      <c r="GI25" s="37" t="e">
        <f t="shared" ref="GI25:GI34" si="518">GH25/$FZ$4</f>
        <v>#DIV/0!</v>
      </c>
      <c r="GL25" s="37" t="e">
        <f t="shared" ref="GL25:GL34" si="519">(GA25-GJ25-GK25)/$FZ$4</f>
        <v>#DIV/0!</v>
      </c>
      <c r="GN25" s="2">
        <v>96</v>
      </c>
      <c r="GO25" s="2">
        <v>96</v>
      </c>
      <c r="GQ25" s="70" t="s">
        <v>26</v>
      </c>
      <c r="GR25" s="2" t="s">
        <v>27</v>
      </c>
      <c r="GW25" s="37" t="e">
        <f>GV25/$GR$4</f>
        <v>#DIV/0!</v>
      </c>
      <c r="GY25" s="37" t="e">
        <f>GX25/$GR$4</f>
        <v>#DIV/0!</v>
      </c>
      <c r="HA25" s="37" t="e">
        <f>GZ25/$GR$4</f>
        <v>#DIV/0!</v>
      </c>
      <c r="HB25" s="4"/>
      <c r="HD25" s="37" t="e">
        <f t="shared" ref="HD25:HD34" si="520">(GS25-HC25)/$GR$4</f>
        <v>#DIV/0!</v>
      </c>
      <c r="HF25" s="2">
        <v>96</v>
      </c>
      <c r="HG25" s="2">
        <v>96</v>
      </c>
    </row>
    <row r="26" spans="1:215" ht="14.25" x14ac:dyDescent="0.25">
      <c r="B26" s="5" t="s">
        <v>28</v>
      </c>
      <c r="C26" s="9">
        <v>743.2</v>
      </c>
      <c r="D26" s="9">
        <v>425</v>
      </c>
      <c r="E26" s="9">
        <v>318.2</v>
      </c>
      <c r="F26" s="9">
        <v>0.8</v>
      </c>
      <c r="G26" s="37">
        <f t="shared" ref="G26:G40" si="521">F26/$B$4</f>
        <v>1.0752688172043011E-3</v>
      </c>
      <c r="H26" s="9">
        <v>0</v>
      </c>
      <c r="I26" s="37">
        <f t="shared" ref="I26:I34" si="522">H26/$B$4</f>
        <v>0</v>
      </c>
      <c r="J26" s="9">
        <v>0</v>
      </c>
      <c r="K26" s="37">
        <f t="shared" ref="K26:K34" si="523">J26/$B$4</f>
        <v>0</v>
      </c>
      <c r="L26" s="9">
        <f>'[5]UNIT DATA'!P3</f>
        <v>0</v>
      </c>
      <c r="M26" s="9">
        <f>'[5]UNIT DATA'!Q3</f>
        <v>0</v>
      </c>
      <c r="N26" s="37">
        <f t="shared" si="498"/>
        <v>0.99892473118279579</v>
      </c>
      <c r="O26" s="123">
        <v>13842</v>
      </c>
      <c r="P26" s="2">
        <v>50</v>
      </c>
      <c r="Q26" s="2">
        <v>50</v>
      </c>
      <c r="T26" s="5" t="s">
        <v>28</v>
      </c>
      <c r="U26" s="9">
        <v>744</v>
      </c>
      <c r="V26" s="9">
        <v>442</v>
      </c>
      <c r="W26" s="9">
        <v>302</v>
      </c>
      <c r="X26" s="9">
        <v>0</v>
      </c>
      <c r="Y26" s="37">
        <f t="shared" ref="Y26:Y43" si="524">X26/$T$4</f>
        <v>0</v>
      </c>
      <c r="Z26" s="9">
        <v>0</v>
      </c>
      <c r="AA26" s="37">
        <f t="shared" ref="AA26:AA43" si="525">Z26/$T$4</f>
        <v>0</v>
      </c>
      <c r="AB26" s="9">
        <v>0</v>
      </c>
      <c r="AC26" s="37">
        <f t="shared" ref="AC26:AC43" si="526">AB26/$T$4</f>
        <v>0</v>
      </c>
      <c r="AD26" s="9">
        <v>0</v>
      </c>
      <c r="AE26" s="9">
        <v>0</v>
      </c>
      <c r="AF26" s="37">
        <f t="shared" si="499"/>
        <v>1</v>
      </c>
      <c r="AG26" s="33">
        <v>15117</v>
      </c>
      <c r="AH26" s="2">
        <v>50</v>
      </c>
      <c r="AI26" s="2">
        <v>50</v>
      </c>
      <c r="AL26" s="5" t="s">
        <v>28</v>
      </c>
      <c r="AM26" s="9">
        <v>720</v>
      </c>
      <c r="AN26" s="9">
        <v>390</v>
      </c>
      <c r="AO26" s="9">
        <v>330</v>
      </c>
      <c r="AP26" s="9">
        <v>0</v>
      </c>
      <c r="AQ26" s="37">
        <f t="shared" ref="AQ26:AU34" si="527">AP26/$AL$4</f>
        <v>0</v>
      </c>
      <c r="AR26" s="9">
        <v>0</v>
      </c>
      <c r="AS26" s="37">
        <f t="shared" si="527"/>
        <v>0</v>
      </c>
      <c r="AT26" s="9">
        <v>0</v>
      </c>
      <c r="AU26" s="37">
        <f t="shared" si="527"/>
        <v>0</v>
      </c>
      <c r="AV26" s="9">
        <v>0</v>
      </c>
      <c r="AW26" s="9">
        <v>0</v>
      </c>
      <c r="AX26" s="37">
        <f t="shared" si="500"/>
        <v>1</v>
      </c>
      <c r="AY26" s="15">
        <v>13167</v>
      </c>
      <c r="AZ26" s="2">
        <v>50</v>
      </c>
      <c r="BA26" s="2">
        <v>50</v>
      </c>
      <c r="BD26" s="5" t="s">
        <v>28</v>
      </c>
      <c r="BG26" s="4"/>
      <c r="BI26" s="37" t="e">
        <f t="shared" ref="BI26:BM34" si="528">BH26/$BD$4</f>
        <v>#DIV/0!</v>
      </c>
      <c r="BK26" s="37" t="e">
        <f t="shared" si="528"/>
        <v>#DIV/0!</v>
      </c>
      <c r="BM26" s="37" t="e">
        <f t="shared" si="528"/>
        <v>#DIV/0!</v>
      </c>
      <c r="BP26" s="37" t="e">
        <f t="shared" si="501"/>
        <v>#DIV/0!</v>
      </c>
      <c r="BR26" s="2">
        <v>50</v>
      </c>
      <c r="BS26" s="2">
        <v>50</v>
      </c>
      <c r="BV26" s="5" t="s">
        <v>28</v>
      </c>
      <c r="BW26" s="9"/>
      <c r="BY26" s="9"/>
      <c r="BZ26" s="9"/>
      <c r="CA26" s="37" t="e">
        <f t="shared" ref="CA26:CC30" si="529">BZ26/$BV$4</f>
        <v>#DIV/0!</v>
      </c>
      <c r="CC26" s="37" t="e">
        <f t="shared" si="529"/>
        <v>#DIV/0!</v>
      </c>
      <c r="CE26" s="37" t="e">
        <f t="shared" ref="CE26:CE30" si="530">CD26/$BV$4</f>
        <v>#DIV/0!</v>
      </c>
      <c r="CH26" s="37" t="e">
        <f t="shared" si="502"/>
        <v>#DIV/0!</v>
      </c>
      <c r="CJ26" s="2">
        <v>50</v>
      </c>
      <c r="CK26" s="2">
        <v>50</v>
      </c>
      <c r="CN26" s="5" t="s">
        <v>28</v>
      </c>
      <c r="CO26" s="9"/>
      <c r="CP26" s="9"/>
      <c r="CQ26" s="9"/>
      <c r="CR26" s="9"/>
      <c r="CS26" s="37" t="e">
        <f t="shared" si="503"/>
        <v>#DIV/0!</v>
      </c>
      <c r="CT26" s="9"/>
      <c r="CU26" s="37" t="e">
        <f t="shared" si="504"/>
        <v>#DIV/0!</v>
      </c>
      <c r="CV26" s="9"/>
      <c r="CW26" s="37" t="e">
        <f t="shared" si="505"/>
        <v>#DIV/0!</v>
      </c>
      <c r="CX26" s="9"/>
      <c r="CY26" s="9"/>
      <c r="CZ26" s="37" t="e">
        <f t="shared" si="506"/>
        <v>#DIV/0!</v>
      </c>
      <c r="DB26" s="2">
        <v>50</v>
      </c>
      <c r="DC26" s="2">
        <v>50</v>
      </c>
      <c r="DF26" s="5" t="s">
        <v>28</v>
      </c>
      <c r="DG26" s="9"/>
      <c r="DH26" s="9"/>
      <c r="DK26" s="37" t="e">
        <f t="shared" si="507"/>
        <v>#DIV/0!</v>
      </c>
      <c r="DM26" s="37" t="e">
        <f t="shared" si="508"/>
        <v>#DIV/0!</v>
      </c>
      <c r="DO26" s="37" t="e">
        <f t="shared" si="509"/>
        <v>#DIV/0!</v>
      </c>
      <c r="DR26" s="37" t="e">
        <f t="shared" si="510"/>
        <v>#DIV/0!</v>
      </c>
      <c r="DS26" s="6"/>
      <c r="DT26" s="2">
        <v>50</v>
      </c>
      <c r="DU26" s="2">
        <v>50</v>
      </c>
      <c r="DX26" s="5" t="s">
        <v>28</v>
      </c>
      <c r="EC26" s="37" t="e">
        <f t="shared" si="511"/>
        <v>#DIV/0!</v>
      </c>
      <c r="EE26" s="37" t="e">
        <f t="shared" si="512"/>
        <v>#DIV/0!</v>
      </c>
      <c r="EG26" s="37" t="e">
        <f t="shared" ref="EG26:EG34" si="531">EF26/$DX$4</f>
        <v>#DIV/0!</v>
      </c>
      <c r="EJ26" s="37" t="e">
        <f t="shared" si="513"/>
        <v>#DIV/0!</v>
      </c>
      <c r="EK26" s="6"/>
      <c r="EL26" s="2">
        <v>50</v>
      </c>
      <c r="EM26" s="2">
        <v>50</v>
      </c>
      <c r="EP26" s="5" t="s">
        <v>28</v>
      </c>
      <c r="EQ26" s="9"/>
      <c r="ER26" s="9"/>
      <c r="ES26" s="9"/>
      <c r="ET26" s="9"/>
      <c r="EU26" s="37" t="e">
        <f t="shared" ref="EU26:EY42" si="532">ET26/$EP$4</f>
        <v>#DIV/0!</v>
      </c>
      <c r="EW26" s="37" t="e">
        <f t="shared" si="532"/>
        <v>#DIV/0!</v>
      </c>
      <c r="EY26" s="37" t="e">
        <f t="shared" si="532"/>
        <v>#DIV/0!</v>
      </c>
      <c r="FB26" s="37" t="e">
        <f t="shared" si="514"/>
        <v>#DIV/0!</v>
      </c>
      <c r="FD26" s="2">
        <v>50</v>
      </c>
      <c r="FE26" s="2">
        <v>50</v>
      </c>
      <c r="FH26" s="5" t="s">
        <v>28</v>
      </c>
      <c r="FM26" s="37" t="e">
        <f t="shared" ref="FM26:FO34" si="533">FL26/$FH$4</f>
        <v>#DIV/0!</v>
      </c>
      <c r="FO26" s="37" t="e">
        <f t="shared" si="533"/>
        <v>#DIV/0!</v>
      </c>
      <c r="FQ26" s="37" t="e">
        <f t="shared" ref="FQ26:FQ34" si="534">FP26/$FH$4</f>
        <v>#DIV/0!</v>
      </c>
      <c r="FT26" s="37" t="e">
        <f t="shared" si="515"/>
        <v>#DIV/0!</v>
      </c>
      <c r="FV26" s="2">
        <v>50</v>
      </c>
      <c r="FW26" s="2">
        <v>50</v>
      </c>
      <c r="FZ26" s="5" t="s">
        <v>28</v>
      </c>
      <c r="GE26" s="37" t="e">
        <f t="shared" si="516"/>
        <v>#DIV/0!</v>
      </c>
      <c r="GG26" s="37" t="e">
        <f t="shared" si="517"/>
        <v>#DIV/0!</v>
      </c>
      <c r="GI26" s="37" t="e">
        <f t="shared" si="518"/>
        <v>#DIV/0!</v>
      </c>
      <c r="GL26" s="37" t="e">
        <f t="shared" si="519"/>
        <v>#DIV/0!</v>
      </c>
      <c r="GM26" s="6"/>
      <c r="GN26" s="2">
        <v>50</v>
      </c>
      <c r="GO26" s="2">
        <v>50</v>
      </c>
      <c r="GR26" s="5" t="s">
        <v>28</v>
      </c>
      <c r="GS26" s="9"/>
      <c r="GU26" s="9"/>
      <c r="GV26" s="9"/>
      <c r="GW26" s="37" t="e">
        <f t="shared" ref="GW26:GY34" si="535">GV26/$GR$4</f>
        <v>#DIV/0!</v>
      </c>
      <c r="GY26" s="37" t="e">
        <f t="shared" ref="GY26:GY30" si="536">GX26/$GR$4</f>
        <v>#DIV/0!</v>
      </c>
      <c r="HA26" s="37" t="e">
        <f t="shared" ref="HA26:HA34" si="537">GZ26/$GR$4</f>
        <v>#DIV/0!</v>
      </c>
      <c r="HB26" s="4"/>
      <c r="HD26" s="37" t="e">
        <f t="shared" si="520"/>
        <v>#DIV/0!</v>
      </c>
      <c r="HF26" s="2">
        <v>50</v>
      </c>
      <c r="HG26" s="2">
        <v>50</v>
      </c>
    </row>
    <row r="27" spans="1:215" ht="14.25" x14ac:dyDescent="0.25">
      <c r="B27" s="5" t="s">
        <v>29</v>
      </c>
      <c r="C27" s="9">
        <v>744</v>
      </c>
      <c r="D27" s="9">
        <v>409</v>
      </c>
      <c r="E27" s="9">
        <v>335</v>
      </c>
      <c r="F27" s="9">
        <v>0</v>
      </c>
      <c r="G27" s="37">
        <f t="shared" si="521"/>
        <v>0</v>
      </c>
      <c r="H27" s="9">
        <v>0</v>
      </c>
      <c r="I27" s="37">
        <f t="shared" si="522"/>
        <v>0</v>
      </c>
      <c r="J27" s="9">
        <v>0</v>
      </c>
      <c r="K27" s="37">
        <f t="shared" si="523"/>
        <v>0</v>
      </c>
      <c r="L27" s="9">
        <f>'[5]UNIT DATA'!P4</f>
        <v>0</v>
      </c>
      <c r="M27" s="9">
        <f>'[5]UNIT DATA'!Q4</f>
        <v>0</v>
      </c>
      <c r="N27" s="37">
        <f t="shared" si="498"/>
        <v>1</v>
      </c>
      <c r="O27" s="123">
        <v>14974</v>
      </c>
      <c r="P27" s="2">
        <v>50</v>
      </c>
      <c r="Q27" s="2">
        <v>45</v>
      </c>
      <c r="T27" s="5" t="s">
        <v>29</v>
      </c>
      <c r="U27" s="9">
        <v>744</v>
      </c>
      <c r="V27" s="9">
        <v>388</v>
      </c>
      <c r="W27" s="9">
        <v>356</v>
      </c>
      <c r="X27" s="9">
        <v>0</v>
      </c>
      <c r="Y27" s="37">
        <f t="shared" si="524"/>
        <v>0</v>
      </c>
      <c r="Z27" s="9">
        <v>0</v>
      </c>
      <c r="AA27" s="37">
        <f t="shared" si="525"/>
        <v>0</v>
      </c>
      <c r="AB27" s="9">
        <v>0</v>
      </c>
      <c r="AC27" s="37">
        <f t="shared" si="526"/>
        <v>0</v>
      </c>
      <c r="AD27" s="9">
        <v>0</v>
      </c>
      <c r="AE27" s="9">
        <v>0</v>
      </c>
      <c r="AF27" s="37">
        <f t="shared" si="499"/>
        <v>1</v>
      </c>
      <c r="AG27" s="33">
        <v>14253</v>
      </c>
      <c r="AH27" s="2">
        <v>50</v>
      </c>
      <c r="AI27" s="2">
        <v>45</v>
      </c>
      <c r="AL27" s="5" t="s">
        <v>29</v>
      </c>
      <c r="AM27" s="9">
        <v>720</v>
      </c>
      <c r="AN27" s="9">
        <v>365</v>
      </c>
      <c r="AO27" s="9">
        <v>355</v>
      </c>
      <c r="AP27" s="9">
        <v>0</v>
      </c>
      <c r="AQ27" s="37">
        <f t="shared" si="527"/>
        <v>0</v>
      </c>
      <c r="AR27" s="9">
        <v>0</v>
      </c>
      <c r="AS27" s="37">
        <f t="shared" si="527"/>
        <v>0</v>
      </c>
      <c r="AT27" s="9">
        <v>0</v>
      </c>
      <c r="AU27" s="37">
        <f t="shared" si="527"/>
        <v>0</v>
      </c>
      <c r="AV27" s="9">
        <v>0</v>
      </c>
      <c r="AW27" s="9">
        <v>0</v>
      </c>
      <c r="AX27" s="37">
        <f t="shared" si="500"/>
        <v>1</v>
      </c>
      <c r="AY27" s="15">
        <v>13082</v>
      </c>
      <c r="AZ27" s="2">
        <v>50</v>
      </c>
      <c r="BA27" s="2">
        <v>45</v>
      </c>
      <c r="BD27" s="5" t="s">
        <v>29</v>
      </c>
      <c r="BE27" s="9"/>
      <c r="BG27" s="9"/>
      <c r="BH27" s="9"/>
      <c r="BI27" s="37" t="e">
        <f t="shared" si="528"/>
        <v>#DIV/0!</v>
      </c>
      <c r="BK27" s="37" t="e">
        <f t="shared" si="528"/>
        <v>#DIV/0!</v>
      </c>
      <c r="BM27" s="37" t="e">
        <f t="shared" si="528"/>
        <v>#DIV/0!</v>
      </c>
      <c r="BP27" s="37" t="e">
        <f t="shared" si="501"/>
        <v>#DIV/0!</v>
      </c>
      <c r="BR27" s="2">
        <v>50</v>
      </c>
      <c r="BS27" s="2">
        <v>45</v>
      </c>
      <c r="BV27" s="5" t="s">
        <v>29</v>
      </c>
      <c r="CA27" s="37" t="e">
        <f t="shared" si="529"/>
        <v>#DIV/0!</v>
      </c>
      <c r="CC27" s="37" t="e">
        <f t="shared" si="529"/>
        <v>#DIV/0!</v>
      </c>
      <c r="CE27" s="37" t="e">
        <f t="shared" si="530"/>
        <v>#DIV/0!</v>
      </c>
      <c r="CH27" s="37" t="e">
        <f t="shared" si="502"/>
        <v>#DIV/0!</v>
      </c>
      <c r="CJ27" s="2">
        <v>50</v>
      </c>
      <c r="CK27" s="2">
        <v>45</v>
      </c>
      <c r="CN27" s="5" t="s">
        <v>29</v>
      </c>
      <c r="CO27" s="9"/>
      <c r="CP27" s="9"/>
      <c r="CQ27" s="9"/>
      <c r="CR27" s="9"/>
      <c r="CS27" s="37" t="e">
        <f t="shared" si="503"/>
        <v>#DIV/0!</v>
      </c>
      <c r="CT27" s="9"/>
      <c r="CU27" s="37" t="e">
        <f t="shared" si="504"/>
        <v>#DIV/0!</v>
      </c>
      <c r="CV27" s="9"/>
      <c r="CW27" s="37" t="e">
        <f t="shared" si="505"/>
        <v>#DIV/0!</v>
      </c>
      <c r="CX27" s="9"/>
      <c r="CY27" s="9"/>
      <c r="CZ27" s="37" t="e">
        <f t="shared" si="506"/>
        <v>#DIV/0!</v>
      </c>
      <c r="DB27" s="2">
        <v>50</v>
      </c>
      <c r="DC27" s="2">
        <v>45</v>
      </c>
      <c r="DF27" s="5" t="s">
        <v>29</v>
      </c>
      <c r="DG27" s="9"/>
      <c r="DH27" s="9"/>
      <c r="DK27" s="37" t="e">
        <f t="shared" si="507"/>
        <v>#DIV/0!</v>
      </c>
      <c r="DM27" s="37" t="e">
        <f t="shared" si="508"/>
        <v>#DIV/0!</v>
      </c>
      <c r="DO27" s="37" t="e">
        <f t="shared" si="509"/>
        <v>#DIV/0!</v>
      </c>
      <c r="DR27" s="37" t="e">
        <f t="shared" si="510"/>
        <v>#DIV/0!</v>
      </c>
      <c r="DS27" s="6"/>
      <c r="DT27" s="2">
        <v>50</v>
      </c>
      <c r="DU27" s="2">
        <v>45</v>
      </c>
      <c r="DX27" s="5" t="s">
        <v>29</v>
      </c>
      <c r="EC27" s="37" t="e">
        <f t="shared" si="511"/>
        <v>#DIV/0!</v>
      </c>
      <c r="EE27" s="37" t="e">
        <f t="shared" si="512"/>
        <v>#DIV/0!</v>
      </c>
      <c r="EG27" s="37" t="e">
        <f t="shared" si="531"/>
        <v>#DIV/0!</v>
      </c>
      <c r="EJ27" s="37" t="e">
        <f t="shared" si="513"/>
        <v>#DIV/0!</v>
      </c>
      <c r="EK27" s="6"/>
      <c r="EL27" s="2">
        <v>50</v>
      </c>
      <c r="EM27" s="2">
        <v>45</v>
      </c>
      <c r="EP27" s="5" t="s">
        <v>29</v>
      </c>
      <c r="EQ27" s="9"/>
      <c r="ER27" s="9"/>
      <c r="ES27" s="9"/>
      <c r="ET27" s="9"/>
      <c r="EU27" s="37" t="e">
        <f t="shared" si="532"/>
        <v>#DIV/0!</v>
      </c>
      <c r="EW27" s="37" t="e">
        <f t="shared" si="532"/>
        <v>#DIV/0!</v>
      </c>
      <c r="EY27" s="37" t="e">
        <f t="shared" si="532"/>
        <v>#DIV/0!</v>
      </c>
      <c r="FB27" s="37" t="e">
        <f t="shared" si="514"/>
        <v>#DIV/0!</v>
      </c>
      <c r="FD27" s="2">
        <v>50</v>
      </c>
      <c r="FE27" s="2">
        <v>45</v>
      </c>
      <c r="FH27" s="5" t="s">
        <v>29</v>
      </c>
      <c r="FM27" s="37" t="e">
        <f t="shared" si="533"/>
        <v>#DIV/0!</v>
      </c>
      <c r="FO27" s="37" t="e">
        <f t="shared" si="533"/>
        <v>#DIV/0!</v>
      </c>
      <c r="FQ27" s="37" t="e">
        <f t="shared" si="534"/>
        <v>#DIV/0!</v>
      </c>
      <c r="FT27" s="37" t="e">
        <f t="shared" si="515"/>
        <v>#DIV/0!</v>
      </c>
      <c r="FV27" s="2">
        <v>50</v>
      </c>
      <c r="FW27" s="2">
        <v>45</v>
      </c>
      <c r="FZ27" s="5" t="s">
        <v>29</v>
      </c>
      <c r="GE27" s="37" t="e">
        <f t="shared" si="516"/>
        <v>#DIV/0!</v>
      </c>
      <c r="GG27" s="37" t="e">
        <f t="shared" si="517"/>
        <v>#DIV/0!</v>
      </c>
      <c r="GI27" s="37" t="e">
        <f t="shared" si="518"/>
        <v>#DIV/0!</v>
      </c>
      <c r="GL27" s="37" t="e">
        <f t="shared" si="519"/>
        <v>#DIV/0!</v>
      </c>
      <c r="GM27" s="6"/>
      <c r="GN27" s="2">
        <v>50</v>
      </c>
      <c r="GO27" s="2">
        <v>45</v>
      </c>
      <c r="GR27" s="5" t="s">
        <v>29</v>
      </c>
      <c r="GW27" s="37" t="e">
        <f t="shared" si="535"/>
        <v>#DIV/0!</v>
      </c>
      <c r="GY27" s="37" t="e">
        <f t="shared" si="536"/>
        <v>#DIV/0!</v>
      </c>
      <c r="HA27" s="37" t="e">
        <f t="shared" si="537"/>
        <v>#DIV/0!</v>
      </c>
      <c r="HB27" s="4"/>
      <c r="HD27" s="37" t="e">
        <f t="shared" si="520"/>
        <v>#DIV/0!</v>
      </c>
      <c r="HF27" s="2">
        <v>50</v>
      </c>
      <c r="HG27" s="2">
        <v>45</v>
      </c>
    </row>
    <row r="28" spans="1:215" ht="14.25" x14ac:dyDescent="0.25">
      <c r="B28" s="5" t="s">
        <v>30</v>
      </c>
      <c r="C28" s="9">
        <v>0</v>
      </c>
      <c r="D28" s="9">
        <v>0</v>
      </c>
      <c r="E28" s="9">
        <v>0</v>
      </c>
      <c r="F28" s="9">
        <v>0</v>
      </c>
      <c r="G28" s="37">
        <f t="shared" si="521"/>
        <v>0</v>
      </c>
      <c r="H28" s="9">
        <v>744</v>
      </c>
      <c r="I28" s="37">
        <f t="shared" si="522"/>
        <v>1</v>
      </c>
      <c r="J28" s="9">
        <v>0</v>
      </c>
      <c r="K28" s="37">
        <f t="shared" si="523"/>
        <v>0</v>
      </c>
      <c r="L28" s="9">
        <f>'[5]UNIT DATA'!P5</f>
        <v>0</v>
      </c>
      <c r="M28" s="9">
        <f>'[5]UNIT DATA'!Q5</f>
        <v>0</v>
      </c>
      <c r="N28" s="37">
        <f t="shared" si="498"/>
        <v>0</v>
      </c>
      <c r="O28" s="17">
        <v>0</v>
      </c>
      <c r="P28" s="2">
        <v>50</v>
      </c>
      <c r="Q28" s="2">
        <v>50</v>
      </c>
      <c r="T28" s="5" t="s">
        <v>30</v>
      </c>
      <c r="U28" s="9">
        <v>0</v>
      </c>
      <c r="V28" s="9">
        <v>0</v>
      </c>
      <c r="W28" s="9">
        <v>0</v>
      </c>
      <c r="X28" s="9">
        <v>0</v>
      </c>
      <c r="Y28" s="37">
        <f t="shared" si="524"/>
        <v>0</v>
      </c>
      <c r="Z28" s="9">
        <v>744</v>
      </c>
      <c r="AA28" s="37">
        <f t="shared" si="525"/>
        <v>1</v>
      </c>
      <c r="AB28" s="9">
        <v>0</v>
      </c>
      <c r="AC28" s="37">
        <f t="shared" si="526"/>
        <v>0</v>
      </c>
      <c r="AD28" s="9">
        <v>0</v>
      </c>
      <c r="AE28" s="9">
        <v>0</v>
      </c>
      <c r="AF28" s="37">
        <f t="shared" si="499"/>
        <v>0</v>
      </c>
      <c r="AG28" s="2">
        <v>0</v>
      </c>
      <c r="AH28" s="2">
        <v>50</v>
      </c>
      <c r="AI28" s="2">
        <v>50</v>
      </c>
      <c r="AL28" s="5" t="s">
        <v>30</v>
      </c>
      <c r="AM28" s="9">
        <v>0</v>
      </c>
      <c r="AN28" s="9">
        <v>0</v>
      </c>
      <c r="AO28" s="9">
        <v>0</v>
      </c>
      <c r="AP28" s="9">
        <v>0</v>
      </c>
      <c r="AQ28" s="37">
        <f t="shared" si="527"/>
        <v>0</v>
      </c>
      <c r="AR28" s="9">
        <v>720</v>
      </c>
      <c r="AS28" s="37">
        <f t="shared" si="527"/>
        <v>1</v>
      </c>
      <c r="AT28" s="9">
        <v>0</v>
      </c>
      <c r="AU28" s="37">
        <f t="shared" si="527"/>
        <v>0</v>
      </c>
      <c r="AV28" s="9">
        <v>0</v>
      </c>
      <c r="AW28" s="9">
        <v>0</v>
      </c>
      <c r="AX28" s="37">
        <f t="shared" si="500"/>
        <v>0</v>
      </c>
      <c r="AY28" s="15">
        <v>0</v>
      </c>
      <c r="AZ28" s="2">
        <v>50</v>
      </c>
      <c r="BA28" s="2">
        <v>50</v>
      </c>
      <c r="BD28" s="5" t="s">
        <v>30</v>
      </c>
      <c r="BI28" s="37" t="e">
        <f t="shared" si="528"/>
        <v>#DIV/0!</v>
      </c>
      <c r="BK28" s="37" t="e">
        <f t="shared" si="528"/>
        <v>#DIV/0!</v>
      </c>
      <c r="BM28" s="37" t="e">
        <f t="shared" si="528"/>
        <v>#DIV/0!</v>
      </c>
      <c r="BP28" s="37" t="e">
        <f t="shared" si="501"/>
        <v>#DIV/0!</v>
      </c>
      <c r="BR28" s="2">
        <v>50</v>
      </c>
      <c r="BS28" s="2">
        <v>50</v>
      </c>
      <c r="BV28" s="5" t="s">
        <v>30</v>
      </c>
      <c r="CA28" s="37" t="e">
        <f t="shared" si="529"/>
        <v>#DIV/0!</v>
      </c>
      <c r="CC28" s="37" t="e">
        <f t="shared" si="529"/>
        <v>#DIV/0!</v>
      </c>
      <c r="CE28" s="37" t="e">
        <f t="shared" si="530"/>
        <v>#DIV/0!</v>
      </c>
      <c r="CH28" s="37" t="e">
        <f t="shared" si="502"/>
        <v>#DIV/0!</v>
      </c>
      <c r="CJ28" s="2">
        <v>50</v>
      </c>
      <c r="CK28" s="2">
        <v>50</v>
      </c>
      <c r="CN28" s="5" t="s">
        <v>30</v>
      </c>
      <c r="CO28" s="9"/>
      <c r="CP28" s="9"/>
      <c r="CQ28" s="9"/>
      <c r="CR28" s="9"/>
      <c r="CS28" s="37" t="e">
        <f t="shared" si="503"/>
        <v>#DIV/0!</v>
      </c>
      <c r="CT28" s="9"/>
      <c r="CU28" s="37" t="e">
        <f t="shared" si="504"/>
        <v>#DIV/0!</v>
      </c>
      <c r="CV28" s="9"/>
      <c r="CW28" s="37" t="e">
        <f t="shared" si="505"/>
        <v>#DIV/0!</v>
      </c>
      <c r="CX28" s="9"/>
      <c r="CY28" s="9"/>
      <c r="CZ28" s="37" t="e">
        <f t="shared" si="506"/>
        <v>#DIV/0!</v>
      </c>
      <c r="DB28" s="2">
        <v>50</v>
      </c>
      <c r="DC28" s="2">
        <v>50</v>
      </c>
      <c r="DF28" s="5" t="s">
        <v>30</v>
      </c>
      <c r="DG28" s="9"/>
      <c r="DH28" s="9"/>
      <c r="DK28" s="37" t="e">
        <f t="shared" si="507"/>
        <v>#DIV/0!</v>
      </c>
      <c r="DM28" s="37" t="e">
        <f t="shared" si="508"/>
        <v>#DIV/0!</v>
      </c>
      <c r="DO28" s="37" t="e">
        <f t="shared" si="509"/>
        <v>#DIV/0!</v>
      </c>
      <c r="DR28" s="37" t="e">
        <f t="shared" si="510"/>
        <v>#DIV/0!</v>
      </c>
      <c r="DT28" s="2">
        <v>50</v>
      </c>
      <c r="DU28" s="2">
        <v>50</v>
      </c>
      <c r="DX28" s="5" t="s">
        <v>30</v>
      </c>
      <c r="EC28" s="37" t="e">
        <f t="shared" si="511"/>
        <v>#DIV/0!</v>
      </c>
      <c r="EE28" s="37" t="e">
        <f t="shared" si="512"/>
        <v>#DIV/0!</v>
      </c>
      <c r="EG28" s="37" t="e">
        <f t="shared" si="531"/>
        <v>#DIV/0!</v>
      </c>
      <c r="EJ28" s="37" t="e">
        <f t="shared" si="513"/>
        <v>#DIV/0!</v>
      </c>
      <c r="EL28" s="2">
        <v>50</v>
      </c>
      <c r="EM28" s="2">
        <v>50</v>
      </c>
      <c r="EP28" s="5" t="s">
        <v>30</v>
      </c>
      <c r="EU28" s="37" t="e">
        <f t="shared" si="532"/>
        <v>#DIV/0!</v>
      </c>
      <c r="EW28" s="37" t="e">
        <f t="shared" si="532"/>
        <v>#DIV/0!</v>
      </c>
      <c r="EY28" s="37" t="e">
        <f t="shared" si="532"/>
        <v>#DIV/0!</v>
      </c>
      <c r="FB28" s="37" t="e">
        <f t="shared" si="514"/>
        <v>#DIV/0!</v>
      </c>
      <c r="FD28" s="2">
        <v>50</v>
      </c>
      <c r="FE28" s="2">
        <v>50</v>
      </c>
      <c r="FH28" s="5" t="s">
        <v>30</v>
      </c>
      <c r="FM28" s="37" t="e">
        <f t="shared" si="533"/>
        <v>#DIV/0!</v>
      </c>
      <c r="FO28" s="37" t="e">
        <f t="shared" si="533"/>
        <v>#DIV/0!</v>
      </c>
      <c r="FQ28" s="37" t="e">
        <f t="shared" si="534"/>
        <v>#DIV/0!</v>
      </c>
      <c r="FT28" s="37" t="e">
        <f t="shared" si="515"/>
        <v>#DIV/0!</v>
      </c>
      <c r="FV28" s="2">
        <v>50</v>
      </c>
      <c r="FW28" s="2">
        <v>50</v>
      </c>
      <c r="FZ28" s="5" t="s">
        <v>30</v>
      </c>
      <c r="GE28" s="37" t="e">
        <f t="shared" si="516"/>
        <v>#DIV/0!</v>
      </c>
      <c r="GG28" s="37" t="e">
        <f t="shared" si="517"/>
        <v>#DIV/0!</v>
      </c>
      <c r="GI28" s="37" t="e">
        <f t="shared" si="518"/>
        <v>#DIV/0!</v>
      </c>
      <c r="GL28" s="37" t="e">
        <f t="shared" si="519"/>
        <v>#DIV/0!</v>
      </c>
      <c r="GM28" s="4"/>
      <c r="GN28" s="2">
        <v>50</v>
      </c>
      <c r="GO28" s="2">
        <v>50</v>
      </c>
      <c r="GR28" s="5" t="s">
        <v>30</v>
      </c>
      <c r="GW28" s="37" t="e">
        <f t="shared" si="535"/>
        <v>#DIV/0!</v>
      </c>
      <c r="GY28" s="37" t="e">
        <f t="shared" si="536"/>
        <v>#DIV/0!</v>
      </c>
      <c r="HA28" s="37" t="e">
        <f t="shared" si="537"/>
        <v>#DIV/0!</v>
      </c>
      <c r="HB28" s="4"/>
      <c r="HD28" s="37" t="e">
        <f t="shared" si="520"/>
        <v>#DIV/0!</v>
      </c>
      <c r="HF28" s="2">
        <v>50</v>
      </c>
      <c r="HG28" s="2">
        <v>50</v>
      </c>
    </row>
    <row r="29" spans="1:215" ht="14.25" x14ac:dyDescent="0.25">
      <c r="B29" s="5" t="s">
        <v>31</v>
      </c>
      <c r="C29" s="9">
        <v>0</v>
      </c>
      <c r="D29" s="9">
        <v>0</v>
      </c>
      <c r="E29" s="9">
        <v>0</v>
      </c>
      <c r="F29" s="9">
        <v>0</v>
      </c>
      <c r="G29" s="37">
        <f t="shared" si="521"/>
        <v>0</v>
      </c>
      <c r="H29" s="9">
        <v>744</v>
      </c>
      <c r="I29" s="37">
        <f t="shared" si="522"/>
        <v>1</v>
      </c>
      <c r="J29" s="9">
        <v>0</v>
      </c>
      <c r="K29" s="37">
        <f t="shared" si="523"/>
        <v>0</v>
      </c>
      <c r="L29" s="9">
        <f>'[5]UNIT DATA'!P6</f>
        <v>0</v>
      </c>
      <c r="M29" s="9">
        <f>'[5]UNIT DATA'!Q6</f>
        <v>0</v>
      </c>
      <c r="N29" s="37">
        <f t="shared" si="498"/>
        <v>0</v>
      </c>
      <c r="O29" s="17">
        <v>0</v>
      </c>
      <c r="P29" s="2">
        <v>50</v>
      </c>
      <c r="Q29" s="2">
        <v>50</v>
      </c>
      <c r="T29" s="5" t="s">
        <v>31</v>
      </c>
      <c r="U29" s="9">
        <v>0</v>
      </c>
      <c r="V29" s="9">
        <v>0</v>
      </c>
      <c r="W29" s="9">
        <v>0</v>
      </c>
      <c r="X29" s="9">
        <v>0</v>
      </c>
      <c r="Y29" s="37">
        <f t="shared" si="524"/>
        <v>0</v>
      </c>
      <c r="Z29" s="9">
        <v>744</v>
      </c>
      <c r="AA29" s="37">
        <f t="shared" si="525"/>
        <v>1</v>
      </c>
      <c r="AB29" s="9">
        <v>0</v>
      </c>
      <c r="AC29" s="37">
        <f t="shared" si="526"/>
        <v>0</v>
      </c>
      <c r="AD29" s="9">
        <v>0</v>
      </c>
      <c r="AE29" s="9">
        <v>0</v>
      </c>
      <c r="AF29" s="37">
        <f t="shared" si="499"/>
        <v>0</v>
      </c>
      <c r="AG29" s="2">
        <v>0</v>
      </c>
      <c r="AH29" s="2">
        <v>50</v>
      </c>
      <c r="AI29" s="2">
        <v>50</v>
      </c>
      <c r="AL29" s="5" t="s">
        <v>31</v>
      </c>
      <c r="AM29" s="9">
        <v>584</v>
      </c>
      <c r="AN29" s="9">
        <v>362</v>
      </c>
      <c r="AO29" s="9">
        <v>222</v>
      </c>
      <c r="AP29" s="9">
        <v>24.6</v>
      </c>
      <c r="AQ29" s="37">
        <f t="shared" si="527"/>
        <v>3.4166666666666672E-2</v>
      </c>
      <c r="AR29" s="9">
        <v>111.4</v>
      </c>
      <c r="AS29" s="37">
        <f t="shared" si="527"/>
        <v>0.15472222222222223</v>
      </c>
      <c r="AT29" s="9">
        <v>0</v>
      </c>
      <c r="AU29" s="37">
        <f t="shared" si="527"/>
        <v>0</v>
      </c>
      <c r="AV29" s="9">
        <v>0</v>
      </c>
      <c r="AW29" s="9">
        <v>0</v>
      </c>
      <c r="AX29" s="37">
        <f t="shared" si="500"/>
        <v>0.81111111111111112</v>
      </c>
      <c r="AY29" s="15">
        <v>13514</v>
      </c>
      <c r="AZ29" s="2">
        <v>50</v>
      </c>
      <c r="BA29" s="2">
        <v>50</v>
      </c>
      <c r="BD29" s="5" t="s">
        <v>31</v>
      </c>
      <c r="BI29" s="37" t="e">
        <f t="shared" si="528"/>
        <v>#DIV/0!</v>
      </c>
      <c r="BK29" s="37" t="e">
        <f t="shared" si="528"/>
        <v>#DIV/0!</v>
      </c>
      <c r="BM29" s="37" t="e">
        <f t="shared" si="528"/>
        <v>#DIV/0!</v>
      </c>
      <c r="BP29" s="37" t="e">
        <f t="shared" si="501"/>
        <v>#DIV/0!</v>
      </c>
      <c r="BR29" s="2">
        <v>50</v>
      </c>
      <c r="BS29" s="2">
        <v>50</v>
      </c>
      <c r="BV29" s="5" t="s">
        <v>31</v>
      </c>
      <c r="CA29" s="37" t="e">
        <f t="shared" si="529"/>
        <v>#DIV/0!</v>
      </c>
      <c r="CC29" s="37" t="e">
        <f t="shared" si="529"/>
        <v>#DIV/0!</v>
      </c>
      <c r="CE29" s="37" t="e">
        <f t="shared" si="530"/>
        <v>#DIV/0!</v>
      </c>
      <c r="CH29" s="37" t="e">
        <f t="shared" si="502"/>
        <v>#DIV/0!</v>
      </c>
      <c r="CJ29" s="2">
        <v>50</v>
      </c>
      <c r="CK29" s="2">
        <v>50</v>
      </c>
      <c r="CN29" s="5" t="s">
        <v>31</v>
      </c>
      <c r="CO29" s="9"/>
      <c r="CP29" s="9"/>
      <c r="CQ29" s="9"/>
      <c r="CR29" s="9"/>
      <c r="CS29" s="37" t="e">
        <f t="shared" si="503"/>
        <v>#DIV/0!</v>
      </c>
      <c r="CT29" s="9"/>
      <c r="CU29" s="37" t="e">
        <f t="shared" si="504"/>
        <v>#DIV/0!</v>
      </c>
      <c r="CV29" s="9"/>
      <c r="CW29" s="37" t="e">
        <f t="shared" si="505"/>
        <v>#DIV/0!</v>
      </c>
      <c r="CX29" s="9"/>
      <c r="CY29" s="9"/>
      <c r="CZ29" s="37" t="e">
        <f t="shared" si="506"/>
        <v>#DIV/0!</v>
      </c>
      <c r="DB29" s="2">
        <v>50</v>
      </c>
      <c r="DC29" s="2">
        <v>50</v>
      </c>
      <c r="DF29" s="5" t="s">
        <v>31</v>
      </c>
      <c r="DG29" s="9"/>
      <c r="DH29" s="9"/>
      <c r="DK29" s="37" t="e">
        <f t="shared" si="507"/>
        <v>#DIV/0!</v>
      </c>
      <c r="DM29" s="37" t="e">
        <f t="shared" si="508"/>
        <v>#DIV/0!</v>
      </c>
      <c r="DO29" s="37" t="e">
        <f t="shared" si="509"/>
        <v>#DIV/0!</v>
      </c>
      <c r="DR29" s="37" t="e">
        <f t="shared" si="510"/>
        <v>#DIV/0!</v>
      </c>
      <c r="DT29" s="2">
        <v>50</v>
      </c>
      <c r="DU29" s="2">
        <v>50</v>
      </c>
      <c r="DX29" s="5" t="s">
        <v>31</v>
      </c>
      <c r="EC29" s="37" t="e">
        <f t="shared" si="511"/>
        <v>#DIV/0!</v>
      </c>
      <c r="EE29" s="37" t="e">
        <f t="shared" si="512"/>
        <v>#DIV/0!</v>
      </c>
      <c r="EG29" s="37" t="e">
        <f t="shared" si="531"/>
        <v>#DIV/0!</v>
      </c>
      <c r="EJ29" s="37" t="e">
        <f t="shared" si="513"/>
        <v>#DIV/0!</v>
      </c>
      <c r="EL29" s="2">
        <v>50</v>
      </c>
      <c r="EM29" s="2">
        <v>50</v>
      </c>
      <c r="EP29" s="5" t="s">
        <v>31</v>
      </c>
      <c r="EU29" s="37" t="e">
        <f t="shared" si="532"/>
        <v>#DIV/0!</v>
      </c>
      <c r="EW29" s="37" t="e">
        <f t="shared" si="532"/>
        <v>#DIV/0!</v>
      </c>
      <c r="EY29" s="37" t="e">
        <f t="shared" si="532"/>
        <v>#DIV/0!</v>
      </c>
      <c r="FB29" s="37" t="e">
        <f t="shared" si="514"/>
        <v>#DIV/0!</v>
      </c>
      <c r="FD29" s="2">
        <v>50</v>
      </c>
      <c r="FE29" s="2">
        <v>50</v>
      </c>
      <c r="FH29" s="5" t="s">
        <v>31</v>
      </c>
      <c r="FM29" s="37" t="e">
        <f t="shared" si="533"/>
        <v>#DIV/0!</v>
      </c>
      <c r="FO29" s="37" t="e">
        <f t="shared" si="533"/>
        <v>#DIV/0!</v>
      </c>
      <c r="FQ29" s="37" t="e">
        <f t="shared" si="534"/>
        <v>#DIV/0!</v>
      </c>
      <c r="FT29" s="37" t="e">
        <f t="shared" si="515"/>
        <v>#DIV/0!</v>
      </c>
      <c r="FV29" s="2">
        <v>50</v>
      </c>
      <c r="FW29" s="2">
        <v>50</v>
      </c>
      <c r="FZ29" s="5" t="s">
        <v>31</v>
      </c>
      <c r="GE29" s="37" t="e">
        <f t="shared" si="516"/>
        <v>#DIV/0!</v>
      </c>
      <c r="GG29" s="37" t="e">
        <f t="shared" si="517"/>
        <v>#DIV/0!</v>
      </c>
      <c r="GI29" s="37" t="e">
        <f t="shared" si="518"/>
        <v>#DIV/0!</v>
      </c>
      <c r="GL29" s="37" t="e">
        <f t="shared" si="519"/>
        <v>#DIV/0!</v>
      </c>
      <c r="GM29" s="4"/>
      <c r="GN29" s="2">
        <v>50</v>
      </c>
      <c r="GO29" s="2">
        <v>50</v>
      </c>
      <c r="GR29" s="5" t="s">
        <v>31</v>
      </c>
      <c r="GW29" s="37" t="e">
        <f t="shared" si="535"/>
        <v>#DIV/0!</v>
      </c>
      <c r="GY29" s="37" t="e">
        <f t="shared" si="536"/>
        <v>#DIV/0!</v>
      </c>
      <c r="HA29" s="37" t="e">
        <f t="shared" si="537"/>
        <v>#DIV/0!</v>
      </c>
      <c r="HB29" s="4"/>
      <c r="HD29" s="37" t="e">
        <f t="shared" si="520"/>
        <v>#DIV/0!</v>
      </c>
      <c r="HF29" s="2">
        <v>50</v>
      </c>
      <c r="HG29" s="2">
        <v>50</v>
      </c>
    </row>
    <row r="30" spans="1:215" ht="14.25" x14ac:dyDescent="0.25">
      <c r="B30" s="5" t="s">
        <v>32</v>
      </c>
      <c r="C30" s="9">
        <v>0</v>
      </c>
      <c r="D30" s="9">
        <v>0</v>
      </c>
      <c r="E30" s="9">
        <v>0</v>
      </c>
      <c r="F30" s="9">
        <v>0</v>
      </c>
      <c r="G30" s="37">
        <f t="shared" si="521"/>
        <v>0</v>
      </c>
      <c r="H30" s="9">
        <v>744</v>
      </c>
      <c r="I30" s="37">
        <f t="shared" si="522"/>
        <v>1</v>
      </c>
      <c r="J30" s="9">
        <v>0</v>
      </c>
      <c r="K30" s="37">
        <f t="shared" si="523"/>
        <v>0</v>
      </c>
      <c r="L30" s="9">
        <f>'[5]UNIT DATA'!P7</f>
        <v>0</v>
      </c>
      <c r="M30" s="9">
        <f>'[5]UNIT DATA'!Q7</f>
        <v>0</v>
      </c>
      <c r="N30" s="37">
        <f t="shared" si="498"/>
        <v>0</v>
      </c>
      <c r="O30" s="17">
        <v>0</v>
      </c>
      <c r="P30" s="2">
        <v>96</v>
      </c>
      <c r="Q30" s="2">
        <v>96</v>
      </c>
      <c r="T30" s="5" t="s">
        <v>32</v>
      </c>
      <c r="U30" s="9">
        <v>0</v>
      </c>
      <c r="V30" s="9">
        <v>0</v>
      </c>
      <c r="W30" s="9">
        <v>0</v>
      </c>
      <c r="X30" s="9">
        <v>0</v>
      </c>
      <c r="Y30" s="37">
        <f t="shared" si="524"/>
        <v>0</v>
      </c>
      <c r="Z30" s="9">
        <v>744</v>
      </c>
      <c r="AA30" s="37">
        <f t="shared" si="525"/>
        <v>1</v>
      </c>
      <c r="AB30" s="9">
        <v>0</v>
      </c>
      <c r="AC30" s="37">
        <f t="shared" si="526"/>
        <v>0</v>
      </c>
      <c r="AD30" s="9">
        <v>0</v>
      </c>
      <c r="AE30" s="9">
        <v>0</v>
      </c>
      <c r="AF30" s="37">
        <f t="shared" si="499"/>
        <v>0</v>
      </c>
      <c r="AG30" s="2">
        <v>0</v>
      </c>
      <c r="AH30" s="2">
        <v>96</v>
      </c>
      <c r="AI30" s="2">
        <v>96</v>
      </c>
      <c r="AL30" s="5" t="s">
        <v>32</v>
      </c>
      <c r="AM30" s="9">
        <v>0</v>
      </c>
      <c r="AN30" s="9">
        <v>0</v>
      </c>
      <c r="AO30" s="9">
        <v>0</v>
      </c>
      <c r="AP30" s="9">
        <v>0</v>
      </c>
      <c r="AQ30" s="37">
        <f t="shared" si="527"/>
        <v>0</v>
      </c>
      <c r="AR30" s="9">
        <v>720</v>
      </c>
      <c r="AS30" s="37">
        <f t="shared" si="527"/>
        <v>1</v>
      </c>
      <c r="AT30" s="9">
        <v>0</v>
      </c>
      <c r="AU30" s="37">
        <f t="shared" si="527"/>
        <v>0</v>
      </c>
      <c r="AV30" s="9">
        <v>0</v>
      </c>
      <c r="AW30" s="9">
        <v>0</v>
      </c>
      <c r="AX30" s="37">
        <f t="shared" si="500"/>
        <v>0</v>
      </c>
      <c r="AY30" s="15">
        <v>0</v>
      </c>
      <c r="AZ30" s="2">
        <v>96</v>
      </c>
      <c r="BA30" s="2">
        <v>96</v>
      </c>
      <c r="BD30" s="5" t="s">
        <v>32</v>
      </c>
      <c r="BI30" s="37" t="e">
        <f t="shared" si="528"/>
        <v>#DIV/0!</v>
      </c>
      <c r="BK30" s="37" t="e">
        <f t="shared" si="528"/>
        <v>#DIV/0!</v>
      </c>
      <c r="BM30" s="37" t="e">
        <f t="shared" si="528"/>
        <v>#DIV/0!</v>
      </c>
      <c r="BP30" s="37" t="e">
        <f t="shared" si="501"/>
        <v>#DIV/0!</v>
      </c>
      <c r="BR30" s="2">
        <v>96</v>
      </c>
      <c r="BS30" s="2">
        <v>96</v>
      </c>
      <c r="BV30" s="5" t="s">
        <v>32</v>
      </c>
      <c r="CA30" s="37" t="e">
        <f t="shared" si="529"/>
        <v>#DIV/0!</v>
      </c>
      <c r="CC30" s="37" t="e">
        <f t="shared" si="529"/>
        <v>#DIV/0!</v>
      </c>
      <c r="CE30" s="37" t="e">
        <f t="shared" si="530"/>
        <v>#DIV/0!</v>
      </c>
      <c r="CH30" s="37" t="e">
        <f t="shared" si="502"/>
        <v>#DIV/0!</v>
      </c>
      <c r="CJ30" s="2">
        <v>96</v>
      </c>
      <c r="CK30" s="2">
        <v>96</v>
      </c>
      <c r="CN30" s="5" t="s">
        <v>32</v>
      </c>
      <c r="CO30" s="9"/>
      <c r="CP30" s="9"/>
      <c r="CQ30" s="9"/>
      <c r="CR30" s="9"/>
      <c r="CS30" s="37" t="e">
        <f t="shared" si="503"/>
        <v>#DIV/0!</v>
      </c>
      <c r="CT30" s="9"/>
      <c r="CU30" s="37" t="e">
        <f t="shared" si="504"/>
        <v>#DIV/0!</v>
      </c>
      <c r="CV30" s="9"/>
      <c r="CW30" s="37" t="e">
        <f t="shared" si="505"/>
        <v>#DIV/0!</v>
      </c>
      <c r="CX30" s="9"/>
      <c r="CY30" s="9"/>
      <c r="CZ30" s="37" t="e">
        <f t="shared" si="506"/>
        <v>#DIV/0!</v>
      </c>
      <c r="DB30" s="2">
        <v>96</v>
      </c>
      <c r="DC30" s="2">
        <v>96</v>
      </c>
      <c r="DF30" s="5" t="s">
        <v>32</v>
      </c>
      <c r="DG30" s="9"/>
      <c r="DH30" s="9"/>
      <c r="DK30" s="37" t="e">
        <f t="shared" si="507"/>
        <v>#DIV/0!</v>
      </c>
      <c r="DM30" s="37" t="e">
        <f t="shared" si="508"/>
        <v>#DIV/0!</v>
      </c>
      <c r="DO30" s="37" t="e">
        <f t="shared" si="509"/>
        <v>#DIV/0!</v>
      </c>
      <c r="DR30" s="37" t="e">
        <f t="shared" si="510"/>
        <v>#DIV/0!</v>
      </c>
      <c r="DT30" s="2">
        <v>96</v>
      </c>
      <c r="DU30" s="2">
        <v>96</v>
      </c>
      <c r="DX30" s="5" t="s">
        <v>32</v>
      </c>
      <c r="EC30" s="37" t="e">
        <f t="shared" si="511"/>
        <v>#DIV/0!</v>
      </c>
      <c r="EE30" s="37" t="e">
        <f t="shared" si="512"/>
        <v>#DIV/0!</v>
      </c>
      <c r="EG30" s="37" t="e">
        <f t="shared" si="531"/>
        <v>#DIV/0!</v>
      </c>
      <c r="EJ30" s="37" t="e">
        <f t="shared" si="513"/>
        <v>#DIV/0!</v>
      </c>
      <c r="EL30" s="2">
        <v>96</v>
      </c>
      <c r="EM30" s="2">
        <v>96</v>
      </c>
      <c r="EP30" s="5" t="s">
        <v>32</v>
      </c>
      <c r="EU30" s="37" t="e">
        <f t="shared" si="532"/>
        <v>#DIV/0!</v>
      </c>
      <c r="EW30" s="37" t="e">
        <f t="shared" si="532"/>
        <v>#DIV/0!</v>
      </c>
      <c r="EY30" s="37" t="e">
        <f t="shared" si="532"/>
        <v>#DIV/0!</v>
      </c>
      <c r="FB30" s="37" t="e">
        <f t="shared" si="514"/>
        <v>#DIV/0!</v>
      </c>
      <c r="FD30" s="2">
        <v>96</v>
      </c>
      <c r="FE30" s="2">
        <v>96</v>
      </c>
      <c r="FH30" s="5" t="s">
        <v>32</v>
      </c>
      <c r="FM30" s="37" t="e">
        <f t="shared" si="533"/>
        <v>#DIV/0!</v>
      </c>
      <c r="FO30" s="37" t="e">
        <f t="shared" si="533"/>
        <v>#DIV/0!</v>
      </c>
      <c r="FQ30" s="37" t="e">
        <f t="shared" si="534"/>
        <v>#DIV/0!</v>
      </c>
      <c r="FT30" s="37" t="e">
        <f t="shared" si="515"/>
        <v>#DIV/0!</v>
      </c>
      <c r="FV30" s="2">
        <v>96</v>
      </c>
      <c r="FW30" s="2">
        <v>96</v>
      </c>
      <c r="FZ30" s="5" t="s">
        <v>32</v>
      </c>
      <c r="GE30" s="37" t="e">
        <f t="shared" si="516"/>
        <v>#DIV/0!</v>
      </c>
      <c r="GG30" s="37" t="e">
        <f t="shared" si="517"/>
        <v>#DIV/0!</v>
      </c>
      <c r="GI30" s="37" t="e">
        <f t="shared" si="518"/>
        <v>#DIV/0!</v>
      </c>
      <c r="GL30" s="37" t="e">
        <f t="shared" si="519"/>
        <v>#DIV/0!</v>
      </c>
      <c r="GM30" s="4"/>
      <c r="GN30" s="2">
        <v>96</v>
      </c>
      <c r="GO30" s="2">
        <v>96</v>
      </c>
      <c r="GR30" s="5" t="s">
        <v>32</v>
      </c>
      <c r="GW30" s="37" t="e">
        <f t="shared" si="535"/>
        <v>#DIV/0!</v>
      </c>
      <c r="GY30" s="37" t="e">
        <f t="shared" si="536"/>
        <v>#DIV/0!</v>
      </c>
      <c r="HA30" s="37" t="e">
        <f t="shared" si="537"/>
        <v>#DIV/0!</v>
      </c>
      <c r="HB30" s="4"/>
      <c r="HD30" s="37" t="e">
        <f t="shared" si="520"/>
        <v>#DIV/0!</v>
      </c>
      <c r="HF30" s="2">
        <v>96</v>
      </c>
      <c r="HG30" s="2">
        <v>96</v>
      </c>
    </row>
    <row r="31" spans="1:215" ht="15" x14ac:dyDescent="0.25">
      <c r="A31" s="70"/>
      <c r="B31" s="5" t="s">
        <v>33</v>
      </c>
      <c r="C31" s="9">
        <v>0</v>
      </c>
      <c r="D31" s="9">
        <v>0</v>
      </c>
      <c r="E31" s="9">
        <v>0</v>
      </c>
      <c r="F31" s="9">
        <v>744</v>
      </c>
      <c r="G31" s="37">
        <f>F31/$B$4</f>
        <v>1</v>
      </c>
      <c r="H31" s="9">
        <v>0</v>
      </c>
      <c r="I31" s="37">
        <f>H31/$B$4</f>
        <v>0</v>
      </c>
      <c r="J31" s="9">
        <v>0</v>
      </c>
      <c r="K31" s="37">
        <f>J31/$B$4</f>
        <v>0</v>
      </c>
      <c r="L31" s="9">
        <f>'[5]UNIT DATA'!P8</f>
        <v>0</v>
      </c>
      <c r="M31" s="9">
        <f>'[5]UNIT DATA'!Q8</f>
        <v>0</v>
      </c>
      <c r="N31" s="37">
        <f t="shared" si="498"/>
        <v>0</v>
      </c>
      <c r="O31" s="17">
        <v>0</v>
      </c>
      <c r="P31" s="2">
        <v>50</v>
      </c>
      <c r="Q31" s="2">
        <v>50</v>
      </c>
      <c r="S31" s="70"/>
      <c r="T31" s="5" t="s">
        <v>33</v>
      </c>
      <c r="U31" s="9">
        <v>0</v>
      </c>
      <c r="V31" s="9">
        <v>0</v>
      </c>
      <c r="W31" s="9">
        <v>0</v>
      </c>
      <c r="X31" s="9">
        <v>744</v>
      </c>
      <c r="Y31" s="37">
        <f>X31/$T$4</f>
        <v>1</v>
      </c>
      <c r="Z31" s="9">
        <v>0</v>
      </c>
      <c r="AA31" s="37">
        <f>Z31/$T$4</f>
        <v>0</v>
      </c>
      <c r="AB31" s="9">
        <v>0</v>
      </c>
      <c r="AC31" s="37">
        <f>AB31/$T$4</f>
        <v>0</v>
      </c>
      <c r="AD31" s="9">
        <v>0</v>
      </c>
      <c r="AE31" s="9">
        <v>0</v>
      </c>
      <c r="AF31" s="37">
        <f t="shared" si="499"/>
        <v>0</v>
      </c>
      <c r="AG31" s="2">
        <v>0</v>
      </c>
      <c r="AH31" s="2">
        <v>50</v>
      </c>
      <c r="AI31" s="2">
        <v>50</v>
      </c>
      <c r="AK31" s="70"/>
      <c r="AL31" s="5" t="s">
        <v>33</v>
      </c>
      <c r="AM31" s="9">
        <v>0</v>
      </c>
      <c r="AN31" s="9">
        <v>0</v>
      </c>
      <c r="AO31" s="9">
        <v>0</v>
      </c>
      <c r="AP31" s="9">
        <v>720</v>
      </c>
      <c r="AQ31" s="37">
        <f t="shared" si="527"/>
        <v>1</v>
      </c>
      <c r="AR31" s="9">
        <v>0</v>
      </c>
      <c r="AS31" s="37">
        <f t="shared" si="527"/>
        <v>0</v>
      </c>
      <c r="AT31" s="9">
        <v>0</v>
      </c>
      <c r="AU31" s="37">
        <f t="shared" si="527"/>
        <v>0</v>
      </c>
      <c r="AV31" s="9">
        <v>0</v>
      </c>
      <c r="AW31" s="9">
        <v>0</v>
      </c>
      <c r="AX31" s="37">
        <f t="shared" si="500"/>
        <v>0</v>
      </c>
      <c r="AY31" s="15">
        <v>0</v>
      </c>
      <c r="AZ31" s="2">
        <v>50</v>
      </c>
      <c r="BA31" s="2">
        <v>50</v>
      </c>
      <c r="BC31" s="70"/>
      <c r="BD31" s="5" t="s">
        <v>33</v>
      </c>
      <c r="BE31" s="9"/>
      <c r="BF31" s="9"/>
      <c r="BG31" s="9"/>
      <c r="BH31" s="9"/>
      <c r="BI31" s="37" t="e">
        <f>BH31/$BD$4</f>
        <v>#DIV/0!</v>
      </c>
      <c r="BK31" s="37" t="e">
        <f>BJ31/$BD$4</f>
        <v>#DIV/0!</v>
      </c>
      <c r="BM31" s="37" t="e">
        <f>BL31/$BD$4</f>
        <v>#DIV/0!</v>
      </c>
      <c r="BP31" s="37" t="e">
        <f t="shared" si="501"/>
        <v>#DIV/0!</v>
      </c>
      <c r="BR31" s="2">
        <v>50</v>
      </c>
      <c r="BS31" s="2">
        <v>50</v>
      </c>
      <c r="BU31" s="70"/>
      <c r="BV31" s="5" t="s">
        <v>33</v>
      </c>
      <c r="BW31" s="9"/>
      <c r="BX31" s="9"/>
      <c r="BY31" s="9"/>
      <c r="CA31" s="37" t="e">
        <f>BZ31/$BV$4</f>
        <v>#DIV/0!</v>
      </c>
      <c r="CC31" s="37" t="e">
        <f>CB31/$BV$4</f>
        <v>#DIV/0!</v>
      </c>
      <c r="CD31" s="9"/>
      <c r="CE31" s="37" t="e">
        <f>CD31/$BV$4</f>
        <v>#DIV/0!</v>
      </c>
      <c r="CH31" s="37" t="e">
        <f t="shared" si="502"/>
        <v>#DIV/0!</v>
      </c>
      <c r="CJ31" s="2">
        <v>50</v>
      </c>
      <c r="CK31" s="2">
        <v>50</v>
      </c>
      <c r="CM31" s="70"/>
      <c r="CN31" s="5" t="s">
        <v>33</v>
      </c>
      <c r="CO31" s="9"/>
      <c r="CP31" s="9"/>
      <c r="CQ31" s="9"/>
      <c r="CR31" s="9"/>
      <c r="CS31" s="37" t="e">
        <f t="shared" si="503"/>
        <v>#DIV/0!</v>
      </c>
      <c r="CT31" s="9"/>
      <c r="CU31" s="37" t="e">
        <f t="shared" si="504"/>
        <v>#DIV/0!</v>
      </c>
      <c r="CV31" s="9"/>
      <c r="CW31" s="37" t="e">
        <f t="shared" si="505"/>
        <v>#DIV/0!</v>
      </c>
      <c r="CX31" s="9"/>
      <c r="CY31" s="9"/>
      <c r="CZ31" s="37" t="e">
        <f t="shared" si="506"/>
        <v>#DIV/0!</v>
      </c>
      <c r="DB31" s="2">
        <v>50</v>
      </c>
      <c r="DC31" s="2">
        <v>50</v>
      </c>
      <c r="DE31" s="70"/>
      <c r="DF31" s="5" t="s">
        <v>33</v>
      </c>
      <c r="DG31" s="9"/>
      <c r="DH31" s="9"/>
      <c r="DI31" s="9"/>
      <c r="DJ31" s="9"/>
      <c r="DK31" s="37" t="e">
        <f t="shared" si="507"/>
        <v>#DIV/0!</v>
      </c>
      <c r="DM31" s="37" t="e">
        <f t="shared" si="508"/>
        <v>#DIV/0!</v>
      </c>
      <c r="DO31" s="37" t="e">
        <f t="shared" si="509"/>
        <v>#DIV/0!</v>
      </c>
      <c r="DR31" s="37" t="e">
        <f t="shared" si="510"/>
        <v>#DIV/0!</v>
      </c>
      <c r="DS31" s="6"/>
      <c r="DT31" s="2">
        <v>50</v>
      </c>
      <c r="DU31" s="2">
        <v>50</v>
      </c>
      <c r="DW31" s="70"/>
      <c r="DX31" s="5" t="s">
        <v>33</v>
      </c>
      <c r="EA31" s="9"/>
      <c r="EB31" s="9"/>
      <c r="EC31" s="37" t="e">
        <f t="shared" si="511"/>
        <v>#DIV/0!</v>
      </c>
      <c r="EE31" s="37" t="e">
        <f t="shared" si="512"/>
        <v>#DIV/0!</v>
      </c>
      <c r="EG31" s="37" t="e">
        <f>EF31/$DX$4</f>
        <v>#DIV/0!</v>
      </c>
      <c r="EJ31" s="37" t="e">
        <f t="shared" si="513"/>
        <v>#DIV/0!</v>
      </c>
      <c r="EK31" s="6"/>
      <c r="EL31" s="2">
        <v>50</v>
      </c>
      <c r="EM31" s="2">
        <v>50</v>
      </c>
      <c r="EO31" s="70"/>
      <c r="EP31" s="5" t="s">
        <v>33</v>
      </c>
      <c r="EQ31" s="9"/>
      <c r="ER31" s="9"/>
      <c r="ES31" s="9"/>
      <c r="ET31" s="9"/>
      <c r="EU31" s="37" t="e">
        <f>ET31/$EP$4</f>
        <v>#DIV/0!</v>
      </c>
      <c r="EW31" s="37" t="e">
        <f>EV31/$EP$4</f>
        <v>#DIV/0!</v>
      </c>
      <c r="EY31" s="37" t="e">
        <f>EX31/$EP$4</f>
        <v>#DIV/0!</v>
      </c>
      <c r="FB31" s="37" t="e">
        <f t="shared" si="514"/>
        <v>#DIV/0!</v>
      </c>
      <c r="FD31" s="2">
        <v>50</v>
      </c>
      <c r="FE31" s="2">
        <v>50</v>
      </c>
      <c r="FG31" s="70"/>
      <c r="FH31" s="5" t="s">
        <v>33</v>
      </c>
      <c r="FM31" s="37" t="e">
        <f t="shared" si="533"/>
        <v>#DIV/0!</v>
      </c>
      <c r="FO31" s="37" t="e">
        <f t="shared" si="533"/>
        <v>#DIV/0!</v>
      </c>
      <c r="FQ31" s="37" t="e">
        <f t="shared" si="534"/>
        <v>#DIV/0!</v>
      </c>
      <c r="FT31" s="37" t="e">
        <f t="shared" si="515"/>
        <v>#DIV/0!</v>
      </c>
      <c r="FV31" s="2">
        <v>50</v>
      </c>
      <c r="FW31" s="2">
        <v>50</v>
      </c>
      <c r="FY31" s="70"/>
      <c r="FZ31" s="5" t="s">
        <v>33</v>
      </c>
      <c r="GE31" s="37" t="e">
        <f t="shared" si="516"/>
        <v>#DIV/0!</v>
      </c>
      <c r="GG31" s="37" t="e">
        <f t="shared" si="517"/>
        <v>#DIV/0!</v>
      </c>
      <c r="GI31" s="37" t="e">
        <f t="shared" si="518"/>
        <v>#DIV/0!</v>
      </c>
      <c r="GL31" s="37" t="e">
        <f t="shared" si="519"/>
        <v>#DIV/0!</v>
      </c>
      <c r="GM31" s="6"/>
      <c r="GN31" s="2">
        <v>50</v>
      </c>
      <c r="GO31" s="2">
        <v>50</v>
      </c>
      <c r="GQ31" s="70"/>
      <c r="GR31" s="5" t="s">
        <v>33</v>
      </c>
      <c r="GS31" s="9"/>
      <c r="GU31" s="9"/>
      <c r="GV31" s="9"/>
      <c r="GW31" s="37" t="e">
        <f t="shared" si="535"/>
        <v>#DIV/0!</v>
      </c>
      <c r="GY31" s="37" t="e">
        <f t="shared" si="535"/>
        <v>#DIV/0!</v>
      </c>
      <c r="HA31" s="37" t="e">
        <f t="shared" si="537"/>
        <v>#DIV/0!</v>
      </c>
      <c r="HB31" s="4"/>
      <c r="HD31" s="37" t="e">
        <f t="shared" si="520"/>
        <v>#DIV/0!</v>
      </c>
      <c r="HF31" s="2">
        <v>50</v>
      </c>
      <c r="HG31" s="2">
        <v>50</v>
      </c>
    </row>
    <row r="32" spans="1:215" ht="14.25" x14ac:dyDescent="0.25">
      <c r="B32" s="5" t="s">
        <v>34</v>
      </c>
      <c r="C32" s="9">
        <v>744</v>
      </c>
      <c r="D32" s="9">
        <v>386</v>
      </c>
      <c r="E32" s="9">
        <v>358</v>
      </c>
      <c r="F32" s="9">
        <v>0</v>
      </c>
      <c r="G32" s="37">
        <f t="shared" si="521"/>
        <v>0</v>
      </c>
      <c r="H32" s="9">
        <v>0</v>
      </c>
      <c r="I32" s="37">
        <f t="shared" si="522"/>
        <v>0</v>
      </c>
      <c r="J32" s="9">
        <v>0</v>
      </c>
      <c r="K32" s="37">
        <f t="shared" si="523"/>
        <v>0</v>
      </c>
      <c r="L32" s="9">
        <f>'[5]UNIT DATA'!P9</f>
        <v>0</v>
      </c>
      <c r="M32" s="9">
        <f>'[5]UNIT DATA'!Q9</f>
        <v>0</v>
      </c>
      <c r="N32" s="37">
        <f t="shared" si="498"/>
        <v>1</v>
      </c>
      <c r="O32" s="123">
        <v>13494</v>
      </c>
      <c r="P32" s="2">
        <v>50</v>
      </c>
      <c r="Q32" s="2">
        <v>50</v>
      </c>
      <c r="T32" s="5" t="s">
        <v>34</v>
      </c>
      <c r="U32" s="9">
        <v>744</v>
      </c>
      <c r="V32" s="9">
        <v>464</v>
      </c>
      <c r="W32" s="9">
        <v>280</v>
      </c>
      <c r="X32" s="9">
        <v>0</v>
      </c>
      <c r="Y32" s="37">
        <f t="shared" si="524"/>
        <v>0</v>
      </c>
      <c r="Z32" s="9">
        <v>0</v>
      </c>
      <c r="AA32" s="37">
        <f t="shared" si="525"/>
        <v>0</v>
      </c>
      <c r="AB32" s="9">
        <v>0</v>
      </c>
      <c r="AC32" s="37">
        <f t="shared" si="526"/>
        <v>0</v>
      </c>
      <c r="AD32" s="9">
        <v>0</v>
      </c>
      <c r="AE32" s="9">
        <v>0</v>
      </c>
      <c r="AF32" s="37">
        <f t="shared" si="499"/>
        <v>1</v>
      </c>
      <c r="AG32" s="33">
        <v>16893</v>
      </c>
      <c r="AH32" s="2">
        <v>50</v>
      </c>
      <c r="AI32" s="2">
        <v>50</v>
      </c>
      <c r="AL32" s="5" t="s">
        <v>34</v>
      </c>
      <c r="AM32" s="9">
        <v>709.7</v>
      </c>
      <c r="AN32" s="9">
        <v>423.9</v>
      </c>
      <c r="AO32" s="9">
        <v>285.8</v>
      </c>
      <c r="AP32" s="9">
        <v>10.3</v>
      </c>
      <c r="AQ32" s="37">
        <f t="shared" si="527"/>
        <v>1.4305555555555556E-2</v>
      </c>
      <c r="AR32" s="9">
        <v>0</v>
      </c>
      <c r="AS32" s="37">
        <f t="shared" si="527"/>
        <v>0</v>
      </c>
      <c r="AT32" s="9">
        <v>0</v>
      </c>
      <c r="AU32" s="37">
        <f t="shared" si="527"/>
        <v>0</v>
      </c>
      <c r="AV32" s="9">
        <v>0</v>
      </c>
      <c r="AW32" s="9">
        <v>0</v>
      </c>
      <c r="AX32" s="37">
        <f t="shared" si="500"/>
        <v>0.98569444444444454</v>
      </c>
      <c r="AY32" s="15">
        <v>15246</v>
      </c>
      <c r="AZ32" s="2">
        <v>50</v>
      </c>
      <c r="BA32" s="2">
        <v>50</v>
      </c>
      <c r="BD32" s="5" t="s">
        <v>34</v>
      </c>
      <c r="BE32" s="9"/>
      <c r="BF32" s="9"/>
      <c r="BG32" s="9"/>
      <c r="BH32" s="9"/>
      <c r="BI32" s="37" t="e">
        <f t="shared" si="528"/>
        <v>#DIV/0!</v>
      </c>
      <c r="BK32" s="37" t="e">
        <f t="shared" si="528"/>
        <v>#DIV/0!</v>
      </c>
      <c r="BM32" s="37" t="e">
        <f t="shared" si="528"/>
        <v>#DIV/0!</v>
      </c>
      <c r="BP32" s="37" t="e">
        <f t="shared" si="501"/>
        <v>#DIV/0!</v>
      </c>
      <c r="BR32" s="2">
        <v>50</v>
      </c>
      <c r="BS32" s="2">
        <v>50</v>
      </c>
      <c r="BV32" s="5" t="s">
        <v>34</v>
      </c>
      <c r="BW32" s="9"/>
      <c r="BX32" s="9"/>
      <c r="BY32" s="9"/>
      <c r="BZ32" s="9"/>
      <c r="CA32" s="37" t="e">
        <f t="shared" ref="CA32:CC34" si="538">BZ32/$BV$4</f>
        <v>#DIV/0!</v>
      </c>
      <c r="CC32" s="37" t="e">
        <f t="shared" si="538"/>
        <v>#DIV/0!</v>
      </c>
      <c r="CD32" s="9"/>
      <c r="CE32" s="37" t="e">
        <f t="shared" ref="CE32:CE34" si="539">CD32/$BV$4</f>
        <v>#DIV/0!</v>
      </c>
      <c r="CH32" s="37" t="e">
        <f t="shared" si="502"/>
        <v>#DIV/0!</v>
      </c>
      <c r="CJ32" s="2">
        <v>50</v>
      </c>
      <c r="CK32" s="2">
        <v>50</v>
      </c>
      <c r="CN32" s="5" t="s">
        <v>34</v>
      </c>
      <c r="CO32" s="9"/>
      <c r="CP32" s="9"/>
      <c r="CQ32" s="9"/>
      <c r="CR32" s="9"/>
      <c r="CS32" s="37" t="e">
        <f t="shared" si="503"/>
        <v>#DIV/0!</v>
      </c>
      <c r="CT32" s="9"/>
      <c r="CU32" s="37" t="e">
        <f t="shared" si="504"/>
        <v>#DIV/0!</v>
      </c>
      <c r="CV32" s="9"/>
      <c r="CW32" s="37" t="e">
        <f t="shared" si="505"/>
        <v>#DIV/0!</v>
      </c>
      <c r="CX32" s="9"/>
      <c r="CY32" s="9"/>
      <c r="CZ32" s="37" t="e">
        <f t="shared" si="506"/>
        <v>#DIV/0!</v>
      </c>
      <c r="DB32" s="2">
        <v>50</v>
      </c>
      <c r="DC32" s="2">
        <v>50</v>
      </c>
      <c r="DF32" s="5" t="s">
        <v>34</v>
      </c>
      <c r="DG32" s="9"/>
      <c r="DH32" s="9"/>
      <c r="DI32" s="9"/>
      <c r="DJ32" s="9"/>
      <c r="DK32" s="37" t="e">
        <f t="shared" si="507"/>
        <v>#DIV/0!</v>
      </c>
      <c r="DM32" s="37" t="e">
        <f t="shared" si="508"/>
        <v>#DIV/0!</v>
      </c>
      <c r="DO32" s="37" t="e">
        <f t="shared" si="509"/>
        <v>#DIV/0!</v>
      </c>
      <c r="DR32" s="37" t="e">
        <f t="shared" si="510"/>
        <v>#DIV/0!</v>
      </c>
      <c r="DS32" s="6"/>
      <c r="DT32" s="2">
        <v>50</v>
      </c>
      <c r="DU32" s="2">
        <v>50</v>
      </c>
      <c r="DX32" s="5" t="s">
        <v>34</v>
      </c>
      <c r="EA32" s="9"/>
      <c r="EC32" s="37" t="e">
        <f t="shared" si="511"/>
        <v>#DIV/0!</v>
      </c>
      <c r="EE32" s="37" t="e">
        <f t="shared" si="512"/>
        <v>#DIV/0!</v>
      </c>
      <c r="EG32" s="37" t="e">
        <f t="shared" si="531"/>
        <v>#DIV/0!</v>
      </c>
      <c r="EJ32" s="37" t="e">
        <f t="shared" si="513"/>
        <v>#DIV/0!</v>
      </c>
      <c r="EK32" s="6"/>
      <c r="EL32" s="2">
        <v>50</v>
      </c>
      <c r="EM32" s="2">
        <v>50</v>
      </c>
      <c r="EP32" s="5" t="s">
        <v>34</v>
      </c>
      <c r="EQ32" s="9"/>
      <c r="ER32" s="9"/>
      <c r="ES32" s="9"/>
      <c r="ET32" s="9"/>
      <c r="EU32" s="37" t="e">
        <f t="shared" si="532"/>
        <v>#DIV/0!</v>
      </c>
      <c r="EW32" s="37" t="e">
        <f t="shared" si="532"/>
        <v>#DIV/0!</v>
      </c>
      <c r="EY32" s="37" t="e">
        <f t="shared" si="532"/>
        <v>#DIV/0!</v>
      </c>
      <c r="FB32" s="37" t="e">
        <f t="shared" si="514"/>
        <v>#DIV/0!</v>
      </c>
      <c r="FD32" s="2">
        <v>50</v>
      </c>
      <c r="FE32" s="2">
        <v>50</v>
      </c>
      <c r="FH32" s="5" t="s">
        <v>34</v>
      </c>
      <c r="FM32" s="37" t="e">
        <f t="shared" si="533"/>
        <v>#DIV/0!</v>
      </c>
      <c r="FO32" s="37" t="e">
        <f t="shared" si="533"/>
        <v>#DIV/0!</v>
      </c>
      <c r="FQ32" s="37" t="e">
        <f t="shared" si="534"/>
        <v>#DIV/0!</v>
      </c>
      <c r="FT32" s="37" t="e">
        <f t="shared" si="515"/>
        <v>#DIV/0!</v>
      </c>
      <c r="FV32" s="2">
        <v>50</v>
      </c>
      <c r="FW32" s="2">
        <v>50</v>
      </c>
      <c r="FZ32" s="5" t="s">
        <v>34</v>
      </c>
      <c r="GE32" s="37" t="e">
        <f t="shared" si="516"/>
        <v>#DIV/0!</v>
      </c>
      <c r="GG32" s="37" t="e">
        <f t="shared" si="517"/>
        <v>#DIV/0!</v>
      </c>
      <c r="GI32" s="37" t="e">
        <f t="shared" si="518"/>
        <v>#DIV/0!</v>
      </c>
      <c r="GL32" s="37" t="e">
        <f t="shared" si="519"/>
        <v>#DIV/0!</v>
      </c>
      <c r="GM32" s="6"/>
      <c r="GN32" s="2">
        <v>50</v>
      </c>
      <c r="GO32" s="2">
        <v>50</v>
      </c>
      <c r="GR32" s="5" t="s">
        <v>34</v>
      </c>
      <c r="GS32" s="9"/>
      <c r="GT32" s="9"/>
      <c r="GU32" s="9"/>
      <c r="GV32" s="9"/>
      <c r="GW32" s="37" t="e">
        <f t="shared" si="535"/>
        <v>#DIV/0!</v>
      </c>
      <c r="GY32" s="37" t="e">
        <f t="shared" si="535"/>
        <v>#DIV/0!</v>
      </c>
      <c r="HA32" s="37" t="e">
        <f t="shared" si="537"/>
        <v>#DIV/0!</v>
      </c>
      <c r="HB32" s="4"/>
      <c r="HD32" s="37" t="e">
        <f t="shared" si="520"/>
        <v>#DIV/0!</v>
      </c>
      <c r="HF32" s="2">
        <v>50</v>
      </c>
      <c r="HG32" s="2">
        <v>50</v>
      </c>
    </row>
    <row r="33" spans="1:215" ht="14.25" x14ac:dyDescent="0.25">
      <c r="B33" s="5" t="s">
        <v>35</v>
      </c>
      <c r="C33" s="9">
        <v>0</v>
      </c>
      <c r="D33" s="9">
        <v>0</v>
      </c>
      <c r="E33" s="9">
        <v>0</v>
      </c>
      <c r="F33" s="9">
        <v>0</v>
      </c>
      <c r="G33" s="37">
        <f t="shared" si="521"/>
        <v>0</v>
      </c>
      <c r="H33" s="9">
        <v>744</v>
      </c>
      <c r="I33" s="37">
        <f t="shared" si="522"/>
        <v>1</v>
      </c>
      <c r="J33" s="9">
        <v>0</v>
      </c>
      <c r="K33" s="37">
        <f t="shared" si="523"/>
        <v>0</v>
      </c>
      <c r="L33" s="9">
        <f>'[5]UNIT DATA'!P10</f>
        <v>0</v>
      </c>
      <c r="M33" s="9">
        <f>'[5]UNIT DATA'!Q10</f>
        <v>0</v>
      </c>
      <c r="N33" s="37">
        <f t="shared" si="498"/>
        <v>0</v>
      </c>
      <c r="O33" s="17">
        <v>0</v>
      </c>
      <c r="P33" s="2">
        <v>50</v>
      </c>
      <c r="Q33" s="2">
        <v>50</v>
      </c>
      <c r="T33" s="5" t="s">
        <v>35</v>
      </c>
      <c r="U33" s="9">
        <v>0</v>
      </c>
      <c r="V33" s="9">
        <v>0</v>
      </c>
      <c r="W33" s="9">
        <v>0</v>
      </c>
      <c r="X33" s="9">
        <v>0</v>
      </c>
      <c r="Y33" s="37">
        <f t="shared" si="524"/>
        <v>0</v>
      </c>
      <c r="Z33" s="9">
        <v>744</v>
      </c>
      <c r="AA33" s="37">
        <f t="shared" si="525"/>
        <v>1</v>
      </c>
      <c r="AB33" s="9">
        <v>0</v>
      </c>
      <c r="AC33" s="37">
        <f t="shared" si="526"/>
        <v>0</v>
      </c>
      <c r="AD33" s="9">
        <v>0</v>
      </c>
      <c r="AE33" s="9">
        <v>0</v>
      </c>
      <c r="AF33" s="37">
        <f t="shared" si="499"/>
        <v>0</v>
      </c>
      <c r="AG33" s="2">
        <v>0</v>
      </c>
      <c r="AH33" s="2">
        <v>50</v>
      </c>
      <c r="AI33" s="2">
        <v>50</v>
      </c>
      <c r="AL33" s="5" t="s">
        <v>35</v>
      </c>
      <c r="AM33" s="9">
        <v>0</v>
      </c>
      <c r="AN33" s="9">
        <v>0</v>
      </c>
      <c r="AO33" s="9">
        <v>0</v>
      </c>
      <c r="AP33" s="9">
        <v>0</v>
      </c>
      <c r="AQ33" s="37">
        <f t="shared" si="527"/>
        <v>0</v>
      </c>
      <c r="AR33" s="9">
        <v>720</v>
      </c>
      <c r="AS33" s="37">
        <f t="shared" si="527"/>
        <v>1</v>
      </c>
      <c r="AT33" s="9">
        <v>0</v>
      </c>
      <c r="AU33" s="37">
        <f t="shared" si="527"/>
        <v>0</v>
      </c>
      <c r="AV33" s="9">
        <v>0</v>
      </c>
      <c r="AW33" s="9">
        <v>0</v>
      </c>
      <c r="AX33" s="37">
        <f t="shared" si="500"/>
        <v>0</v>
      </c>
      <c r="AY33" s="15">
        <v>0</v>
      </c>
      <c r="AZ33" s="2">
        <v>50</v>
      </c>
      <c r="BA33" s="2">
        <v>50</v>
      </c>
      <c r="BD33" s="5" t="s">
        <v>35</v>
      </c>
      <c r="BI33" s="37" t="e">
        <f t="shared" si="528"/>
        <v>#DIV/0!</v>
      </c>
      <c r="BK33" s="37" t="e">
        <f t="shared" si="528"/>
        <v>#DIV/0!</v>
      </c>
      <c r="BM33" s="37" t="e">
        <f t="shared" si="528"/>
        <v>#DIV/0!</v>
      </c>
      <c r="BP33" s="37" t="e">
        <f t="shared" si="501"/>
        <v>#DIV/0!</v>
      </c>
      <c r="BR33" s="2">
        <v>50</v>
      </c>
      <c r="BS33" s="2">
        <v>50</v>
      </c>
      <c r="BV33" s="5" t="s">
        <v>35</v>
      </c>
      <c r="CA33" s="37" t="e">
        <f t="shared" si="538"/>
        <v>#DIV/0!</v>
      </c>
      <c r="CC33" s="37" t="e">
        <f t="shared" si="538"/>
        <v>#DIV/0!</v>
      </c>
      <c r="CE33" s="37" t="e">
        <f t="shared" si="539"/>
        <v>#DIV/0!</v>
      </c>
      <c r="CH33" s="37" t="e">
        <f t="shared" si="502"/>
        <v>#DIV/0!</v>
      </c>
      <c r="CJ33" s="2">
        <v>50</v>
      </c>
      <c r="CK33" s="2">
        <v>50</v>
      </c>
      <c r="CN33" s="5" t="s">
        <v>35</v>
      </c>
      <c r="CO33" s="9"/>
      <c r="CP33" s="9"/>
      <c r="CQ33" s="9"/>
      <c r="CR33" s="9"/>
      <c r="CS33" s="37" t="e">
        <f t="shared" si="503"/>
        <v>#DIV/0!</v>
      </c>
      <c r="CT33" s="9"/>
      <c r="CU33" s="37" t="e">
        <f t="shared" si="504"/>
        <v>#DIV/0!</v>
      </c>
      <c r="CV33" s="9"/>
      <c r="CW33" s="37" t="e">
        <f t="shared" si="505"/>
        <v>#DIV/0!</v>
      </c>
      <c r="CX33" s="9"/>
      <c r="CY33" s="9"/>
      <c r="CZ33" s="37" t="e">
        <f t="shared" si="506"/>
        <v>#DIV/0!</v>
      </c>
      <c r="DB33" s="2">
        <v>50</v>
      </c>
      <c r="DC33" s="2">
        <v>50</v>
      </c>
      <c r="DF33" s="5" t="s">
        <v>35</v>
      </c>
      <c r="DG33" s="9"/>
      <c r="DH33" s="9"/>
      <c r="DK33" s="37" t="e">
        <f t="shared" si="507"/>
        <v>#DIV/0!</v>
      </c>
      <c r="DM33" s="37" t="e">
        <f t="shared" si="508"/>
        <v>#DIV/0!</v>
      </c>
      <c r="DO33" s="37" t="e">
        <f t="shared" si="509"/>
        <v>#DIV/0!</v>
      </c>
      <c r="DR33" s="37" t="e">
        <f t="shared" si="510"/>
        <v>#DIV/0!</v>
      </c>
      <c r="DT33" s="2">
        <v>50</v>
      </c>
      <c r="DU33" s="2">
        <v>50</v>
      </c>
      <c r="DX33" s="5" t="s">
        <v>35</v>
      </c>
      <c r="EC33" s="37" t="e">
        <f t="shared" si="511"/>
        <v>#DIV/0!</v>
      </c>
      <c r="EE33" s="37" t="e">
        <f t="shared" si="512"/>
        <v>#DIV/0!</v>
      </c>
      <c r="EG33" s="37" t="e">
        <f t="shared" si="531"/>
        <v>#DIV/0!</v>
      </c>
      <c r="EJ33" s="37" t="e">
        <f t="shared" si="513"/>
        <v>#DIV/0!</v>
      </c>
      <c r="EL33" s="2">
        <v>50</v>
      </c>
      <c r="EM33" s="2">
        <v>50</v>
      </c>
      <c r="EP33" s="5" t="s">
        <v>35</v>
      </c>
      <c r="EU33" s="37" t="e">
        <f t="shared" si="532"/>
        <v>#DIV/0!</v>
      </c>
      <c r="EW33" s="37" t="e">
        <f t="shared" si="532"/>
        <v>#DIV/0!</v>
      </c>
      <c r="EY33" s="37" t="e">
        <f t="shared" si="532"/>
        <v>#DIV/0!</v>
      </c>
      <c r="FB33" s="37" t="e">
        <f t="shared" si="514"/>
        <v>#DIV/0!</v>
      </c>
      <c r="FD33" s="2">
        <v>50</v>
      </c>
      <c r="FE33" s="2">
        <v>50</v>
      </c>
      <c r="FH33" s="5" t="s">
        <v>35</v>
      </c>
      <c r="FM33" s="37" t="e">
        <f t="shared" si="533"/>
        <v>#DIV/0!</v>
      </c>
      <c r="FO33" s="37" t="e">
        <f t="shared" si="533"/>
        <v>#DIV/0!</v>
      </c>
      <c r="FQ33" s="37" t="e">
        <f t="shared" si="534"/>
        <v>#DIV/0!</v>
      </c>
      <c r="FT33" s="37" t="e">
        <f t="shared" si="515"/>
        <v>#DIV/0!</v>
      </c>
      <c r="FV33" s="2">
        <v>50</v>
      </c>
      <c r="FW33" s="2">
        <v>50</v>
      </c>
      <c r="FZ33" s="5" t="s">
        <v>35</v>
      </c>
      <c r="GE33" s="37" t="e">
        <f t="shared" si="516"/>
        <v>#DIV/0!</v>
      </c>
      <c r="GG33" s="37" t="e">
        <f t="shared" si="517"/>
        <v>#DIV/0!</v>
      </c>
      <c r="GI33" s="37" t="e">
        <f t="shared" si="518"/>
        <v>#DIV/0!</v>
      </c>
      <c r="GL33" s="37" t="e">
        <f t="shared" si="519"/>
        <v>#DIV/0!</v>
      </c>
      <c r="GM33" s="4"/>
      <c r="GN33" s="2">
        <v>50</v>
      </c>
      <c r="GO33" s="2">
        <v>50</v>
      </c>
      <c r="GR33" s="5" t="s">
        <v>35</v>
      </c>
      <c r="GW33" s="37" t="e">
        <f t="shared" si="535"/>
        <v>#DIV/0!</v>
      </c>
      <c r="GY33" s="37" t="e">
        <f t="shared" si="535"/>
        <v>#DIV/0!</v>
      </c>
      <c r="HA33" s="37" t="e">
        <f t="shared" si="537"/>
        <v>#DIV/0!</v>
      </c>
      <c r="HB33" s="4"/>
      <c r="HD33" s="37" t="e">
        <f t="shared" si="520"/>
        <v>#DIV/0!</v>
      </c>
      <c r="HF33" s="2">
        <v>50</v>
      </c>
      <c r="HG33" s="2">
        <v>50</v>
      </c>
    </row>
    <row r="34" spans="1:215" ht="14.25" x14ac:dyDescent="0.25">
      <c r="B34" s="5" t="s">
        <v>36</v>
      </c>
      <c r="C34" s="9">
        <v>687.7</v>
      </c>
      <c r="D34" s="9">
        <v>370.6</v>
      </c>
      <c r="E34" s="9">
        <v>317.10000000000002</v>
      </c>
      <c r="F34" s="9">
        <v>56.3</v>
      </c>
      <c r="G34" s="37">
        <f t="shared" si="521"/>
        <v>7.5672043010752685E-2</v>
      </c>
      <c r="H34" s="9">
        <v>0</v>
      </c>
      <c r="I34" s="37">
        <f t="shared" si="522"/>
        <v>0</v>
      </c>
      <c r="J34" s="9">
        <v>0</v>
      </c>
      <c r="K34" s="37">
        <f t="shared" si="523"/>
        <v>0</v>
      </c>
      <c r="L34" s="9">
        <f>'[5]UNIT DATA'!P11</f>
        <v>0</v>
      </c>
      <c r="M34" s="9">
        <f>'[5]UNIT DATA'!Q11</f>
        <v>0</v>
      </c>
      <c r="N34" s="37">
        <f t="shared" si="498"/>
        <v>0.92432795698924741</v>
      </c>
      <c r="O34" s="123">
        <v>12494</v>
      </c>
      <c r="P34" s="2">
        <v>50</v>
      </c>
      <c r="Q34" s="2">
        <v>50</v>
      </c>
      <c r="T34" s="5" t="s">
        <v>36</v>
      </c>
      <c r="U34" s="9">
        <v>738</v>
      </c>
      <c r="V34" s="9">
        <v>350.6</v>
      </c>
      <c r="W34" s="9">
        <v>387.4</v>
      </c>
      <c r="X34" s="9">
        <v>6</v>
      </c>
      <c r="Y34" s="37">
        <f t="shared" si="524"/>
        <v>8.0645161290322578E-3</v>
      </c>
      <c r="Z34" s="9">
        <v>0</v>
      </c>
      <c r="AA34" s="37">
        <f t="shared" si="525"/>
        <v>0</v>
      </c>
      <c r="AB34" s="9">
        <v>0</v>
      </c>
      <c r="AC34" s="37">
        <f t="shared" si="526"/>
        <v>0</v>
      </c>
      <c r="AD34" s="9">
        <v>0</v>
      </c>
      <c r="AE34" s="9">
        <v>0</v>
      </c>
      <c r="AF34" s="37">
        <f t="shared" si="499"/>
        <v>0.99193548387096775</v>
      </c>
      <c r="AG34" s="33">
        <v>10189</v>
      </c>
      <c r="AH34" s="2">
        <v>50</v>
      </c>
      <c r="AI34" s="2">
        <v>50</v>
      </c>
      <c r="AL34" s="5" t="s">
        <v>36</v>
      </c>
      <c r="AM34" s="9">
        <v>718</v>
      </c>
      <c r="AN34" s="9">
        <v>321.89999999999998</v>
      </c>
      <c r="AO34" s="9">
        <v>396.1</v>
      </c>
      <c r="AP34" s="9">
        <v>2</v>
      </c>
      <c r="AQ34" s="37">
        <f t="shared" si="527"/>
        <v>2.7777777777777779E-3</v>
      </c>
      <c r="AR34" s="9">
        <v>0</v>
      </c>
      <c r="AS34" s="37">
        <f t="shared" si="527"/>
        <v>0</v>
      </c>
      <c r="AT34" s="9">
        <v>0</v>
      </c>
      <c r="AU34" s="37">
        <f t="shared" si="527"/>
        <v>0</v>
      </c>
      <c r="AV34" s="9">
        <v>0</v>
      </c>
      <c r="AW34" s="9">
        <v>0</v>
      </c>
      <c r="AX34" s="37">
        <f t="shared" si="500"/>
        <v>0.99722222222222223</v>
      </c>
      <c r="AY34" s="15">
        <v>9369</v>
      </c>
      <c r="AZ34" s="2">
        <v>50</v>
      </c>
      <c r="BA34" s="2">
        <v>50</v>
      </c>
      <c r="BD34" s="5" t="s">
        <v>36</v>
      </c>
      <c r="BF34" s="9"/>
      <c r="BG34" s="9"/>
      <c r="BI34" s="37" t="e">
        <f t="shared" si="528"/>
        <v>#DIV/0!</v>
      </c>
      <c r="BK34" s="37" t="e">
        <f t="shared" si="528"/>
        <v>#DIV/0!</v>
      </c>
      <c r="BM34" s="37" t="e">
        <f t="shared" si="528"/>
        <v>#DIV/0!</v>
      </c>
      <c r="BP34" s="37" t="e">
        <f t="shared" si="501"/>
        <v>#DIV/0!</v>
      </c>
      <c r="BR34" s="2">
        <v>50</v>
      </c>
      <c r="BS34" s="2">
        <v>50</v>
      </c>
      <c r="BV34" s="5" t="s">
        <v>36</v>
      </c>
      <c r="CA34" s="37" t="e">
        <f t="shared" si="538"/>
        <v>#DIV/0!</v>
      </c>
      <c r="CC34" s="37" t="e">
        <f t="shared" si="538"/>
        <v>#DIV/0!</v>
      </c>
      <c r="CE34" s="37" t="e">
        <f t="shared" si="539"/>
        <v>#DIV/0!</v>
      </c>
      <c r="CH34" s="37" t="e">
        <f t="shared" si="502"/>
        <v>#DIV/0!</v>
      </c>
      <c r="CJ34" s="2">
        <v>50</v>
      </c>
      <c r="CK34" s="2">
        <v>50</v>
      </c>
      <c r="CN34" s="5" t="s">
        <v>36</v>
      </c>
      <c r="CO34" s="9"/>
      <c r="CP34" s="9"/>
      <c r="CQ34" s="9"/>
      <c r="CR34" s="9"/>
      <c r="CS34" s="37" t="e">
        <f t="shared" si="503"/>
        <v>#DIV/0!</v>
      </c>
      <c r="CT34" s="9"/>
      <c r="CU34" s="37" t="e">
        <f t="shared" si="504"/>
        <v>#DIV/0!</v>
      </c>
      <c r="CV34" s="9"/>
      <c r="CW34" s="37" t="e">
        <f t="shared" si="505"/>
        <v>#DIV/0!</v>
      </c>
      <c r="CX34" s="9"/>
      <c r="CY34" s="9"/>
      <c r="CZ34" s="37" t="e">
        <f t="shared" si="506"/>
        <v>#DIV/0!</v>
      </c>
      <c r="DB34" s="2">
        <v>50</v>
      </c>
      <c r="DC34" s="2">
        <v>50</v>
      </c>
      <c r="DF34" s="5" t="s">
        <v>36</v>
      </c>
      <c r="DG34" s="9"/>
      <c r="DH34" s="9"/>
      <c r="DI34" s="9"/>
      <c r="DJ34" s="9"/>
      <c r="DK34" s="37" t="e">
        <f t="shared" si="507"/>
        <v>#DIV/0!</v>
      </c>
      <c r="DM34" s="37" t="e">
        <f t="shared" si="508"/>
        <v>#DIV/0!</v>
      </c>
      <c r="DO34" s="37" t="e">
        <f t="shared" si="509"/>
        <v>#DIV/0!</v>
      </c>
      <c r="DR34" s="37" t="e">
        <f t="shared" si="510"/>
        <v>#DIV/0!</v>
      </c>
      <c r="DS34" s="6"/>
      <c r="DT34" s="2">
        <v>50</v>
      </c>
      <c r="DU34" s="2">
        <v>50</v>
      </c>
      <c r="DX34" s="5" t="s">
        <v>36</v>
      </c>
      <c r="EA34" s="9"/>
      <c r="EC34" s="37" t="e">
        <f t="shared" si="511"/>
        <v>#DIV/0!</v>
      </c>
      <c r="EE34" s="37" t="e">
        <f t="shared" si="512"/>
        <v>#DIV/0!</v>
      </c>
      <c r="EG34" s="37" t="e">
        <f t="shared" si="531"/>
        <v>#DIV/0!</v>
      </c>
      <c r="EJ34" s="37" t="e">
        <f t="shared" si="513"/>
        <v>#DIV/0!</v>
      </c>
      <c r="EK34" s="6"/>
      <c r="EL34" s="2">
        <v>50</v>
      </c>
      <c r="EM34" s="2">
        <v>50</v>
      </c>
      <c r="EP34" s="5" t="s">
        <v>36</v>
      </c>
      <c r="EQ34" s="9"/>
      <c r="ER34" s="9"/>
      <c r="ES34" s="9"/>
      <c r="ET34" s="9"/>
      <c r="EU34" s="37" t="e">
        <f t="shared" si="532"/>
        <v>#DIV/0!</v>
      </c>
      <c r="EW34" s="37" t="e">
        <f t="shared" si="532"/>
        <v>#DIV/0!</v>
      </c>
      <c r="EY34" s="37" t="e">
        <f t="shared" si="532"/>
        <v>#DIV/0!</v>
      </c>
      <c r="FB34" s="37" t="e">
        <f t="shared" si="514"/>
        <v>#DIV/0!</v>
      </c>
      <c r="FD34" s="2">
        <v>50</v>
      </c>
      <c r="FE34" s="2">
        <v>50</v>
      </c>
      <c r="FH34" s="5" t="s">
        <v>36</v>
      </c>
      <c r="FM34" s="37" t="e">
        <f t="shared" si="533"/>
        <v>#DIV/0!</v>
      </c>
      <c r="FO34" s="37" t="e">
        <f t="shared" si="533"/>
        <v>#DIV/0!</v>
      </c>
      <c r="FQ34" s="37" t="e">
        <f t="shared" si="534"/>
        <v>#DIV/0!</v>
      </c>
      <c r="FT34" s="37" t="e">
        <f t="shared" si="515"/>
        <v>#DIV/0!</v>
      </c>
      <c r="FV34" s="2">
        <v>50</v>
      </c>
      <c r="FW34" s="2">
        <v>50</v>
      </c>
      <c r="FZ34" s="5" t="s">
        <v>36</v>
      </c>
      <c r="GE34" s="37" t="e">
        <f t="shared" si="516"/>
        <v>#DIV/0!</v>
      </c>
      <c r="GG34" s="37" t="e">
        <f t="shared" si="517"/>
        <v>#DIV/0!</v>
      </c>
      <c r="GI34" s="37" t="e">
        <f t="shared" si="518"/>
        <v>#DIV/0!</v>
      </c>
      <c r="GL34" s="37" t="e">
        <f t="shared" si="519"/>
        <v>#DIV/0!</v>
      </c>
      <c r="GM34" s="6"/>
      <c r="GN34" s="2">
        <v>50</v>
      </c>
      <c r="GO34" s="2">
        <v>50</v>
      </c>
      <c r="GR34" s="5" t="s">
        <v>36</v>
      </c>
      <c r="GS34" s="9"/>
      <c r="GT34" s="9"/>
      <c r="GU34" s="9"/>
      <c r="GV34" s="9"/>
      <c r="GW34" s="37" t="e">
        <f t="shared" si="535"/>
        <v>#DIV/0!</v>
      </c>
      <c r="GY34" s="37" t="e">
        <f t="shared" si="535"/>
        <v>#DIV/0!</v>
      </c>
      <c r="HA34" s="37" t="e">
        <f t="shared" si="537"/>
        <v>#DIV/0!</v>
      </c>
      <c r="HB34" s="4"/>
      <c r="HD34" s="37" t="e">
        <f t="shared" si="520"/>
        <v>#DIV/0!</v>
      </c>
      <c r="HF34" s="2">
        <v>50</v>
      </c>
      <c r="HG34" s="2">
        <v>50</v>
      </c>
    </row>
    <row r="35" spans="1:215" ht="15.75" thickBot="1" x14ac:dyDescent="0.3">
      <c r="B35" s="16" t="s">
        <v>23</v>
      </c>
      <c r="C35" s="51">
        <f>SUM(C25:C34)</f>
        <v>2918.8999999999996</v>
      </c>
      <c r="D35" s="51">
        <f t="shared" ref="D35:M35" si="540">SUM(D25:D34)</f>
        <v>1590.6</v>
      </c>
      <c r="E35" s="51">
        <f t="shared" si="540"/>
        <v>1328.3000000000002</v>
      </c>
      <c r="F35" s="51">
        <f t="shared" si="540"/>
        <v>1545.1</v>
      </c>
      <c r="G35" s="57">
        <f>(G25*Q25+G26*Q26+G27*Q27+G28*Q28+G29*Q29+G30*Q30+G31*Q31+G32*Q32+G33*Q33+G34*Q34)/Q35</f>
        <v>0.25525956659522631</v>
      </c>
      <c r="H35" s="52">
        <f t="shared" si="540"/>
        <v>2976</v>
      </c>
      <c r="I35" s="57">
        <f>(I25*Q25+I26*Q26+I27*Q27+I28*Q28+I29*Q29+I30*Q30+I31*Q31+I32*Q32+I33*Q33+I34*Q34)/Q35</f>
        <v>0.4190800681431005</v>
      </c>
      <c r="J35" s="52">
        <f>SUM(J25:J34)</f>
        <v>0</v>
      </c>
      <c r="K35" s="57">
        <f>(K25*Q25+K26*Q26+K27*Q27+K28*Q28+K29*Q29+K30*Q30+K31*Q31+K32*Q32+K33*Q33+K34*Q34)/Q35</f>
        <v>0</v>
      </c>
      <c r="L35" s="52">
        <f t="shared" si="540"/>
        <v>0</v>
      </c>
      <c r="M35" s="52">
        <f t="shared" si="540"/>
        <v>0</v>
      </c>
      <c r="N35" s="60">
        <f>(N25*Q25+N26*Q26+N27*Q27+N28*Q28+N29*Q29+N30*Q30+N31*Q31+N32*Q32+N33*Q33+N34*Q34)/Q35</f>
        <v>0.32566036526167313</v>
      </c>
      <c r="O35" s="63">
        <f t="shared" ref="O35:Q35" si="541">SUM(O25:O34)</f>
        <v>54804</v>
      </c>
      <c r="P35" s="55">
        <f t="shared" si="541"/>
        <v>592</v>
      </c>
      <c r="Q35" s="55">
        <f t="shared" si="541"/>
        <v>587</v>
      </c>
      <c r="T35" s="16" t="s">
        <v>23</v>
      </c>
      <c r="U35" s="45">
        <f>SUM(U25:U34)</f>
        <v>2970</v>
      </c>
      <c r="V35" s="45">
        <f t="shared" ref="V35:X35" si="542">SUM(V25:V34)</f>
        <v>1644.6</v>
      </c>
      <c r="W35" s="45">
        <f t="shared" si="542"/>
        <v>1325.4</v>
      </c>
      <c r="X35" s="46">
        <f t="shared" si="542"/>
        <v>1494</v>
      </c>
      <c r="Y35" s="57">
        <f>(Y25*$AI$25+Y26*$AI$26+Y27*$AI$27+Y28*$AI$28+Y29*$AI$29+Y30*$AI$30+Y31*$AI$31+Y32*$AI$32+Y33*$AI$33+Y34*$AI$34)/$AI$35</f>
        <v>0.24940924328185965</v>
      </c>
      <c r="Z35" s="46">
        <f t="shared" ref="Z35" si="543">SUM(Z25:Z34)</f>
        <v>2976</v>
      </c>
      <c r="AA35" s="57">
        <f>(AA25*$AI$25+AA26*$AI$26+AA27*$AI$27+AA28*$AI$28+AA29*$AI$29+AA30*$AI$30+AA31*$AI$31+AA32*$AI$32+AA33*$AI$33+AA34*$AI$34)/$AI$35</f>
        <v>0.4190800681431005</v>
      </c>
      <c r="AB35" s="46">
        <f t="shared" ref="AB35" si="544">SUM(AB25:AB34)</f>
        <v>0</v>
      </c>
      <c r="AC35" s="57">
        <f>(AC25*$AI$25+AC26*$AI$26+AC27*$AI$27+AC28*$AI$28+AC29*$AI$29+AC30*$AI$30+AC31*$AI$31+AC32*$AI$32+AC33*$AI$33+AC34*$AI$34)/$AI$35</f>
        <v>0</v>
      </c>
      <c r="AD35" s="46">
        <f t="shared" ref="AD35:AE35" si="545">SUM(AD25:AD34)</f>
        <v>0</v>
      </c>
      <c r="AE35" s="46">
        <f t="shared" si="545"/>
        <v>0</v>
      </c>
      <c r="AF35" s="57">
        <f>(AF25*$AI$25+AF26*$AI$26+AF27*$AI$27+AF28*$AI$28+AF29*$AI$29+AF30*$AI$30+AF31*$AI$31+AF32*$AI$32+AF33*$AI$33+AF34*$AI$34)/$AI$35</f>
        <v>0.33151068857503985</v>
      </c>
      <c r="AG35" s="48">
        <f>SUM(AG25:AG34)</f>
        <v>56452</v>
      </c>
      <c r="AH35" s="55">
        <f>SUM(AH25:AH34)</f>
        <v>592</v>
      </c>
      <c r="AI35" s="55">
        <f t="shared" ref="AI35" si="546">SUM(AI25:AI34)</f>
        <v>587</v>
      </c>
      <c r="AL35" s="19" t="s">
        <v>23</v>
      </c>
      <c r="AM35" s="45">
        <f>SUM(AM25:AM34)</f>
        <v>3451.7</v>
      </c>
      <c r="AN35" s="45">
        <f t="shared" ref="AN35:AP35" si="547">SUM(AN25:AN34)</f>
        <v>1862.8000000000002</v>
      </c>
      <c r="AO35" s="45">
        <f t="shared" si="547"/>
        <v>1588.9</v>
      </c>
      <c r="AP35" s="46">
        <f t="shared" si="547"/>
        <v>1476.8999999999999</v>
      </c>
      <c r="AQ35" s="47">
        <f>(AQ25*$BA$25+AQ26*$BA$26+AQ27*$BA$27+AQ28*$BA$28+AQ29*$BA$29+AQ30*$BA$30+AQ31*$BA$31+AQ32*$BA$32+AQ33*$BA$33+AQ34*$BA$34)/$BA$35</f>
        <v>0.25308773424190795</v>
      </c>
      <c r="AR35" s="45">
        <f t="shared" ref="AR35:AW35" si="548">SUM(AR25:AR34)</f>
        <v>2271.4</v>
      </c>
      <c r="AS35" s="47">
        <f>(AS25*$BA$25+AS26*$BA$26+AS27*$BA$27+AS28*$BA$28+AS29*$BA$29+AS30*$BA$30+AS31*$BA$31+AS32*$BA$32+AS33*$BA$33+AS34*$BA$34)/$BA$35</f>
        <v>0.34708025742949083</v>
      </c>
      <c r="AT35" s="46">
        <f t="shared" si="548"/>
        <v>0</v>
      </c>
      <c r="AU35" s="47">
        <f>(AU25*$BA$25+AU26*$BA$26+AU27*$BA$27+AU28*$BA$28+AU29*$BA$29+AU30*$BA$30+AU31*$BA$31+AU32*$BA$32+AU33*$BA$33+AU34*$BA$34)/$BA$35</f>
        <v>0</v>
      </c>
      <c r="AV35" s="46">
        <f t="shared" ref="AV35" si="549">SUM(AV25:AV34)</f>
        <v>0</v>
      </c>
      <c r="AW35" s="46">
        <f t="shared" si="548"/>
        <v>0</v>
      </c>
      <c r="AX35" s="47">
        <f>(AX25*$BA$25+AX26*$BA$26+AX27*$BA$27+AX28*$BA$28+AX29*$BA$29+AX30*$BA$30+AX31*$BA$31+AX32*$BA$32+AX33*$BA$33+AX34*$BA$34)/$BA$35</f>
        <v>0.39983200832860116</v>
      </c>
      <c r="AY35" s="66">
        <f t="shared" ref="AY35" si="550">SUM(AY25:AY34)</f>
        <v>64378</v>
      </c>
      <c r="AZ35" s="24">
        <f>SUM(AZ25:AZ34)</f>
        <v>592</v>
      </c>
      <c r="BA35" s="24">
        <f t="shared" ref="BA35" si="551">SUM(BA25:BA34)</f>
        <v>587</v>
      </c>
      <c r="BD35" s="16" t="s">
        <v>23</v>
      </c>
      <c r="BE35" s="48">
        <f>SUM(BE25:BE34)</f>
        <v>0</v>
      </c>
      <c r="BF35" s="48">
        <f t="shared" ref="BF35:BH35" si="552">SUM(BF25:BF34)</f>
        <v>0</v>
      </c>
      <c r="BG35" s="45">
        <f t="shared" si="552"/>
        <v>0</v>
      </c>
      <c r="BH35" s="24">
        <f t="shared" si="552"/>
        <v>0</v>
      </c>
      <c r="BI35" s="47" t="e">
        <f>(BI25*$BS25+BI26*$BS26+BI27*$BS27+BI28*$BS28+BI29*$BS29+BI30*$BS30+BI31*$BS31+BI32*$BS32+BI33*$BS33+BI34*$BS34)/$BS35</f>
        <v>#DIV/0!</v>
      </c>
      <c r="BJ35" s="48">
        <f t="shared" ref="BJ35:BO35" si="553">SUM(BJ25:BJ34)</f>
        <v>0</v>
      </c>
      <c r="BK35" s="47" t="e">
        <f>(BK25*$BS25+BK26*$BS26+BK27*$BS27+BK28*$BS28+BK29*$BS29+BK30*$BS30+BK31*$BS31+BK32*$BS32+BK33*$BS33+BK34*$BS34)/$BS35</f>
        <v>#DIV/0!</v>
      </c>
      <c r="BL35" s="46">
        <f t="shared" si="553"/>
        <v>0</v>
      </c>
      <c r="BM35" s="47" t="e">
        <f>(BM25*$BS25+BM26*$BS26+BM27*$BS27+BM28*$BS28+BM29*$BS29+BM30*$BS30+BM31*$BS31+BM32*$BS32+BM33*$BS33+BM34*$BS34)/$BS35</f>
        <v>#DIV/0!</v>
      </c>
      <c r="BN35" s="46">
        <f t="shared" ref="BN35" si="554">SUM(BN25:BN34)</f>
        <v>0</v>
      </c>
      <c r="BO35" s="46">
        <f t="shared" si="553"/>
        <v>0</v>
      </c>
      <c r="BP35" s="47" t="e">
        <f>(BP25*$BS25+BP26*$BS26+BP27*$BS27+BP28*$BS28+BP29*$BS29+BP30*$BS30+BP31*$BS31+BP32*$BS32+BP33*$BS33+BP34*$BS34)/$BS35</f>
        <v>#DIV/0!</v>
      </c>
      <c r="BQ35" s="45">
        <f t="shared" ref="BQ35" si="555">SUM(BQ25:BQ34)</f>
        <v>0</v>
      </c>
      <c r="BR35" s="24">
        <f>SUM(BR25:BR34)</f>
        <v>592</v>
      </c>
      <c r="BS35" s="24">
        <f t="shared" ref="BS35" si="556">SUM(BS25:BS34)</f>
        <v>587</v>
      </c>
      <c r="BV35" s="16" t="s">
        <v>23</v>
      </c>
      <c r="BW35" s="45">
        <f>SUM(BW25:BW34)</f>
        <v>0</v>
      </c>
      <c r="BX35" s="45">
        <f t="shared" ref="BX35:BZ35" si="557">SUM(BX25:BX34)</f>
        <v>0</v>
      </c>
      <c r="BY35" s="45">
        <f t="shared" si="557"/>
        <v>0</v>
      </c>
      <c r="BZ35" s="46">
        <f t="shared" si="557"/>
        <v>0</v>
      </c>
      <c r="CA35" s="47" t="e">
        <f>(CA25*$CK25+CA26*$CK26+CA27*$CK27+CA28*$CK28+CA29*$CK29+CA30*$CK30+CA31*$CK31+CA32*$CK32+CA33*$CK33+CA34*$CK34)/$CK35</f>
        <v>#DIV/0!</v>
      </c>
      <c r="CB35" s="45">
        <f t="shared" ref="CB35:CG35" si="558">SUM(CB25:CB34)</f>
        <v>0</v>
      </c>
      <c r="CC35" s="47" t="e">
        <f>(CC25*$CK25+CC26*$CK26+CC27*$CK27+CC28*$CK28+CC29*$CK29+CC30*$CK30+CC31*$CK31+CC32*$CK32+CC33*$CK33+CC34*$CK34)/$CK35</f>
        <v>#DIV/0!</v>
      </c>
      <c r="CD35" s="45">
        <f t="shared" si="558"/>
        <v>0</v>
      </c>
      <c r="CE35" s="47" t="e">
        <f>(CE25*$CK25+CE26*$CK26+CE27*$CK27+CE28*$CK28+CE29*$CK29+CE30*$CK30+CE31*$CK31+CE32*$CK32+CE33*$CK33+CE34*$CK34)/$CK35</f>
        <v>#DIV/0!</v>
      </c>
      <c r="CF35" s="46">
        <f t="shared" ref="CF35" si="559">SUM(CF25:CF34)</f>
        <v>0</v>
      </c>
      <c r="CG35" s="46">
        <f t="shared" si="558"/>
        <v>0</v>
      </c>
      <c r="CH35" s="47" t="e">
        <f>(CH25*$CK25+CH26*$CK26+CH27*$CK27+CH28*$CK28+CH29*$CK29+CH30*$CK30+CH31*$CK31+CH32*$CK32+CH33*$CK33+CH34*$CK34)/$CK35</f>
        <v>#DIV/0!</v>
      </c>
      <c r="CI35" s="48">
        <f t="shared" ref="CI35" si="560">SUM(CI25:CI34)</f>
        <v>0</v>
      </c>
      <c r="CJ35" s="55">
        <f>SUM(CJ25:CJ34)</f>
        <v>592</v>
      </c>
      <c r="CK35" s="24">
        <f t="shared" ref="CK35" si="561">SUM(CK25:CK34)</f>
        <v>587</v>
      </c>
      <c r="CN35" s="16" t="s">
        <v>23</v>
      </c>
      <c r="CO35" s="45">
        <f>SUM(CO25:CO34)</f>
        <v>0</v>
      </c>
      <c r="CP35" s="45">
        <f t="shared" ref="CP35:CR35" si="562">SUM(CP25:CP34)</f>
        <v>0</v>
      </c>
      <c r="CQ35" s="45">
        <f t="shared" si="562"/>
        <v>0</v>
      </c>
      <c r="CR35" s="46">
        <f t="shared" si="562"/>
        <v>0</v>
      </c>
      <c r="CS35" s="47" t="e">
        <f>(CS25*$DC25+CS26*$DC26+CS27*$DC27+CS28*$DC28+CS29*$DC29+CS30*$DC30+CS31*$DC31+CS32*$DC32+CS33*$DC33+CS34*$DC34)/$DC35</f>
        <v>#DIV/0!</v>
      </c>
      <c r="CT35" s="45">
        <f t="shared" ref="CT35:CY35" si="563">SUM(CT25:CT34)</f>
        <v>0</v>
      </c>
      <c r="CU35" s="47" t="e">
        <f>(CU25*$DC25+CU26*$DC26+CU27*$DC27+CU28*$DC28+CU29*$DC29+CU30*$DC30+CU31*$DC31+CU32*$DC32+CU33*$DC33+CU34*$DC34)/$DC35</f>
        <v>#DIV/0!</v>
      </c>
      <c r="CV35" s="46">
        <f t="shared" si="563"/>
        <v>0</v>
      </c>
      <c r="CW35" s="47" t="e">
        <f>(CW25*$DC25+CW26*$DC26+CW27*$DC27+CW28*$DC28+CW29*$DC29+CW30*$DC30+CW31*$DC31+CW32*$DC32+CW33*$DC33+CW34*$DC34)/$DC35</f>
        <v>#DIV/0!</v>
      </c>
      <c r="CX35" s="46">
        <f t="shared" ref="CX35" si="564">SUM(CX25:CX34)</f>
        <v>0</v>
      </c>
      <c r="CY35" s="46">
        <f t="shared" si="563"/>
        <v>0</v>
      </c>
      <c r="CZ35" s="47" t="e">
        <f>(CZ25*$DC25+CZ26*$DC26+CZ27*$DC27+CZ28*$DC28+CZ29*$DC29+CZ30*$DC30+CZ31*$DC31+CZ32*$DC32+CZ33*$DC33+CZ34*$DC34)/$DC35</f>
        <v>#DIV/0!</v>
      </c>
      <c r="DA35" s="48">
        <f t="shared" ref="DA35" si="565">SUM(DA25:DA34)</f>
        <v>0</v>
      </c>
      <c r="DB35" s="24">
        <f>SUM(DB25:DB34)</f>
        <v>592</v>
      </c>
      <c r="DC35" s="24">
        <f t="shared" ref="DC35" si="566">SUM(DC25:DC34)</f>
        <v>587</v>
      </c>
      <c r="DF35" s="16" t="s">
        <v>23</v>
      </c>
      <c r="DG35" s="45">
        <f>SUM(DG25:DG34)</f>
        <v>0</v>
      </c>
      <c r="DH35" s="45">
        <f t="shared" ref="DH35:DJ35" si="567">SUM(DH25:DH34)</f>
        <v>0</v>
      </c>
      <c r="DI35" s="45">
        <f t="shared" si="567"/>
        <v>0</v>
      </c>
      <c r="DJ35" s="46">
        <f t="shared" si="567"/>
        <v>0</v>
      </c>
      <c r="DK35" s="47" t="e">
        <f>(DK25*$DU25+DK26*$DU26+DK27*$DU27+DK28*$DU28+DK29*$DU29+DK30*$DU30+DK31*$DU31+DK32*$DU32+DK33*$DU33+DK34*$DU34)/$DU35</f>
        <v>#DIV/0!</v>
      </c>
      <c r="DL35" s="45">
        <f t="shared" ref="DL35" si="568">SUM(DL25:DL34)</f>
        <v>0</v>
      </c>
      <c r="DM35" s="47" t="e">
        <f>(DM25*$DU25+DM26*$DU26+DM27*$DU27+DM28*$DU28+DM29*$DU29+DM30*$DU30+DM31*$DU31+DM32*$DU32+DM33*$DU33+DM34*$DU34)/$DU35</f>
        <v>#DIV/0!</v>
      </c>
      <c r="DN35" s="46">
        <f t="shared" ref="DN35" si="569">SUM(DN25:DN34)</f>
        <v>0</v>
      </c>
      <c r="DO35" s="47" t="e">
        <f>(DO25*$DU25+DO26*$DU26+DO27*$DU27+DO28*$DU28+DO29*$DU29+DO30*$DU30+DO31*$DU31+DO32*$DU32+DO33*$DU33+DO34*$DU34)/$DU35</f>
        <v>#DIV/0!</v>
      </c>
      <c r="DP35" s="46">
        <f t="shared" ref="DP35:DQ35" si="570">SUM(DP25:DP34)</f>
        <v>0</v>
      </c>
      <c r="DQ35" s="46">
        <f t="shared" si="570"/>
        <v>0</v>
      </c>
      <c r="DR35" s="47" t="e">
        <f>(DR25*$DU25+DR26*$DU26+DR27*$DU27+DR28*$DU28+DR29*$DU29+DR30*$DU30+DR31*$DU31+DR32*$DU32+DR33*$DU33+DR34*$DU34)/$DU35</f>
        <v>#DIV/0!</v>
      </c>
      <c r="DS35" s="48">
        <f t="shared" ref="DS35" si="571">SUM(DS25:DS34)</f>
        <v>0</v>
      </c>
      <c r="DT35" s="24">
        <f>SUM(DT25:DT34)</f>
        <v>592</v>
      </c>
      <c r="DU35" s="24">
        <f t="shared" ref="DU35" si="572">SUM(DU25:DU34)</f>
        <v>587</v>
      </c>
      <c r="DX35" s="16" t="s">
        <v>23</v>
      </c>
      <c r="DY35" s="45">
        <f>SUM(DY25:DY34)</f>
        <v>0</v>
      </c>
      <c r="DZ35" s="45">
        <f t="shared" ref="DZ35:EB35" si="573">SUM(DZ25:DZ34)</f>
        <v>0</v>
      </c>
      <c r="EA35" s="45">
        <f t="shared" si="573"/>
        <v>0</v>
      </c>
      <c r="EB35" s="46">
        <f t="shared" si="573"/>
        <v>0</v>
      </c>
      <c r="EC35" s="47" t="e">
        <f>(EC25*$EM25+EC26*$EM26+EC27*$EM27+EC28*$EM28+EC29*$EM29+EC30*$EM30+EC31*$EM31+EC32*$EM32+EC33*$EM33+EC34*$EM34)/$EM35</f>
        <v>#DIV/0!</v>
      </c>
      <c r="ED35" s="45">
        <f t="shared" ref="ED35:EI35" si="574">SUM(ED25:ED34)</f>
        <v>0</v>
      </c>
      <c r="EE35" s="47" t="e">
        <f>(EE25*$EM25+EE26*$EM26+EE27*$EM27+EE28*$EM28+EE29*$EM29+EE30*$EM30+EE31*$EM31+EE32*$EM32+EE33*$EM33+EE34*$EM34)/$EM35</f>
        <v>#DIV/0!</v>
      </c>
      <c r="EF35" s="46">
        <f t="shared" si="574"/>
        <v>0</v>
      </c>
      <c r="EG35" s="47" t="e">
        <f>(EG25*$EM25+EG26*$EM26+EG27*$EM27+EG28*$EM28+EG29*$EM29+EG30*$EM30+EG31*$EM31+EG32*$EM32+EG33*$EM33+EG34*$EM34)/$EM35</f>
        <v>#DIV/0!</v>
      </c>
      <c r="EH35" s="46">
        <f t="shared" ref="EH35" si="575">SUM(EH25:EH34)</f>
        <v>0</v>
      </c>
      <c r="EI35" s="46">
        <f t="shared" si="574"/>
        <v>0</v>
      </c>
      <c r="EJ35" s="47" t="e">
        <f>(EJ25*$EM25+EJ26*$EM26+EJ27*$EM27+EJ28*$EM28+EJ29*$EM29+EJ30*$EM30+EJ31*$EM31+EJ32*$EM32+EJ33*$EM33+EJ34*$EM34)/$EM35</f>
        <v>#DIV/0!</v>
      </c>
      <c r="EK35" s="48">
        <f t="shared" ref="EK35" si="576">SUM(EK25:EK34)</f>
        <v>0</v>
      </c>
      <c r="EL35" s="24">
        <f>SUM(EL25:EL34)</f>
        <v>592</v>
      </c>
      <c r="EM35" s="24">
        <f t="shared" ref="EM35" si="577">SUM(EM25:EM34)</f>
        <v>587</v>
      </c>
      <c r="EP35" s="16" t="s">
        <v>23</v>
      </c>
      <c r="EQ35" s="45">
        <f>SUM(EQ25:EQ34)</f>
        <v>0</v>
      </c>
      <c r="ER35" s="45">
        <f t="shared" ref="ER35:ET35" si="578">SUM(ER25:ER34)</f>
        <v>0</v>
      </c>
      <c r="ES35" s="45">
        <f t="shared" si="578"/>
        <v>0</v>
      </c>
      <c r="ET35" s="46">
        <f t="shared" si="578"/>
        <v>0</v>
      </c>
      <c r="EU35" s="47" t="e">
        <f>(EU25*$FE25+EU26*$FE26+EU27*$FE27+EU28*$FE28+EU29*$FE29+EU30*$FE30+EU31*$FE31+EU32*$FE32+EU33*$FE33+EU34*$FE34)/$FE35</f>
        <v>#DIV/0!</v>
      </c>
      <c r="EV35" s="45">
        <f t="shared" ref="EV35:FA35" si="579">SUM(EV25:EV34)</f>
        <v>0</v>
      </c>
      <c r="EW35" s="47" t="e">
        <f>(EW25*$FE25+EW26*$FE26+EW27*$FE27+EW28*$FE28+EW29*$FE29+EW30*$FE30+EW31*$FE31+EW32*$FE32+EW33*$FE33+EW34*$FE34)/$FE35</f>
        <v>#DIV/0!</v>
      </c>
      <c r="EX35" s="46">
        <f t="shared" si="579"/>
        <v>0</v>
      </c>
      <c r="EY35" s="47" t="e">
        <f>(EY25*$FE25+EY26*$FE26+EY27*$FE27+EY28*$FE28+EY29*$FE29+EY30*$FE30+EY31*$FE31+EY32*$FE32+EY33*$FE33+EY34*$FE34)/$FE35</f>
        <v>#DIV/0!</v>
      </c>
      <c r="EZ35" s="46">
        <f t="shared" ref="EZ35" si="580">SUM(EZ25:EZ34)</f>
        <v>0</v>
      </c>
      <c r="FA35" s="46">
        <f t="shared" si="579"/>
        <v>0</v>
      </c>
      <c r="FB35" s="47" t="e">
        <f>(FB25*$FE25+FB26*$FE26+FB27*$FE27+FB28*$FE28+FB29*$FE29+FB30*$FE30+FB31*$FE31+FB32*$FE32+FB33*$FE33+FB34*$FE34)/$FE35</f>
        <v>#DIV/0!</v>
      </c>
      <c r="FC35" s="48">
        <f t="shared" ref="FC35" si="581">SUM(FC25:FC34)</f>
        <v>0</v>
      </c>
      <c r="FD35" s="55">
        <f>SUM(FD25:FD34)</f>
        <v>592</v>
      </c>
      <c r="FE35" s="24">
        <f t="shared" ref="FE35" si="582">SUM(FE25:FE34)</f>
        <v>587</v>
      </c>
      <c r="FH35" s="16" t="s">
        <v>23</v>
      </c>
      <c r="FI35" s="45">
        <f>SUM(FI25:FI34)</f>
        <v>0</v>
      </c>
      <c r="FJ35" s="45">
        <f t="shared" ref="FJ35:FL35" si="583">SUM(FJ25:FJ34)</f>
        <v>0</v>
      </c>
      <c r="FK35" s="45">
        <f t="shared" si="583"/>
        <v>0</v>
      </c>
      <c r="FL35" s="24">
        <f t="shared" si="583"/>
        <v>0</v>
      </c>
      <c r="FM35" s="47" t="e">
        <f>(FM25*$FW25+FM26*$FW26+FM27*$FW27+FM28*$FW28+FM29*$FW29+FM30*$FW30+FM31*$FW31+FM32*$FW32+FM33*$FW33+FM34*$FW34)/$FW35</f>
        <v>#DIV/0!</v>
      </c>
      <c r="FN35" s="45">
        <f t="shared" ref="FN35:FS35" si="584">SUM(FN25:FN34)</f>
        <v>0</v>
      </c>
      <c r="FO35" s="47" t="e">
        <f>(FO25*$FW25+FO26*$FW26+FO27*$FW27+FO28*$FW28+FO29*$FW29+FO30*$FW30+FO31*$FW31+FO32*$FW32+FO33*$FW33+FO34*$FW34)/$FW35</f>
        <v>#DIV/0!</v>
      </c>
      <c r="FP35" s="46">
        <f t="shared" si="584"/>
        <v>0</v>
      </c>
      <c r="FQ35" s="47" t="e">
        <f>(FQ25*$FW25+FQ26*$FW26+FQ27*$FW27+FQ28*$FW28+FQ29*$FW29+FQ30*$FW30+FQ31*$FW31+FQ32*$FW32+FQ33*$FW33+FQ34*$FW34)/$FW35</f>
        <v>#DIV/0!</v>
      </c>
      <c r="FR35" s="46">
        <f t="shared" ref="FR35" si="585">SUM(FR25:FR34)</f>
        <v>0</v>
      </c>
      <c r="FS35" s="46">
        <f t="shared" si="584"/>
        <v>0</v>
      </c>
      <c r="FT35" s="47" t="e">
        <f>(FT25*$FW25+FT26*$FW26+FT27*$FW27+FT28*$FW28+FT29*$FW29+FT30*$FW30+FT31*$FW31+FT32*$FW32+FT33*$FW33+FT34*$FW34)/$FW35</f>
        <v>#DIV/0!</v>
      </c>
      <c r="FU35" s="48">
        <f t="shared" ref="FU35" si="586">SUM(FU25:FU34)</f>
        <v>0</v>
      </c>
      <c r="FV35" s="55">
        <f>SUM(FV25:FV34)</f>
        <v>592</v>
      </c>
      <c r="FW35" s="24">
        <f t="shared" ref="FW35" si="587">SUM(FW25:FW34)</f>
        <v>587</v>
      </c>
      <c r="FZ35" s="16" t="s">
        <v>23</v>
      </c>
      <c r="GA35" s="45">
        <f>SUM(GA25:GA34)</f>
        <v>0</v>
      </c>
      <c r="GB35" s="45">
        <f t="shared" ref="GB35:GD35" si="588">SUM(GB25:GB34)</f>
        <v>0</v>
      </c>
      <c r="GC35" s="45">
        <f t="shared" si="588"/>
        <v>0</v>
      </c>
      <c r="GD35" s="46">
        <f t="shared" si="588"/>
        <v>0</v>
      </c>
      <c r="GE35" s="47" t="e">
        <f>(GE25*$GO25+GE26*$GO26+GE27*$GO27+GE28*$GO28+GE29*$GO29+GE30*$GO30+GE31*$GO31+GE32*$GO32+GE33*$GO33+GE34*$GO34)/$GO35</f>
        <v>#DIV/0!</v>
      </c>
      <c r="GF35" s="45">
        <f t="shared" ref="GF35:GK35" si="589">SUM(GF25:GF34)</f>
        <v>0</v>
      </c>
      <c r="GG35" s="47" t="e">
        <f>(GG25*$GO25+GG26*$GO26+GG27*$GO27+GG28*$GO28+GG29*$GO29+GG30*$GO30+GG31*$GO31+GG32*$GO32+GG33*$GO33+GG34*$GO34)/$GO35</f>
        <v>#DIV/0!</v>
      </c>
      <c r="GH35" s="45">
        <f t="shared" si="589"/>
        <v>0</v>
      </c>
      <c r="GI35" s="47" t="e">
        <f>(GI25*$GO25+GI26*$GO26+GI27*$GO27+GI28*$GO28+GI29*$GO29+GI30*$GO30+GI31*$GO31+GI32*$GO32+GI33*$GO33+GI34*$GO34)/$GO35</f>
        <v>#DIV/0!</v>
      </c>
      <c r="GJ35" s="46">
        <f t="shared" ref="GJ35" si="590">SUM(GJ25:GJ34)</f>
        <v>0</v>
      </c>
      <c r="GK35" s="46">
        <f t="shared" si="589"/>
        <v>0</v>
      </c>
      <c r="GL35" s="47" t="e">
        <f>(GL25*$GO25+GL26*$GO26+GL27*$GO27+GL28*$GO28+GL29*$GO29+GL30*$GO30+GL31*$GO31+GL32*$GO32+GL33*$GO33+GL34*$GO34)/$GO35</f>
        <v>#DIV/0!</v>
      </c>
      <c r="GM35" s="48">
        <f t="shared" ref="GM35" si="591">SUM(GM25:GM34)</f>
        <v>0</v>
      </c>
      <c r="GN35" s="55">
        <f>SUM(GN25:GN34)</f>
        <v>592</v>
      </c>
      <c r="GO35" s="24">
        <f t="shared" ref="GO35" si="592">SUM(GO25:GO34)</f>
        <v>587</v>
      </c>
      <c r="GR35" s="16" t="s">
        <v>23</v>
      </c>
      <c r="GS35" s="45">
        <f>SUM(GS25:GS34)</f>
        <v>0</v>
      </c>
      <c r="GT35" s="45">
        <f t="shared" ref="GT35:GV35" si="593">SUM(GT25:GT34)</f>
        <v>0</v>
      </c>
      <c r="GU35" s="45">
        <f t="shared" si="593"/>
        <v>0</v>
      </c>
      <c r="GV35" s="46">
        <f t="shared" si="593"/>
        <v>0</v>
      </c>
      <c r="GW35" s="47" t="e">
        <f>(GW25*$HG25+GW26*$HG26+GW27*$HG27+GW28*$HG28+GW29*$HG29+GW30*$HG30+GW31*$HG31+GW32*$HG32+GW33*$HG33+GW34*$HG34)/$HG35</f>
        <v>#DIV/0!</v>
      </c>
      <c r="GX35" s="45">
        <f t="shared" ref="GX35:HC35" si="594">SUM(GX25:GX34)</f>
        <v>0</v>
      </c>
      <c r="GY35" s="47" t="e">
        <f>(GY25*$HG25+GY26*$HG26+GY27*$HG27+GY28*$HG28+GY29*$HG29+GY30*$HG30+GY31*$HG31+GY32*$HG32+GY33*$HG33+GY34*$HG34)/$HG35</f>
        <v>#DIV/0!</v>
      </c>
      <c r="GZ35" s="46">
        <f t="shared" si="594"/>
        <v>0</v>
      </c>
      <c r="HA35" s="47" t="e">
        <f>(HA25*$HG25+HA26*$HG26+HA27*$HG27+HA28*$HG28+HA29*$HG29+HA30*$HG30+HA31*$HG31+HA32*$HG32+HA33*$HG33+HA34*$HG34)/$HG35</f>
        <v>#DIV/0!</v>
      </c>
      <c r="HB35" s="46">
        <f t="shared" si="594"/>
        <v>0</v>
      </c>
      <c r="HC35" s="46">
        <f t="shared" si="594"/>
        <v>0</v>
      </c>
      <c r="HD35" s="47" t="e">
        <f>(HD25*$HG25+HD26*$HG26+HD27*$HG27+HD28*$HG28+HD29*$HG29+HD30*$HG30+HD31*$HG31+HD32*$HG32+HD33*$HG33+HD34*$HG34)/$HG35</f>
        <v>#DIV/0!</v>
      </c>
      <c r="HE35" s="48">
        <f t="shared" ref="HE35" si="595">SUM(HE25:HE34)</f>
        <v>0</v>
      </c>
      <c r="HF35" s="24">
        <f>SUM(HF25:HF34)</f>
        <v>592</v>
      </c>
      <c r="HG35" s="24">
        <f t="shared" ref="HG35" si="596">SUM(HG25:HG34)</f>
        <v>587</v>
      </c>
    </row>
    <row r="36" spans="1:215" ht="15" x14ac:dyDescent="0.25">
      <c r="A36" s="71" t="s">
        <v>72</v>
      </c>
      <c r="B36" s="5" t="s">
        <v>28</v>
      </c>
      <c r="C36" s="9">
        <v>0</v>
      </c>
      <c r="D36" s="9">
        <v>0</v>
      </c>
      <c r="E36" s="9">
        <v>0</v>
      </c>
      <c r="F36" s="9">
        <v>744</v>
      </c>
      <c r="G36" s="37">
        <f t="shared" si="521"/>
        <v>1</v>
      </c>
      <c r="H36" s="9">
        <v>0</v>
      </c>
      <c r="I36" s="37">
        <f>H36/$B$4</f>
        <v>0</v>
      </c>
      <c r="J36" s="9">
        <v>0</v>
      </c>
      <c r="K36" s="37">
        <f>J36/$B$4</f>
        <v>0</v>
      </c>
      <c r="L36" s="9">
        <f>'[2]UNIT DATA'!P7</f>
        <v>0</v>
      </c>
      <c r="M36" s="9">
        <f>'[2]UNIT DATA'!Q7</f>
        <v>0</v>
      </c>
      <c r="N36" s="37">
        <f>(C36-L36-M36)/$B$4</f>
        <v>0</v>
      </c>
      <c r="O36" s="17">
        <v>0</v>
      </c>
      <c r="P36" s="2">
        <v>21</v>
      </c>
      <c r="Q36" s="2">
        <v>21</v>
      </c>
      <c r="S36" s="71" t="s">
        <v>72</v>
      </c>
      <c r="T36" s="5" t="s">
        <v>28</v>
      </c>
      <c r="U36" s="9">
        <v>0</v>
      </c>
      <c r="V36" s="9">
        <v>0</v>
      </c>
      <c r="W36" s="9">
        <v>0</v>
      </c>
      <c r="X36" s="9">
        <v>744</v>
      </c>
      <c r="Y36" s="37">
        <f t="shared" si="524"/>
        <v>1</v>
      </c>
      <c r="Z36" s="9">
        <v>0</v>
      </c>
      <c r="AA36" s="37">
        <f t="shared" si="525"/>
        <v>0</v>
      </c>
      <c r="AB36" s="9">
        <v>0</v>
      </c>
      <c r="AC36" s="37">
        <f t="shared" si="526"/>
        <v>0</v>
      </c>
      <c r="AD36" s="9">
        <v>0</v>
      </c>
      <c r="AE36" s="9">
        <v>0</v>
      </c>
      <c r="AF36" s="37">
        <f>(U36-AD36-AE36)/$T$4</f>
        <v>0</v>
      </c>
      <c r="AG36" s="2">
        <v>0</v>
      </c>
      <c r="AH36" s="2">
        <v>21</v>
      </c>
      <c r="AI36" s="2">
        <v>21</v>
      </c>
      <c r="AK36" s="71" t="s">
        <v>72</v>
      </c>
      <c r="AL36" s="5" t="s">
        <v>28</v>
      </c>
      <c r="AM36" s="9">
        <v>0</v>
      </c>
      <c r="AN36" s="9">
        <v>0</v>
      </c>
      <c r="AO36" s="9">
        <v>0</v>
      </c>
      <c r="AP36" s="9">
        <v>720</v>
      </c>
      <c r="AQ36" s="37">
        <f>AP36/$AL$4</f>
        <v>1</v>
      </c>
      <c r="AR36" s="9">
        <v>0</v>
      </c>
      <c r="AS36" s="37">
        <f>AR36/$AL$4</f>
        <v>0</v>
      </c>
      <c r="AT36" s="9">
        <v>0</v>
      </c>
      <c r="AU36" s="37">
        <f>AT36/$AL$4</f>
        <v>0</v>
      </c>
      <c r="AV36" s="9">
        <v>0</v>
      </c>
      <c r="AW36" s="9">
        <v>0</v>
      </c>
      <c r="AX36" s="37">
        <f>(AM36-AV36-AW36)/$AL$4</f>
        <v>0</v>
      </c>
      <c r="AY36" s="15">
        <v>0</v>
      </c>
      <c r="AZ36" s="2">
        <v>21</v>
      </c>
      <c r="BA36" s="2">
        <v>21</v>
      </c>
      <c r="BC36" s="71" t="s">
        <v>72</v>
      </c>
      <c r="BD36" s="5" t="s">
        <v>28</v>
      </c>
      <c r="BF36" s="9"/>
      <c r="BI36" s="37" t="e">
        <f>BH36/$BD$4</f>
        <v>#DIV/0!</v>
      </c>
      <c r="BK36" s="37" t="e">
        <f>BJ36/$BD$4</f>
        <v>#DIV/0!</v>
      </c>
      <c r="BM36" s="37" t="e">
        <f>BL36/$BD$4</f>
        <v>#DIV/0!</v>
      </c>
      <c r="BP36" s="37" t="e">
        <f>(BE36-BO36)/$BD$4</f>
        <v>#DIV/0!</v>
      </c>
      <c r="BR36" s="2">
        <v>21</v>
      </c>
      <c r="BS36" s="2">
        <v>21</v>
      </c>
      <c r="BU36" s="71" t="s">
        <v>72</v>
      </c>
      <c r="BV36" s="5" t="s">
        <v>28</v>
      </c>
      <c r="BX36" s="9"/>
      <c r="CA36" s="37" t="e">
        <f>BZ36/$BV$4</f>
        <v>#DIV/0!</v>
      </c>
      <c r="CC36" s="37" t="e">
        <f>CB36/$BV$4</f>
        <v>#DIV/0!</v>
      </c>
      <c r="CE36" s="37" t="e">
        <f>CD36/$BV$4</f>
        <v>#DIV/0!</v>
      </c>
      <c r="CH36" s="37" t="e">
        <f>(BW36-CF36-CG36)/$BV$4</f>
        <v>#DIV/0!</v>
      </c>
      <c r="CJ36" s="2">
        <v>21</v>
      </c>
      <c r="CK36" s="2">
        <v>21</v>
      </c>
      <c r="CM36" s="71" t="s">
        <v>72</v>
      </c>
      <c r="CN36" s="5" t="s">
        <v>28</v>
      </c>
      <c r="CO36" s="9"/>
      <c r="CP36" s="9"/>
      <c r="CQ36" s="9"/>
      <c r="CR36" s="9"/>
      <c r="CS36" s="37" t="e">
        <f t="shared" ref="CS36:CS38" si="597">CR36/$CN$4</f>
        <v>#DIV/0!</v>
      </c>
      <c r="CT36" s="9"/>
      <c r="CU36" s="37" t="e">
        <f t="shared" ref="CU36:CU38" si="598">CT36/$CN$4</f>
        <v>#DIV/0!</v>
      </c>
      <c r="CV36" s="9"/>
      <c r="CW36" s="37" t="e">
        <f t="shared" ref="CW36:CW38" si="599">CV36/$CN$4</f>
        <v>#DIV/0!</v>
      </c>
      <c r="CX36" s="9"/>
      <c r="CY36" s="9"/>
      <c r="CZ36" s="37" t="e">
        <f>(CO36-CX36-CY36)/$CN$4</f>
        <v>#DIV/0!</v>
      </c>
      <c r="DB36" s="2">
        <v>21</v>
      </c>
      <c r="DC36" s="2">
        <v>21</v>
      </c>
      <c r="DE36" s="71" t="s">
        <v>72</v>
      </c>
      <c r="DF36" s="5" t="s">
        <v>28</v>
      </c>
      <c r="DG36" s="9"/>
      <c r="DH36" s="9"/>
      <c r="DK36" s="37" t="e">
        <f t="shared" ref="DK36:DK38" si="600">DJ36/$DF$4</f>
        <v>#DIV/0!</v>
      </c>
      <c r="DM36" s="37" t="e">
        <f t="shared" ref="DM36:DM38" si="601">DL36/$DF$4</f>
        <v>#DIV/0!</v>
      </c>
      <c r="DO36" s="37" t="e">
        <f t="shared" ref="DO36:DO38" si="602">DN36/$DF$4</f>
        <v>#DIV/0!</v>
      </c>
      <c r="DR36" s="37" t="e">
        <f>(DG36-DP36-DQ36)/$DF$4</f>
        <v>#DIV/0!</v>
      </c>
      <c r="DT36" s="2">
        <v>21</v>
      </c>
      <c r="DU36" s="2">
        <v>21</v>
      </c>
      <c r="DW36" s="71" t="s">
        <v>72</v>
      </c>
      <c r="DX36" s="5" t="s">
        <v>28</v>
      </c>
      <c r="EC36" s="37" t="e">
        <f t="shared" ref="EC36:EC38" si="603">EB36/$DX$4</f>
        <v>#DIV/0!</v>
      </c>
      <c r="EE36" s="37" t="e">
        <f t="shared" ref="EE36:EE38" si="604">ED36/$DX$4</f>
        <v>#DIV/0!</v>
      </c>
      <c r="EG36" s="37" t="e">
        <f t="shared" ref="EG36:EG38" si="605">EF36/$DX$4</f>
        <v>#DIV/0!</v>
      </c>
      <c r="EJ36" s="37" t="e">
        <f>(DY36-EH36-EI36)/$DX$4</f>
        <v>#DIV/0!</v>
      </c>
      <c r="EL36" s="2">
        <v>21</v>
      </c>
      <c r="EM36" s="2">
        <v>21</v>
      </c>
      <c r="EO36" s="71" t="s">
        <v>72</v>
      </c>
      <c r="EP36" s="5" t="s">
        <v>28</v>
      </c>
      <c r="EU36" s="37" t="e">
        <f t="shared" si="532"/>
        <v>#DIV/0!</v>
      </c>
      <c r="EW36" s="37" t="e">
        <f t="shared" si="532"/>
        <v>#DIV/0!</v>
      </c>
      <c r="EY36" s="37" t="e">
        <f t="shared" si="532"/>
        <v>#DIV/0!</v>
      </c>
      <c r="FB36" s="37" t="e">
        <f>(EQ36-EZ36-FA36)/$EP$4</f>
        <v>#DIV/0!</v>
      </c>
      <c r="FD36" s="2">
        <v>21</v>
      </c>
      <c r="FE36" s="2">
        <v>21</v>
      </c>
      <c r="FG36" s="71" t="s">
        <v>72</v>
      </c>
      <c r="FH36" s="5" t="s">
        <v>28</v>
      </c>
      <c r="FM36" s="37" t="e">
        <f>FL36/$FH$4</f>
        <v>#DIV/0!</v>
      </c>
      <c r="FO36" s="37" t="e">
        <f>FN36/$FH$4</f>
        <v>#DIV/0!</v>
      </c>
      <c r="FQ36" s="37" t="e">
        <f>FP36/$FH$4</f>
        <v>#DIV/0!</v>
      </c>
      <c r="FT36" s="37" t="e">
        <f>(FI36-FR36-FS36)/$FH$4</f>
        <v>#DIV/0!</v>
      </c>
      <c r="FV36" s="2">
        <v>21</v>
      </c>
      <c r="FW36" s="2">
        <v>21</v>
      </c>
      <c r="FY36" s="71" t="s">
        <v>72</v>
      </c>
      <c r="FZ36" s="5" t="s">
        <v>28</v>
      </c>
      <c r="GE36" s="37" t="e">
        <f t="shared" ref="GE36:GE38" si="606">GD36/$FZ$4</f>
        <v>#DIV/0!</v>
      </c>
      <c r="GG36" s="37" t="e">
        <f t="shared" ref="GG36:GG38" si="607">GF36/$FZ$4</f>
        <v>#DIV/0!</v>
      </c>
      <c r="GI36" s="37" t="e">
        <f t="shared" ref="GI36:GI38" si="608">GH36/$FZ$4</f>
        <v>#DIV/0!</v>
      </c>
      <c r="GL36" s="37" t="e">
        <f>(GA36-GJ36-GK36)/$FZ$4</f>
        <v>#DIV/0!</v>
      </c>
      <c r="GN36" s="2">
        <v>21</v>
      </c>
      <c r="GO36" s="2">
        <v>21</v>
      </c>
      <c r="GQ36" s="71" t="s">
        <v>72</v>
      </c>
      <c r="GR36" s="5" t="s">
        <v>28</v>
      </c>
      <c r="GW36" s="37" t="e">
        <f>GV36/$GR$4</f>
        <v>#DIV/0!</v>
      </c>
      <c r="GY36" s="37" t="e">
        <f>GX36/$GR$4</f>
        <v>#DIV/0!</v>
      </c>
      <c r="HA36" s="37" t="e">
        <f>GZ36/$GR$4</f>
        <v>#DIV/0!</v>
      </c>
      <c r="HB36" s="4"/>
      <c r="HD36" s="37" t="e">
        <f>(GS36-HC36)/$GR$4</f>
        <v>#DIV/0!</v>
      </c>
      <c r="HF36" s="2">
        <v>21</v>
      </c>
      <c r="HG36" s="2">
        <v>21</v>
      </c>
    </row>
    <row r="37" spans="1:215" ht="15" x14ac:dyDescent="0.25">
      <c r="A37" s="71"/>
      <c r="B37" s="5" t="s">
        <v>29</v>
      </c>
      <c r="C37" s="9">
        <v>740.82</v>
      </c>
      <c r="D37" s="9">
        <v>372.1</v>
      </c>
      <c r="E37" s="9">
        <v>368.72</v>
      </c>
      <c r="F37" s="9">
        <v>3.18</v>
      </c>
      <c r="G37" s="40">
        <f t="shared" si="521"/>
        <v>4.2741935483870969E-3</v>
      </c>
      <c r="H37" s="9">
        <v>0</v>
      </c>
      <c r="I37" s="40">
        <f t="shared" ref="I37" si="609">H37/$B$4</f>
        <v>0</v>
      </c>
      <c r="J37" s="9">
        <v>0</v>
      </c>
      <c r="K37" s="40">
        <f t="shared" ref="K37" si="610">J37/$B$4</f>
        <v>0</v>
      </c>
      <c r="L37" s="9">
        <f>'[2]UNIT DATA'!P8</f>
        <v>0</v>
      </c>
      <c r="M37" s="9">
        <f>'[2]UNIT DATA'!Q8</f>
        <v>0</v>
      </c>
      <c r="N37" s="37">
        <f>(C37-L37-M37)/$B$4</f>
        <v>0.99572580645161302</v>
      </c>
      <c r="O37" s="123">
        <v>6689</v>
      </c>
      <c r="P37" s="2">
        <v>21</v>
      </c>
      <c r="Q37" s="2">
        <v>19</v>
      </c>
      <c r="S37" s="71"/>
      <c r="T37" s="5" t="s">
        <v>29</v>
      </c>
      <c r="U37" s="9">
        <v>636.41</v>
      </c>
      <c r="V37" s="9">
        <v>353.04</v>
      </c>
      <c r="W37" s="9">
        <v>283.37</v>
      </c>
      <c r="X37" s="9">
        <v>107.59</v>
      </c>
      <c r="Y37" s="37">
        <f t="shared" si="524"/>
        <v>0.14461021505376345</v>
      </c>
      <c r="Z37" s="9">
        <v>0</v>
      </c>
      <c r="AA37" s="37">
        <f t="shared" si="525"/>
        <v>0</v>
      </c>
      <c r="AB37" s="9">
        <v>0</v>
      </c>
      <c r="AC37" s="37">
        <f t="shared" si="526"/>
        <v>0</v>
      </c>
      <c r="AD37" s="9">
        <v>0</v>
      </c>
      <c r="AE37" s="9">
        <v>0</v>
      </c>
      <c r="AF37" s="37">
        <f>(U37-AD37-AE37)/$T$4</f>
        <v>0.85538978494623652</v>
      </c>
      <c r="AG37" s="33">
        <v>6387</v>
      </c>
      <c r="AH37" s="2">
        <v>21</v>
      </c>
      <c r="AI37" s="2">
        <v>19</v>
      </c>
      <c r="AK37" s="71"/>
      <c r="AL37" s="5" t="s">
        <v>29</v>
      </c>
      <c r="AM37" s="9">
        <v>567.95000000000005</v>
      </c>
      <c r="AN37" s="9">
        <v>293.61</v>
      </c>
      <c r="AO37" s="9">
        <v>274.33999999999997</v>
      </c>
      <c r="AP37" s="9">
        <v>152.05000000000001</v>
      </c>
      <c r="AQ37" s="37">
        <f t="shared" ref="AQ37:AQ38" si="611">AP37/$AL$4</f>
        <v>0.21118055555555557</v>
      </c>
      <c r="AR37" s="9">
        <v>0</v>
      </c>
      <c r="AS37" s="37">
        <f t="shared" ref="AS37:AS38" si="612">AR37/$AL$4</f>
        <v>0</v>
      </c>
      <c r="AT37" s="9">
        <v>0</v>
      </c>
      <c r="AU37" s="37">
        <f t="shared" ref="AU37:AU38" si="613">AT37/$AL$4</f>
        <v>0</v>
      </c>
      <c r="AV37" s="9">
        <v>0</v>
      </c>
      <c r="AW37" s="9">
        <v>0</v>
      </c>
      <c r="AX37" s="37">
        <f>(AM37-AV37-AW37)/$AL$4</f>
        <v>0.78881944444444452</v>
      </c>
      <c r="AY37" s="15">
        <v>5328</v>
      </c>
      <c r="AZ37" s="2">
        <v>21</v>
      </c>
      <c r="BA37" s="2">
        <v>19</v>
      </c>
      <c r="BC37" s="71"/>
      <c r="BD37" s="5" t="s">
        <v>29</v>
      </c>
      <c r="BF37" s="9"/>
      <c r="BG37" s="9"/>
      <c r="BI37" s="37" t="e">
        <f t="shared" ref="BI37:BM38" si="614">BH37/$BD$4</f>
        <v>#DIV/0!</v>
      </c>
      <c r="BK37" s="37" t="e">
        <f t="shared" si="614"/>
        <v>#DIV/0!</v>
      </c>
      <c r="BM37" s="37" t="e">
        <f t="shared" si="614"/>
        <v>#DIV/0!</v>
      </c>
      <c r="BP37" s="37" t="e">
        <f>(BE37-BO37)/$BD$4</f>
        <v>#DIV/0!</v>
      </c>
      <c r="BQ37" s="6"/>
      <c r="BR37" s="2">
        <v>21</v>
      </c>
      <c r="BS37" s="2">
        <v>19</v>
      </c>
      <c r="BU37" s="71"/>
      <c r="BV37" s="5" t="s">
        <v>29</v>
      </c>
      <c r="BW37" s="9"/>
      <c r="BX37" s="9"/>
      <c r="BY37" s="9"/>
      <c r="BZ37" s="9"/>
      <c r="CA37" s="37" t="e">
        <f t="shared" ref="CA37:CA38" si="615">BZ37/$BV$4</f>
        <v>#DIV/0!</v>
      </c>
      <c r="CC37" s="37" t="e">
        <f t="shared" ref="CC37:CC38" si="616">CB37/$BV$4</f>
        <v>#DIV/0!</v>
      </c>
      <c r="CE37" s="37" t="e">
        <f t="shared" ref="CE37:CE38" si="617">CD37/$BV$4</f>
        <v>#DIV/0!</v>
      </c>
      <c r="CH37" s="37" t="e">
        <f>(BW37-CF37-CG37)/$BV$4</f>
        <v>#DIV/0!</v>
      </c>
      <c r="CJ37" s="2">
        <v>21</v>
      </c>
      <c r="CK37" s="2">
        <v>19</v>
      </c>
      <c r="CM37" s="71"/>
      <c r="CN37" s="5" t="s">
        <v>29</v>
      </c>
      <c r="CO37" s="9"/>
      <c r="CP37" s="9"/>
      <c r="CQ37" s="9"/>
      <c r="CR37" s="9"/>
      <c r="CS37" s="37" t="e">
        <f t="shared" si="597"/>
        <v>#DIV/0!</v>
      </c>
      <c r="CT37" s="9"/>
      <c r="CU37" s="37" t="e">
        <f t="shared" si="598"/>
        <v>#DIV/0!</v>
      </c>
      <c r="CV37" s="9"/>
      <c r="CW37" s="37" t="e">
        <f t="shared" si="599"/>
        <v>#DIV/0!</v>
      </c>
      <c r="CX37" s="9"/>
      <c r="CY37" s="9"/>
      <c r="CZ37" s="37" t="e">
        <f>(CO37-CX37-CY37)/$CN$4</f>
        <v>#DIV/0!</v>
      </c>
      <c r="DB37" s="2">
        <v>21</v>
      </c>
      <c r="DC37" s="2">
        <v>19</v>
      </c>
      <c r="DE37" s="71"/>
      <c r="DF37" s="5" t="s">
        <v>29</v>
      </c>
      <c r="DG37" s="9"/>
      <c r="DH37" s="9"/>
      <c r="DK37" s="37" t="e">
        <f t="shared" si="600"/>
        <v>#DIV/0!</v>
      </c>
      <c r="DM37" s="37" t="e">
        <f t="shared" si="601"/>
        <v>#DIV/0!</v>
      </c>
      <c r="DO37" s="37" t="e">
        <f t="shared" si="602"/>
        <v>#DIV/0!</v>
      </c>
      <c r="DR37" s="37" t="e">
        <f>(DG37-DP37-DQ37)/$DF$4</f>
        <v>#DIV/0!</v>
      </c>
      <c r="DS37" s="6"/>
      <c r="DT37" s="2">
        <v>21</v>
      </c>
      <c r="DU37" s="2">
        <v>19</v>
      </c>
      <c r="DW37" s="71"/>
      <c r="DX37" s="5" t="s">
        <v>29</v>
      </c>
      <c r="DY37" s="9"/>
      <c r="DZ37" s="9"/>
      <c r="EA37" s="9"/>
      <c r="EB37" s="9"/>
      <c r="EC37" s="37" t="e">
        <f t="shared" si="603"/>
        <v>#DIV/0!</v>
      </c>
      <c r="EE37" s="37" t="e">
        <f t="shared" si="604"/>
        <v>#DIV/0!</v>
      </c>
      <c r="EG37" s="37" t="e">
        <f t="shared" si="605"/>
        <v>#DIV/0!</v>
      </c>
      <c r="EJ37" s="37" t="e">
        <f>(DY37-EH37-EI37)/$DX$4</f>
        <v>#DIV/0!</v>
      </c>
      <c r="EL37" s="2">
        <v>21</v>
      </c>
      <c r="EM37" s="2">
        <v>19</v>
      </c>
      <c r="EO37" s="71"/>
      <c r="EP37" s="5" t="s">
        <v>29</v>
      </c>
      <c r="EU37" s="37" t="e">
        <f t="shared" si="532"/>
        <v>#DIV/0!</v>
      </c>
      <c r="EW37" s="37" t="e">
        <f t="shared" si="532"/>
        <v>#DIV/0!</v>
      </c>
      <c r="EY37" s="37" t="e">
        <f t="shared" si="532"/>
        <v>#DIV/0!</v>
      </c>
      <c r="FB37" s="37" t="e">
        <f>(EQ37-EZ37-FA37)/$EP$4</f>
        <v>#DIV/0!</v>
      </c>
      <c r="FD37" s="2">
        <v>21</v>
      </c>
      <c r="FE37" s="2">
        <v>19</v>
      </c>
      <c r="FG37" s="71"/>
      <c r="FH37" s="5" t="s">
        <v>29</v>
      </c>
      <c r="FM37" s="37" t="e">
        <f t="shared" ref="FM37:FM38" si="618">FL37/$FH$4</f>
        <v>#DIV/0!</v>
      </c>
      <c r="FO37" s="37" t="e">
        <f t="shared" ref="FO37:FO38" si="619">FN37/$FH$4</f>
        <v>#DIV/0!</v>
      </c>
      <c r="FQ37" s="37" t="e">
        <f t="shared" ref="FQ37:FQ38" si="620">FP37/$FH$4</f>
        <v>#DIV/0!</v>
      </c>
      <c r="FT37" s="37" t="e">
        <f>(FI37-FR37-FS37)/$FH$4</f>
        <v>#DIV/0!</v>
      </c>
      <c r="FV37" s="2">
        <v>21</v>
      </c>
      <c r="FW37" s="2">
        <v>19</v>
      </c>
      <c r="FY37" s="71"/>
      <c r="FZ37" s="5" t="s">
        <v>29</v>
      </c>
      <c r="GE37" s="37" t="e">
        <f t="shared" si="606"/>
        <v>#DIV/0!</v>
      </c>
      <c r="GG37" s="37" t="e">
        <f t="shared" si="607"/>
        <v>#DIV/0!</v>
      </c>
      <c r="GI37" s="37" t="e">
        <f t="shared" si="608"/>
        <v>#DIV/0!</v>
      </c>
      <c r="GL37" s="37" t="e">
        <f>(GA37-GJ37-GK37)/$FZ$4</f>
        <v>#DIV/0!</v>
      </c>
      <c r="GM37" s="6"/>
      <c r="GN37" s="2">
        <v>21</v>
      </c>
      <c r="GO37" s="2">
        <v>19</v>
      </c>
      <c r="GQ37" s="71"/>
      <c r="GR37" s="5" t="s">
        <v>29</v>
      </c>
      <c r="GW37" s="37" t="e">
        <f t="shared" ref="GW37:GW38" si="621">GV37/$GR$4</f>
        <v>#DIV/0!</v>
      </c>
      <c r="GY37" s="37" t="e">
        <f t="shared" ref="GY37:GY38" si="622">GX37/$GR$4</f>
        <v>#DIV/0!</v>
      </c>
      <c r="HA37" s="37" t="e">
        <f t="shared" ref="HA37:HA38" si="623">GZ37/$GR$4</f>
        <v>#DIV/0!</v>
      </c>
      <c r="HB37" s="4"/>
      <c r="HD37" s="37" t="e">
        <f>(GS37-HC37)/$GR$4</f>
        <v>#DIV/0!</v>
      </c>
      <c r="HF37" s="2">
        <v>21</v>
      </c>
      <c r="HG37" s="2">
        <v>19</v>
      </c>
    </row>
    <row r="38" spans="1:215" ht="14.25" x14ac:dyDescent="0.25">
      <c r="B38" s="5" t="s">
        <v>33</v>
      </c>
      <c r="C38" s="9">
        <v>0</v>
      </c>
      <c r="D38" s="9">
        <v>0</v>
      </c>
      <c r="E38" s="9">
        <v>0</v>
      </c>
      <c r="F38" s="9">
        <v>744</v>
      </c>
      <c r="G38" s="37">
        <f t="shared" si="521"/>
        <v>1</v>
      </c>
      <c r="H38" s="9">
        <v>0</v>
      </c>
      <c r="I38" s="37">
        <f>H38/$B$4</f>
        <v>0</v>
      </c>
      <c r="J38" s="9">
        <v>0</v>
      </c>
      <c r="K38" s="37">
        <f>J38/$B$4</f>
        <v>0</v>
      </c>
      <c r="L38" s="9">
        <f>'[2]UNIT DATA'!P9</f>
        <v>0</v>
      </c>
      <c r="M38" s="9">
        <f>'[2]UNIT DATA'!Q9</f>
        <v>0</v>
      </c>
      <c r="N38" s="37">
        <f>(C38-L38-M38)/$B$4</f>
        <v>0</v>
      </c>
      <c r="O38" s="17">
        <v>0</v>
      </c>
      <c r="P38" s="2">
        <v>21</v>
      </c>
      <c r="Q38" s="2">
        <v>21</v>
      </c>
      <c r="T38" s="5" t="s">
        <v>33</v>
      </c>
      <c r="U38" s="9">
        <v>0</v>
      </c>
      <c r="V38" s="9">
        <v>0</v>
      </c>
      <c r="W38" s="9">
        <v>0</v>
      </c>
      <c r="X38" s="9">
        <v>744</v>
      </c>
      <c r="Y38" s="37">
        <f t="shared" si="524"/>
        <v>1</v>
      </c>
      <c r="Z38" s="9">
        <v>0</v>
      </c>
      <c r="AA38" s="37">
        <f t="shared" si="525"/>
        <v>0</v>
      </c>
      <c r="AB38" s="9">
        <v>0</v>
      </c>
      <c r="AC38" s="37">
        <f t="shared" si="526"/>
        <v>0</v>
      </c>
      <c r="AD38" s="9">
        <v>0</v>
      </c>
      <c r="AE38" s="9">
        <v>0</v>
      </c>
      <c r="AF38" s="37">
        <f>(U38-AD38-AE38)/$T$4</f>
        <v>0</v>
      </c>
      <c r="AG38" s="2">
        <v>0</v>
      </c>
      <c r="AH38" s="2">
        <v>21</v>
      </c>
      <c r="AI38" s="2">
        <v>21</v>
      </c>
      <c r="AL38" s="5" t="s">
        <v>33</v>
      </c>
      <c r="AM38" s="9">
        <v>0</v>
      </c>
      <c r="AN38" s="9">
        <v>0</v>
      </c>
      <c r="AO38" s="9">
        <v>0</v>
      </c>
      <c r="AP38" s="9">
        <v>720</v>
      </c>
      <c r="AQ38" s="37">
        <f t="shared" si="611"/>
        <v>1</v>
      </c>
      <c r="AR38" s="9">
        <v>0</v>
      </c>
      <c r="AS38" s="37">
        <f t="shared" si="612"/>
        <v>0</v>
      </c>
      <c r="AT38" s="9">
        <v>0</v>
      </c>
      <c r="AU38" s="37">
        <f t="shared" si="613"/>
        <v>0</v>
      </c>
      <c r="AV38" s="9">
        <v>0</v>
      </c>
      <c r="AW38" s="9">
        <v>0</v>
      </c>
      <c r="AX38" s="37">
        <f>(AM38-AV38-AW38)/$AL$4</f>
        <v>0</v>
      </c>
      <c r="AY38" s="15">
        <v>0</v>
      </c>
      <c r="AZ38" s="2">
        <v>21</v>
      </c>
      <c r="BA38" s="2">
        <v>21</v>
      </c>
      <c r="BD38" s="5" t="s">
        <v>33</v>
      </c>
      <c r="BF38" s="9"/>
      <c r="BI38" s="37" t="e">
        <f t="shared" si="614"/>
        <v>#DIV/0!</v>
      </c>
      <c r="BK38" s="37" t="e">
        <f t="shared" si="614"/>
        <v>#DIV/0!</v>
      </c>
      <c r="BM38" s="37" t="e">
        <f t="shared" si="614"/>
        <v>#DIV/0!</v>
      </c>
      <c r="BP38" s="37" t="e">
        <f>(BE38-BO38)/$BD$4</f>
        <v>#DIV/0!</v>
      </c>
      <c r="BR38" s="2">
        <v>21</v>
      </c>
      <c r="BS38" s="2">
        <v>21</v>
      </c>
      <c r="BV38" s="5" t="s">
        <v>33</v>
      </c>
      <c r="BX38" s="9"/>
      <c r="CA38" s="37" t="e">
        <f t="shared" si="615"/>
        <v>#DIV/0!</v>
      </c>
      <c r="CC38" s="37" t="e">
        <f t="shared" si="616"/>
        <v>#DIV/0!</v>
      </c>
      <c r="CE38" s="37" t="e">
        <f t="shared" si="617"/>
        <v>#DIV/0!</v>
      </c>
      <c r="CH38" s="37" t="e">
        <f>(BW38-CF38-CG38)/$BV$4</f>
        <v>#DIV/0!</v>
      </c>
      <c r="CJ38" s="2">
        <v>21</v>
      </c>
      <c r="CK38" s="2">
        <v>21</v>
      </c>
      <c r="CN38" s="5" t="s">
        <v>33</v>
      </c>
      <c r="CO38" s="9"/>
      <c r="CP38" s="9"/>
      <c r="CQ38" s="9"/>
      <c r="CR38" s="9"/>
      <c r="CS38" s="37" t="e">
        <f t="shared" si="597"/>
        <v>#DIV/0!</v>
      </c>
      <c r="CT38" s="9"/>
      <c r="CU38" s="37" t="e">
        <f t="shared" si="598"/>
        <v>#DIV/0!</v>
      </c>
      <c r="CV38" s="9"/>
      <c r="CW38" s="37" t="e">
        <f t="shared" si="599"/>
        <v>#DIV/0!</v>
      </c>
      <c r="CX38" s="9"/>
      <c r="CY38" s="9"/>
      <c r="CZ38" s="37" t="e">
        <f>(CO38-CX38-CY38)/$CN$4</f>
        <v>#DIV/0!</v>
      </c>
      <c r="DB38" s="2">
        <v>21</v>
      </c>
      <c r="DC38" s="2">
        <v>21</v>
      </c>
      <c r="DF38" s="5" t="s">
        <v>33</v>
      </c>
      <c r="DG38" s="9"/>
      <c r="DH38" s="9"/>
      <c r="DK38" s="37" t="e">
        <f t="shared" si="600"/>
        <v>#DIV/0!</v>
      </c>
      <c r="DM38" s="37" t="e">
        <f t="shared" si="601"/>
        <v>#DIV/0!</v>
      </c>
      <c r="DO38" s="37" t="e">
        <f t="shared" si="602"/>
        <v>#DIV/0!</v>
      </c>
      <c r="DR38" s="37" t="e">
        <f>(DG38-DP38-DQ38)/$DF$4</f>
        <v>#DIV/0!</v>
      </c>
      <c r="DT38" s="2">
        <v>21</v>
      </c>
      <c r="DU38" s="2">
        <v>21</v>
      </c>
      <c r="DX38" s="5" t="s">
        <v>33</v>
      </c>
      <c r="EC38" s="37" t="e">
        <f t="shared" si="603"/>
        <v>#DIV/0!</v>
      </c>
      <c r="EE38" s="37" t="e">
        <f t="shared" si="604"/>
        <v>#DIV/0!</v>
      </c>
      <c r="EG38" s="37" t="e">
        <f t="shared" si="605"/>
        <v>#DIV/0!</v>
      </c>
      <c r="EJ38" s="37" t="e">
        <f>(DY38-EH38-EI38)/$DX$4</f>
        <v>#DIV/0!</v>
      </c>
      <c r="EL38" s="2">
        <v>21</v>
      </c>
      <c r="EM38" s="2">
        <v>21</v>
      </c>
      <c r="EP38" s="5" t="s">
        <v>33</v>
      </c>
      <c r="EU38" s="37" t="e">
        <f t="shared" si="532"/>
        <v>#DIV/0!</v>
      </c>
      <c r="EW38" s="37" t="e">
        <f t="shared" si="532"/>
        <v>#DIV/0!</v>
      </c>
      <c r="EY38" s="37" t="e">
        <f t="shared" si="532"/>
        <v>#DIV/0!</v>
      </c>
      <c r="FB38" s="37" t="e">
        <f>(EQ38-EZ38-FA38)/$EP$4</f>
        <v>#DIV/0!</v>
      </c>
      <c r="FD38" s="2">
        <v>21</v>
      </c>
      <c r="FE38" s="2">
        <v>21</v>
      </c>
      <c r="FH38" s="5" t="s">
        <v>33</v>
      </c>
      <c r="FM38" s="37" t="e">
        <f t="shared" si="618"/>
        <v>#DIV/0!</v>
      </c>
      <c r="FO38" s="37" t="e">
        <f t="shared" si="619"/>
        <v>#DIV/0!</v>
      </c>
      <c r="FQ38" s="37" t="e">
        <f t="shared" si="620"/>
        <v>#DIV/0!</v>
      </c>
      <c r="FT38" s="37" t="e">
        <f>(FI38-FR38-FS38)/$FH$4</f>
        <v>#DIV/0!</v>
      </c>
      <c r="FV38" s="2">
        <v>21</v>
      </c>
      <c r="FW38" s="2">
        <v>21</v>
      </c>
      <c r="FZ38" s="5" t="s">
        <v>33</v>
      </c>
      <c r="GE38" s="37" t="e">
        <f t="shared" si="606"/>
        <v>#DIV/0!</v>
      </c>
      <c r="GG38" s="37" t="e">
        <f t="shared" si="607"/>
        <v>#DIV/0!</v>
      </c>
      <c r="GI38" s="37" t="e">
        <f t="shared" si="608"/>
        <v>#DIV/0!</v>
      </c>
      <c r="GL38" s="37" t="e">
        <f>(GA38-GJ38-GK38)/$FZ$4</f>
        <v>#DIV/0!</v>
      </c>
      <c r="GN38" s="2">
        <v>21</v>
      </c>
      <c r="GO38" s="2">
        <v>21</v>
      </c>
      <c r="GR38" s="5" t="s">
        <v>33</v>
      </c>
      <c r="GW38" s="37" t="e">
        <f t="shared" si="621"/>
        <v>#DIV/0!</v>
      </c>
      <c r="GY38" s="37" t="e">
        <f t="shared" si="622"/>
        <v>#DIV/0!</v>
      </c>
      <c r="HA38" s="37" t="e">
        <f t="shared" si="623"/>
        <v>#DIV/0!</v>
      </c>
      <c r="HB38" s="4"/>
      <c r="HD38" s="37" t="e">
        <f>(GS38-HC38)/$GR$4</f>
        <v>#DIV/0!</v>
      </c>
      <c r="HF38" s="2">
        <v>21</v>
      </c>
      <c r="HG38" s="2">
        <v>21</v>
      </c>
    </row>
    <row r="39" spans="1:215" ht="15.75" thickBot="1" x14ac:dyDescent="0.3">
      <c r="B39" s="16" t="s">
        <v>23</v>
      </c>
      <c r="C39" s="51">
        <f>SUM(C36:C38)</f>
        <v>740.82</v>
      </c>
      <c r="D39" s="55">
        <f t="shared" ref="D39:M39" si="624">SUM(D36:D38)</f>
        <v>372.1</v>
      </c>
      <c r="E39" s="55">
        <f t="shared" si="624"/>
        <v>368.72</v>
      </c>
      <c r="F39" s="51">
        <f t="shared" si="624"/>
        <v>1491.1799999999998</v>
      </c>
      <c r="G39" s="57">
        <f>(G36*Q36+G37*Q37+G38*Q38)/Q39</f>
        <v>0.68985589635113687</v>
      </c>
      <c r="H39" s="52">
        <f t="shared" si="624"/>
        <v>0</v>
      </c>
      <c r="I39" s="57">
        <f>(I36*Q36+I37*Q37+I38*Q38)/Q39</f>
        <v>0</v>
      </c>
      <c r="J39" s="52">
        <f t="shared" si="624"/>
        <v>0</v>
      </c>
      <c r="K39" s="57">
        <f>(K36*Q36+K37*Q37+K38*Q38)/Q39</f>
        <v>0</v>
      </c>
      <c r="L39" s="52">
        <f t="shared" si="624"/>
        <v>0</v>
      </c>
      <c r="M39" s="52">
        <f t="shared" si="624"/>
        <v>0</v>
      </c>
      <c r="N39" s="60">
        <f>(N36*Q36+N37*Q37+N38*Q38)/Q39</f>
        <v>0.31014410364886308</v>
      </c>
      <c r="O39" s="63">
        <f t="shared" ref="O39:Q39" si="625">SUM(O36:O38)</f>
        <v>6689</v>
      </c>
      <c r="P39" s="55">
        <f t="shared" si="625"/>
        <v>63</v>
      </c>
      <c r="Q39" s="55">
        <f t="shared" si="625"/>
        <v>61</v>
      </c>
      <c r="T39" s="16" t="s">
        <v>23</v>
      </c>
      <c r="U39" s="24">
        <f>SUM(U36:U38)</f>
        <v>636.41</v>
      </c>
      <c r="V39" s="24">
        <f t="shared" ref="V39:X39" si="626">SUM(V36:V38)</f>
        <v>353.04</v>
      </c>
      <c r="W39" s="24">
        <f t="shared" si="626"/>
        <v>283.37</v>
      </c>
      <c r="X39" s="45">
        <f t="shared" si="626"/>
        <v>1595.5900000000001</v>
      </c>
      <c r="Y39" s="47">
        <f>(Y36*$AI$36+Y37*$AI$37+Y38*$AI$38)/$AI$39</f>
        <v>0.73356711616428705</v>
      </c>
      <c r="Z39" s="46">
        <f t="shared" ref="Z39" si="627">SUM(Z36:Z38)</f>
        <v>0</v>
      </c>
      <c r="AA39" s="47">
        <f>(AA36*$AI$36+AA37*$AI$37+AA38*$AI$38)/$AI$39</f>
        <v>0</v>
      </c>
      <c r="AB39" s="46">
        <f t="shared" ref="AB39" si="628">SUM(AB36:AB38)</f>
        <v>0</v>
      </c>
      <c r="AC39" s="47">
        <f>(AC36*$AI$36+AC37*$AI$37+AC38*$AI$38)/$AI$39</f>
        <v>0</v>
      </c>
      <c r="AD39" s="46">
        <f t="shared" ref="AD39:AE39" si="629">SUM(AD36:AD38)</f>
        <v>0</v>
      </c>
      <c r="AE39" s="46">
        <f t="shared" si="629"/>
        <v>0</v>
      </c>
      <c r="AF39" s="47">
        <f>(AF36*$AI$36+AF37*$AI$37+AF38*$AI$38)/$AI$39</f>
        <v>0.26643288383571301</v>
      </c>
      <c r="AG39" s="48">
        <f t="shared" ref="AG39" si="630">SUM(AG36:AG38)</f>
        <v>6387</v>
      </c>
      <c r="AH39" s="55">
        <f>SUM(AH36:AH38)</f>
        <v>63</v>
      </c>
      <c r="AI39" s="55">
        <f t="shared" ref="AI39" si="631">SUM(AI36:AI38)</f>
        <v>61</v>
      </c>
      <c r="AL39" s="16" t="s">
        <v>23</v>
      </c>
      <c r="AM39" s="46">
        <f>SUM(AM36:AM38)</f>
        <v>567.95000000000005</v>
      </c>
      <c r="AN39" s="46">
        <f t="shared" ref="AN39:AW39" si="632">SUM(AN36:AN38)</f>
        <v>293.61</v>
      </c>
      <c r="AO39" s="46">
        <f t="shared" si="632"/>
        <v>274.33999999999997</v>
      </c>
      <c r="AP39" s="46">
        <f t="shared" si="632"/>
        <v>1592.05</v>
      </c>
      <c r="AQ39" s="47">
        <f>(AQ36*$BA36+AQ37*$BA37+AQ38*$BA38)/$BA39</f>
        <v>0.75430214025500908</v>
      </c>
      <c r="AR39" s="46">
        <f t="shared" si="632"/>
        <v>0</v>
      </c>
      <c r="AS39" s="47">
        <f>(AS36*$BA36+AS37*$BA37+AS38*$BA38)/$BA39</f>
        <v>0</v>
      </c>
      <c r="AT39" s="46">
        <f t="shared" si="632"/>
        <v>0</v>
      </c>
      <c r="AU39" s="47">
        <f>(AU36*$BA36+AU37*$BA37+AU38*$BA38)/$BA39</f>
        <v>0</v>
      </c>
      <c r="AV39" s="46">
        <f t="shared" ref="AV39" si="633">SUM(AV36:AV38)</f>
        <v>0</v>
      </c>
      <c r="AW39" s="46">
        <f t="shared" si="632"/>
        <v>0</v>
      </c>
      <c r="AX39" s="47">
        <f>(AX36*$BA36+AX37*$BA37+AX38*$BA38)/$BA39</f>
        <v>0.24569785974499092</v>
      </c>
      <c r="AY39" s="66">
        <f t="shared" ref="AY39" si="634">SUM(AY36:AY38)</f>
        <v>5328</v>
      </c>
      <c r="AZ39" s="55">
        <f>SUM(AZ36:AZ38)</f>
        <v>63</v>
      </c>
      <c r="BA39" s="55">
        <f t="shared" ref="BA39" si="635">SUM(BA36:BA38)</f>
        <v>61</v>
      </c>
      <c r="BD39" s="16" t="s">
        <v>23</v>
      </c>
      <c r="BE39" s="24">
        <f>SUM(BE36:BE38)</f>
        <v>0</v>
      </c>
      <c r="BF39" s="46">
        <f t="shared" ref="BF39:BO39" si="636">SUM(BF36:BF38)</f>
        <v>0</v>
      </c>
      <c r="BG39" s="46">
        <f t="shared" si="636"/>
        <v>0</v>
      </c>
      <c r="BH39" s="45">
        <f t="shared" si="636"/>
        <v>0</v>
      </c>
      <c r="BI39" s="47" t="e">
        <f>(BI36*$BS36+BI37*$BS37+BI38*$BS38)/$BS39</f>
        <v>#DIV/0!</v>
      </c>
      <c r="BJ39" s="46">
        <f t="shared" si="636"/>
        <v>0</v>
      </c>
      <c r="BK39" s="47" t="e">
        <f>(BK36*$BS36+BK37*$BS37+BK38*$BS38)/$BS39</f>
        <v>#DIV/0!</v>
      </c>
      <c r="BL39" s="46">
        <f t="shared" si="636"/>
        <v>0</v>
      </c>
      <c r="BM39" s="47" t="e">
        <f>(BM36*$BS36+BM37*$BS37+BM38*$BS38)/$BS39</f>
        <v>#DIV/0!</v>
      </c>
      <c r="BN39" s="46">
        <f t="shared" ref="BN39" si="637">SUM(BN36:BN38)</f>
        <v>0</v>
      </c>
      <c r="BO39" s="46">
        <f t="shared" si="636"/>
        <v>0</v>
      </c>
      <c r="BP39" s="47" t="e">
        <f>(BP36*$BS36+BP37*$BS37+BP38*$BS38)/$BS39</f>
        <v>#DIV/0!</v>
      </c>
      <c r="BQ39" s="48">
        <f t="shared" ref="BQ39" si="638">SUM(BQ36:BQ38)</f>
        <v>0</v>
      </c>
      <c r="BR39" s="24">
        <f>SUM(BR36:BR38)</f>
        <v>63</v>
      </c>
      <c r="BS39" s="55">
        <f t="shared" ref="BS39" si="639">SUM(BS36:BS38)</f>
        <v>61</v>
      </c>
      <c r="BV39" s="16" t="s">
        <v>23</v>
      </c>
      <c r="BW39" s="45">
        <f>SUM(BW36:BW38)</f>
        <v>0</v>
      </c>
      <c r="BX39" s="45">
        <f t="shared" ref="BX39:CG39" si="640">SUM(BX36:BX38)</f>
        <v>0</v>
      </c>
      <c r="BY39" s="46">
        <f t="shared" si="640"/>
        <v>0</v>
      </c>
      <c r="BZ39" s="45">
        <f t="shared" si="640"/>
        <v>0</v>
      </c>
      <c r="CA39" s="47" t="e">
        <f>(CA36*$CK36+CA37*$CK37+CA38*$CK38)/$CK39</f>
        <v>#DIV/0!</v>
      </c>
      <c r="CB39" s="46">
        <f t="shared" si="640"/>
        <v>0</v>
      </c>
      <c r="CC39" s="47" t="e">
        <f>(CC36*$CK36+CC37*$CK37+CC38*$CK38)/$CK39</f>
        <v>#DIV/0!</v>
      </c>
      <c r="CD39" s="46">
        <f t="shared" si="640"/>
        <v>0</v>
      </c>
      <c r="CE39" s="47" t="e">
        <f>(CE36*$CK36+CE37*$CK37+CE38*$CK38)/$CK39</f>
        <v>#DIV/0!</v>
      </c>
      <c r="CF39" s="46">
        <f t="shared" ref="CF39" si="641">SUM(CF36:CF38)</f>
        <v>0</v>
      </c>
      <c r="CG39" s="46">
        <f t="shared" si="640"/>
        <v>0</v>
      </c>
      <c r="CH39" s="47" t="e">
        <f>(CH36*$CK36+CH37*$CK37+CH38*$CK38)/$CK39</f>
        <v>#DIV/0!</v>
      </c>
      <c r="CI39" s="48">
        <f t="shared" ref="CI39" si="642">SUM(CI36:CI38)</f>
        <v>0</v>
      </c>
      <c r="CJ39" s="55">
        <f>SUM(CJ36:CJ38)</f>
        <v>63</v>
      </c>
      <c r="CK39" s="55">
        <f t="shared" ref="CK39" si="643">SUM(CK36:CK38)</f>
        <v>61</v>
      </c>
      <c r="CN39" s="16" t="s">
        <v>23</v>
      </c>
      <c r="CO39" s="46">
        <f>SUM(CO36:CO38)</f>
        <v>0</v>
      </c>
      <c r="CP39" s="46">
        <f t="shared" ref="CP39:CY39" si="644">SUM(CP36:CP38)</f>
        <v>0</v>
      </c>
      <c r="CQ39" s="46">
        <f t="shared" si="644"/>
        <v>0</v>
      </c>
      <c r="CR39" s="45">
        <f t="shared" si="644"/>
        <v>0</v>
      </c>
      <c r="CS39" s="47" t="e">
        <f>(CS36*$DC36+CS37*$DC37+CS38*$DC38)/$DC39</f>
        <v>#DIV/0!</v>
      </c>
      <c r="CT39" s="46">
        <f t="shared" si="644"/>
        <v>0</v>
      </c>
      <c r="CU39" s="47" t="e">
        <f>(CU36*$DC36+CU37*$DC37+CU38*$DC38)/$DC39</f>
        <v>#DIV/0!</v>
      </c>
      <c r="CV39" s="46">
        <f t="shared" si="644"/>
        <v>0</v>
      </c>
      <c r="CW39" s="47" t="e">
        <f>(CW36*$DC36+CW37*$DC37+CW38*$DC38)/$DC39</f>
        <v>#DIV/0!</v>
      </c>
      <c r="CX39" s="46">
        <f t="shared" ref="CX39" si="645">SUM(CX36:CX38)</f>
        <v>0</v>
      </c>
      <c r="CY39" s="46">
        <f t="shared" si="644"/>
        <v>0</v>
      </c>
      <c r="CZ39" s="47" t="e">
        <f>(CZ36*$DC36+CZ37*$DC37+CZ38*$DC38)/$DC39</f>
        <v>#DIV/0!</v>
      </c>
      <c r="DA39" s="48">
        <f t="shared" ref="DA39" si="646">SUM(DA36:DA38)</f>
        <v>0</v>
      </c>
      <c r="DB39" s="24">
        <f>SUM(DB36:DB38)</f>
        <v>63</v>
      </c>
      <c r="DC39" s="55">
        <f t="shared" ref="DC39" si="647">SUM(DC36:DC38)</f>
        <v>61</v>
      </c>
      <c r="DF39" s="16" t="s">
        <v>23</v>
      </c>
      <c r="DG39" s="24">
        <f>SUM(DG36:DG38)</f>
        <v>0</v>
      </c>
      <c r="DH39" s="46">
        <f t="shared" ref="DH39:DJ39" si="648">SUM(DH36:DH38)</f>
        <v>0</v>
      </c>
      <c r="DI39" s="24">
        <f t="shared" si="648"/>
        <v>0</v>
      </c>
      <c r="DJ39" s="45">
        <f t="shared" si="648"/>
        <v>0</v>
      </c>
      <c r="DK39" s="47" t="e">
        <f>(DK36*$DU36+DK37*$DU37+DK38*$DU38)/$DU39</f>
        <v>#DIV/0!</v>
      </c>
      <c r="DL39" s="46">
        <f t="shared" ref="DL39" si="649">SUM(DL36:DL38)</f>
        <v>0</v>
      </c>
      <c r="DM39" s="47" t="e">
        <f>(DM36*$DU36+DM37*$DU37+DM38*$DU38)/$DU39</f>
        <v>#DIV/0!</v>
      </c>
      <c r="DN39" s="46">
        <f t="shared" ref="DN39" si="650">SUM(DN36:DN38)</f>
        <v>0</v>
      </c>
      <c r="DO39" s="47" t="e">
        <f>(DO36*$DU36+DO37*$DU37+DO38*$DU38)/$DU39</f>
        <v>#DIV/0!</v>
      </c>
      <c r="DP39" s="46">
        <f t="shared" ref="DP39:DQ39" si="651">SUM(DP36:DP38)</f>
        <v>0</v>
      </c>
      <c r="DQ39" s="46">
        <f t="shared" si="651"/>
        <v>0</v>
      </c>
      <c r="DR39" s="47" t="e">
        <f>(DR36*$DU36+DR37*$DU37+DR38*$DU38)/$DU39</f>
        <v>#DIV/0!</v>
      </c>
      <c r="DS39" s="48">
        <f t="shared" ref="DS39" si="652">SUM(DS36:DS38)</f>
        <v>0</v>
      </c>
      <c r="DT39" s="24">
        <f>SUM(DT36:DT38)</f>
        <v>63</v>
      </c>
      <c r="DU39" s="55">
        <f t="shared" ref="DU39" si="653">SUM(DU36:DU38)</f>
        <v>61</v>
      </c>
      <c r="DX39" s="16" t="s">
        <v>23</v>
      </c>
      <c r="DY39" s="46">
        <f>SUM(DY36:DY38)</f>
        <v>0</v>
      </c>
      <c r="DZ39" s="46">
        <f t="shared" ref="DZ39:EI39" si="654">SUM(DZ36:DZ38)</f>
        <v>0</v>
      </c>
      <c r="EA39" s="46">
        <f t="shared" si="654"/>
        <v>0</v>
      </c>
      <c r="EB39" s="45">
        <f t="shared" si="654"/>
        <v>0</v>
      </c>
      <c r="EC39" s="47" t="e">
        <f>(EC36*$EM36+EC37*$EM37+EC38*$EM38)/$EM39</f>
        <v>#DIV/0!</v>
      </c>
      <c r="ED39" s="46">
        <f t="shared" si="654"/>
        <v>0</v>
      </c>
      <c r="EE39" s="47" t="e">
        <f>(EE36*$EM36+EE37*$EM37+EE38*$EM38)/$EM39</f>
        <v>#DIV/0!</v>
      </c>
      <c r="EF39" s="46">
        <f t="shared" si="654"/>
        <v>0</v>
      </c>
      <c r="EG39" s="47" t="e">
        <f>(EG36*$EM36+EG37*$EM37+EG38*$EM38)/$EM39</f>
        <v>#DIV/0!</v>
      </c>
      <c r="EH39" s="46">
        <f t="shared" ref="EH39" si="655">SUM(EH36:EH38)</f>
        <v>0</v>
      </c>
      <c r="EI39" s="46">
        <f t="shared" si="654"/>
        <v>0</v>
      </c>
      <c r="EJ39" s="47" t="e">
        <f>(EJ36*$EM36+EJ37*$EM37+EJ38*$EM38)/$EM39</f>
        <v>#DIV/0!</v>
      </c>
      <c r="EK39" s="48">
        <f t="shared" ref="EK39" si="656">SUM(EK36:EK38)</f>
        <v>0</v>
      </c>
      <c r="EL39" s="24">
        <f>SUM(EL36:EL38)</f>
        <v>63</v>
      </c>
      <c r="EM39" s="55">
        <f t="shared" ref="EM39" si="657">SUM(EM36:EM38)</f>
        <v>61</v>
      </c>
      <c r="EP39" s="16" t="s">
        <v>23</v>
      </c>
      <c r="EQ39" s="24">
        <f>SUM(EQ36:EQ38)</f>
        <v>0</v>
      </c>
      <c r="ER39" s="24">
        <f t="shared" ref="ER39:FA39" si="658">SUM(ER36:ER38)</f>
        <v>0</v>
      </c>
      <c r="ES39" s="24">
        <f t="shared" si="658"/>
        <v>0</v>
      </c>
      <c r="ET39" s="45">
        <f t="shared" si="658"/>
        <v>0</v>
      </c>
      <c r="EU39" s="47" t="e">
        <f>(EU36*$FE36+EU37*$FE37+EU38*$FE38)/$FE39</f>
        <v>#DIV/0!</v>
      </c>
      <c r="EV39" s="46">
        <f t="shared" si="658"/>
        <v>0</v>
      </c>
      <c r="EW39" s="47" t="e">
        <f>(EW36*$FE36+EW37*$FE37+EW38*$FE38)/$FE39</f>
        <v>#DIV/0!</v>
      </c>
      <c r="EX39" s="46">
        <f t="shared" si="658"/>
        <v>0</v>
      </c>
      <c r="EY39" s="47" t="e">
        <f>(EY36*$FE36+EY37*$FE37+EY38*$FE38)/$FE39</f>
        <v>#DIV/0!</v>
      </c>
      <c r="EZ39" s="46">
        <f t="shared" ref="EZ39" si="659">SUM(EZ36:EZ38)</f>
        <v>0</v>
      </c>
      <c r="FA39" s="46">
        <f t="shared" si="658"/>
        <v>0</v>
      </c>
      <c r="FB39" s="47" t="e">
        <f>(FB36*$FE36+FB37*$FE37+FB38*$FE38)/$FE39</f>
        <v>#DIV/0!</v>
      </c>
      <c r="FC39" s="48">
        <f t="shared" ref="FC39" si="660">SUM(FC36:FC38)</f>
        <v>0</v>
      </c>
      <c r="FD39" s="55">
        <f>SUM(FD36:FD38)</f>
        <v>63</v>
      </c>
      <c r="FE39" s="55">
        <f t="shared" ref="FE39" si="661">SUM(FE36:FE38)</f>
        <v>61</v>
      </c>
      <c r="FH39" s="16" t="s">
        <v>23</v>
      </c>
      <c r="FI39" s="24">
        <f>SUM(FI36:FI38)</f>
        <v>0</v>
      </c>
      <c r="FJ39" s="24">
        <f t="shared" ref="FJ39:FS39" si="662">SUM(FJ36:FJ38)</f>
        <v>0</v>
      </c>
      <c r="FK39" s="24">
        <f t="shared" si="662"/>
        <v>0</v>
      </c>
      <c r="FL39" s="45">
        <f t="shared" si="662"/>
        <v>0</v>
      </c>
      <c r="FM39" s="47" t="e">
        <f>(FM36*$FW36+FM37*$FW37+FM38*$FW38)/$FW39</f>
        <v>#DIV/0!</v>
      </c>
      <c r="FN39" s="46">
        <f t="shared" si="662"/>
        <v>0</v>
      </c>
      <c r="FO39" s="47" t="e">
        <f>(FO36*$FW36+FO37*$FW37+FO38*$FW38)/$FW39</f>
        <v>#DIV/0!</v>
      </c>
      <c r="FP39" s="46">
        <f t="shared" si="662"/>
        <v>0</v>
      </c>
      <c r="FQ39" s="47" t="e">
        <f>(FQ36*$FW36+FQ37*$FW37+FQ38*$FW38)/$FW39</f>
        <v>#DIV/0!</v>
      </c>
      <c r="FR39" s="46">
        <f t="shared" ref="FR39" si="663">SUM(FR36:FR38)</f>
        <v>0</v>
      </c>
      <c r="FS39" s="46">
        <f t="shared" si="662"/>
        <v>0</v>
      </c>
      <c r="FT39" s="47" t="e">
        <f>(FT36*$FW36+FT37*$FW37+FT38*$FW38)/$FW39</f>
        <v>#DIV/0!</v>
      </c>
      <c r="FU39" s="48">
        <f t="shared" ref="FU39" si="664">SUM(FU36:FU38)</f>
        <v>0</v>
      </c>
      <c r="FV39" s="55">
        <f>SUM(FV36:FV38)</f>
        <v>63</v>
      </c>
      <c r="FW39" s="55">
        <f t="shared" ref="FW39" si="665">SUM(FW36:FW38)</f>
        <v>61</v>
      </c>
      <c r="FZ39" s="16" t="s">
        <v>23</v>
      </c>
      <c r="GA39" s="24">
        <f>SUM(GA36:GA38)</f>
        <v>0</v>
      </c>
      <c r="GB39" s="24">
        <f t="shared" ref="GB39:GK39" si="666">SUM(GB36:GB38)</f>
        <v>0</v>
      </c>
      <c r="GC39" s="24">
        <f t="shared" si="666"/>
        <v>0</v>
      </c>
      <c r="GD39" s="45">
        <f t="shared" si="666"/>
        <v>0</v>
      </c>
      <c r="GE39" s="47" t="e">
        <f>(GE36*$GO36+GE37*$GO37+GE38*$GO38)/$GO39</f>
        <v>#DIV/0!</v>
      </c>
      <c r="GF39" s="46">
        <f t="shared" si="666"/>
        <v>0</v>
      </c>
      <c r="GG39" s="47" t="e">
        <f>(GG36*$GO36+GG37*$GO37+GG38*$GO38)/$GO39</f>
        <v>#DIV/0!</v>
      </c>
      <c r="GH39" s="46">
        <f t="shared" si="666"/>
        <v>0</v>
      </c>
      <c r="GI39" s="47" t="e">
        <f>(GI36*$GO36+GI37*$GO37+GI38*$GO38)/$GO39</f>
        <v>#DIV/0!</v>
      </c>
      <c r="GJ39" s="46">
        <f t="shared" ref="GJ39" si="667">SUM(GJ36:GJ38)</f>
        <v>0</v>
      </c>
      <c r="GK39" s="46">
        <f t="shared" si="666"/>
        <v>0</v>
      </c>
      <c r="GL39" s="47" t="e">
        <f>(GL36*$GO36+GL37*$GO37+GL38*$GO38)/$GO39</f>
        <v>#DIV/0!</v>
      </c>
      <c r="GM39" s="48">
        <f t="shared" ref="GM39" si="668">SUM(GM36:GM38)</f>
        <v>0</v>
      </c>
      <c r="GN39" s="55">
        <f>SUM(GN36:GN38)</f>
        <v>63</v>
      </c>
      <c r="GO39" s="55">
        <f t="shared" ref="GO39" si="669">SUM(GO36:GO38)</f>
        <v>61</v>
      </c>
      <c r="GR39" s="16" t="s">
        <v>23</v>
      </c>
      <c r="GS39" s="46">
        <f>SUM(GS36:GS38)</f>
        <v>0</v>
      </c>
      <c r="GT39" s="46">
        <f t="shared" ref="GT39:HC39" si="670">SUM(GT36:GT38)</f>
        <v>0</v>
      </c>
      <c r="GU39" s="46">
        <f t="shared" si="670"/>
        <v>0</v>
      </c>
      <c r="GV39" s="45">
        <f t="shared" si="670"/>
        <v>0</v>
      </c>
      <c r="GW39" s="47" t="e">
        <f>(GW36*$HG36+GW37*$HG37+GW38*$HG38)/$HG39</f>
        <v>#DIV/0!</v>
      </c>
      <c r="GX39" s="46">
        <f t="shared" si="670"/>
        <v>0</v>
      </c>
      <c r="GY39" s="47" t="e">
        <f>(GY36*$HG36+GY37*$HG37+GY38*$HG38)/$HG39</f>
        <v>#DIV/0!</v>
      </c>
      <c r="GZ39" s="46">
        <f t="shared" si="670"/>
        <v>0</v>
      </c>
      <c r="HA39" s="47" t="e">
        <f>(HA36*$HG36+HA37*$HG37+HA38*$HG38)/$HG39</f>
        <v>#DIV/0!</v>
      </c>
      <c r="HB39" s="46">
        <f t="shared" si="670"/>
        <v>0</v>
      </c>
      <c r="HC39" s="46">
        <f t="shared" si="670"/>
        <v>0</v>
      </c>
      <c r="HD39" s="47" t="e">
        <f>(HD36*$HG36+HD37*$HG37+HD38*$HG38)/$HG39</f>
        <v>#DIV/0!</v>
      </c>
      <c r="HE39" s="48">
        <f t="shared" ref="HE39" si="671">SUM(HE36:HE38)</f>
        <v>0</v>
      </c>
      <c r="HF39" s="24">
        <f>SUM(HF36:HF38)</f>
        <v>63</v>
      </c>
      <c r="HG39" s="55">
        <f t="shared" ref="HG39" si="672">SUM(HG36:HG38)</f>
        <v>61</v>
      </c>
    </row>
    <row r="40" spans="1:215" ht="15" x14ac:dyDescent="0.25">
      <c r="A40" s="70" t="s">
        <v>37</v>
      </c>
      <c r="B40" s="5" t="s">
        <v>29</v>
      </c>
      <c r="C40" s="9">
        <v>744</v>
      </c>
      <c r="D40" s="9">
        <v>219.90000000000146</v>
      </c>
      <c r="E40" s="9">
        <v>524.09999999999854</v>
      </c>
      <c r="F40" s="9">
        <v>0</v>
      </c>
      <c r="G40" s="37">
        <f t="shared" si="521"/>
        <v>0</v>
      </c>
      <c r="H40" s="9">
        <v>0</v>
      </c>
      <c r="I40" s="37">
        <f>H40/$B$4</f>
        <v>0</v>
      </c>
      <c r="J40" s="9">
        <v>0</v>
      </c>
      <c r="K40" s="37">
        <f>J40/$B$4</f>
        <v>0</v>
      </c>
      <c r="L40" s="9">
        <f>'[6]UNIT DATA'!P11</f>
        <v>0</v>
      </c>
      <c r="M40" s="9">
        <f>'[6]UNIT DATA'!Q11</f>
        <v>0</v>
      </c>
      <c r="N40" s="37">
        <f>(C40-L40-M40)/$B$4</f>
        <v>1</v>
      </c>
      <c r="O40" s="33">
        <v>4081</v>
      </c>
      <c r="P40" s="2">
        <v>21</v>
      </c>
      <c r="Q40" s="2">
        <v>18</v>
      </c>
      <c r="S40" s="70" t="s">
        <v>37</v>
      </c>
      <c r="T40" s="5" t="s">
        <v>29</v>
      </c>
      <c r="U40" s="9">
        <v>741.62</v>
      </c>
      <c r="V40" s="9">
        <v>227.30000000000007</v>
      </c>
      <c r="W40" s="9">
        <v>514.31999999999994</v>
      </c>
      <c r="X40" s="9">
        <v>2.38</v>
      </c>
      <c r="Y40" s="37">
        <f t="shared" si="524"/>
        <v>3.1989247311827954E-3</v>
      </c>
      <c r="Z40" s="9">
        <v>0</v>
      </c>
      <c r="AA40" s="37">
        <f t="shared" si="525"/>
        <v>0</v>
      </c>
      <c r="AB40" s="9">
        <v>0</v>
      </c>
      <c r="AC40" s="37">
        <f t="shared" si="526"/>
        <v>0</v>
      </c>
      <c r="AD40" s="9">
        <v>0</v>
      </c>
      <c r="AE40" s="9">
        <v>0</v>
      </c>
      <c r="AF40" s="37">
        <f>(U40-AD40-AE40)/$T$4</f>
        <v>0.99680107526881723</v>
      </c>
      <c r="AG40" s="33">
        <v>4212</v>
      </c>
      <c r="AH40" s="2">
        <v>21</v>
      </c>
      <c r="AI40" s="2">
        <v>18</v>
      </c>
      <c r="AK40" s="70" t="s">
        <v>37</v>
      </c>
      <c r="AL40" s="5" t="s">
        <v>29</v>
      </c>
      <c r="AM40" s="9">
        <v>718.93</v>
      </c>
      <c r="AN40" s="9">
        <v>202.59999999999997</v>
      </c>
      <c r="AO40" s="9">
        <v>516.33000000000004</v>
      </c>
      <c r="AP40" s="9">
        <v>1.07</v>
      </c>
      <c r="AQ40" s="37">
        <f>AP40/$AL$4</f>
        <v>1.4861111111111112E-3</v>
      </c>
      <c r="AR40" s="9">
        <v>0</v>
      </c>
      <c r="AS40" s="37">
        <f>AR40/$AL$4</f>
        <v>0</v>
      </c>
      <c r="AT40" s="9">
        <v>0</v>
      </c>
      <c r="AU40" s="37">
        <f>AT40/$AL$4</f>
        <v>0</v>
      </c>
      <c r="AV40" s="9">
        <v>0</v>
      </c>
      <c r="AW40" s="9">
        <v>0</v>
      </c>
      <c r="AX40" s="37">
        <f>(AM40-AV40-AW40)/$AL$4</f>
        <v>0.99851388888888881</v>
      </c>
      <c r="AY40" s="18">
        <v>3719</v>
      </c>
      <c r="AZ40" s="2">
        <v>21</v>
      </c>
      <c r="BA40" s="2">
        <v>18</v>
      </c>
      <c r="BC40" s="70" t="s">
        <v>37</v>
      </c>
      <c r="BD40" s="5" t="s">
        <v>29</v>
      </c>
      <c r="BE40" s="9"/>
      <c r="BF40" s="9"/>
      <c r="BG40" s="9"/>
      <c r="BH40" s="9"/>
      <c r="BI40" s="37" t="e">
        <f>BH40/$BD$4</f>
        <v>#DIV/0!</v>
      </c>
      <c r="BK40" s="37" t="e">
        <f>BJ40/$BD$4</f>
        <v>#DIV/0!</v>
      </c>
      <c r="BM40" s="37" t="e">
        <f>BL40/$BD$4</f>
        <v>#DIV/0!</v>
      </c>
      <c r="BP40" s="37" t="e">
        <f>(BE40-BO40)/$BD$4</f>
        <v>#DIV/0!</v>
      </c>
      <c r="BQ40" s="6"/>
      <c r="BR40" s="2">
        <v>21</v>
      </c>
      <c r="BS40" s="2">
        <v>18</v>
      </c>
      <c r="BU40" s="70" t="s">
        <v>37</v>
      </c>
      <c r="BV40" s="5" t="s">
        <v>29</v>
      </c>
      <c r="BX40" s="9"/>
      <c r="BY40" s="9"/>
      <c r="CA40" s="37" t="e">
        <f>BZ40/$BV$4</f>
        <v>#DIV/0!</v>
      </c>
      <c r="CC40" s="37" t="e">
        <f>CB40/$BV$4</f>
        <v>#DIV/0!</v>
      </c>
      <c r="CE40" s="37" t="e">
        <f>CD40/$BV$4</f>
        <v>#DIV/0!</v>
      </c>
      <c r="CH40" s="37" t="e">
        <f>(BW40-CF40-CG40)/$BV$4</f>
        <v>#DIV/0!</v>
      </c>
      <c r="CJ40" s="2">
        <v>21</v>
      </c>
      <c r="CK40" s="2">
        <v>18</v>
      </c>
      <c r="CM40" s="70" t="s">
        <v>37</v>
      </c>
      <c r="CN40" s="5" t="s">
        <v>29</v>
      </c>
      <c r="CO40" s="9"/>
      <c r="CP40" s="9"/>
      <c r="CQ40" s="9"/>
      <c r="CR40" s="9"/>
      <c r="CS40" s="37" t="e">
        <f>CR40/$CN$4</f>
        <v>#DIV/0!</v>
      </c>
      <c r="CT40" s="9"/>
      <c r="CU40" s="37" t="e">
        <f>CT40/$CN$4</f>
        <v>#DIV/0!</v>
      </c>
      <c r="CV40" s="9"/>
      <c r="CW40" s="37" t="e">
        <f>CV40/$CN$4</f>
        <v>#DIV/0!</v>
      </c>
      <c r="CX40" s="9"/>
      <c r="CY40" s="9"/>
      <c r="CZ40" s="37" t="e">
        <f>(CO40-CX40-CY40)/$CN$4</f>
        <v>#DIV/0!</v>
      </c>
      <c r="DB40" s="2">
        <v>21</v>
      </c>
      <c r="DC40" s="2">
        <v>18</v>
      </c>
      <c r="DE40" s="70" t="s">
        <v>37</v>
      </c>
      <c r="DF40" s="5" t="s">
        <v>29</v>
      </c>
      <c r="DG40" s="9"/>
      <c r="DH40" s="9"/>
      <c r="DI40" s="9"/>
      <c r="DK40" s="37" t="e">
        <f>DJ40/$DF$4</f>
        <v>#DIV/0!</v>
      </c>
      <c r="DM40" s="37" t="e">
        <f>DL40/$DF$4</f>
        <v>#DIV/0!</v>
      </c>
      <c r="DO40" s="37" t="e">
        <f>DN40/$DF$4</f>
        <v>#DIV/0!</v>
      </c>
      <c r="DR40" s="37" t="e">
        <f>(DG40-DP40-DQ40)/$DF$4</f>
        <v>#DIV/0!</v>
      </c>
      <c r="DT40" s="2">
        <v>21</v>
      </c>
      <c r="DU40" s="2">
        <v>18</v>
      </c>
      <c r="DW40" s="70" t="s">
        <v>37</v>
      </c>
      <c r="DX40" s="5" t="s">
        <v>29</v>
      </c>
      <c r="EC40" s="37" t="e">
        <f>EB40/$DX$4</f>
        <v>#DIV/0!</v>
      </c>
      <c r="EE40" s="37" t="e">
        <f>ED40/$DX$4</f>
        <v>#DIV/0!</v>
      </c>
      <c r="EG40" s="37" t="e">
        <f>EF40/$DX$4</f>
        <v>#DIV/0!</v>
      </c>
      <c r="EJ40" s="37" t="e">
        <f>(DY40-EH40-EI40)/$DX$4</f>
        <v>#DIV/0!</v>
      </c>
      <c r="EL40" s="2">
        <v>21</v>
      </c>
      <c r="EM40" s="2">
        <v>18</v>
      </c>
      <c r="EO40" s="70" t="s">
        <v>37</v>
      </c>
      <c r="EP40" s="5" t="s">
        <v>29</v>
      </c>
      <c r="ER40" s="9"/>
      <c r="EU40" s="37" t="e">
        <f t="shared" si="532"/>
        <v>#DIV/0!</v>
      </c>
      <c r="EW40" s="37" t="e">
        <f t="shared" si="532"/>
        <v>#DIV/0!</v>
      </c>
      <c r="EY40" s="37" t="e">
        <f t="shared" si="532"/>
        <v>#DIV/0!</v>
      </c>
      <c r="FB40" s="37" t="e">
        <f>(EQ40-EZ40-FA40)/$EP$4</f>
        <v>#DIV/0!</v>
      </c>
      <c r="FD40" s="2">
        <v>21</v>
      </c>
      <c r="FE40" s="2">
        <v>18</v>
      </c>
      <c r="FG40" s="70" t="s">
        <v>37</v>
      </c>
      <c r="FH40" s="5" t="s">
        <v>29</v>
      </c>
      <c r="FM40" s="37" t="e">
        <f>FL40/$FH$4</f>
        <v>#DIV/0!</v>
      </c>
      <c r="FO40" s="37" t="e">
        <f>FN40/$FH$4</f>
        <v>#DIV/0!</v>
      </c>
      <c r="FQ40" s="37" t="e">
        <f>FP40/$FH$4</f>
        <v>#DIV/0!</v>
      </c>
      <c r="FT40" s="37" t="e">
        <f>(FI40-FR40-FS40)/$FH$4</f>
        <v>#DIV/0!</v>
      </c>
      <c r="FV40" s="2">
        <v>21</v>
      </c>
      <c r="FW40" s="2">
        <v>18</v>
      </c>
      <c r="FY40" s="70" t="s">
        <v>37</v>
      </c>
      <c r="FZ40" s="5" t="s">
        <v>29</v>
      </c>
      <c r="GE40" s="37" t="e">
        <f>GD40/$FZ$4</f>
        <v>#DIV/0!</v>
      </c>
      <c r="GG40" s="37" t="e">
        <f>GF40/$FZ$4</f>
        <v>#DIV/0!</v>
      </c>
      <c r="GI40" s="37" t="e">
        <f>GH40/$FZ$4</f>
        <v>#DIV/0!</v>
      </c>
      <c r="GL40" s="37" t="e">
        <f>(GA40-GJ40-GK40)/$FZ$4</f>
        <v>#DIV/0!</v>
      </c>
      <c r="GM40" s="6"/>
      <c r="GN40" s="2">
        <v>21</v>
      </c>
      <c r="GO40" s="2">
        <v>18</v>
      </c>
      <c r="GQ40" s="70" t="s">
        <v>37</v>
      </c>
      <c r="GR40" s="5" t="s">
        <v>29</v>
      </c>
      <c r="GW40" s="37" t="e">
        <f>GV40/$GR$4</f>
        <v>#DIV/0!</v>
      </c>
      <c r="GY40" s="37" t="e">
        <f>GX40/$GR$4</f>
        <v>#DIV/0!</v>
      </c>
      <c r="HA40" s="37" t="e">
        <f>GZ40/$GR$4</f>
        <v>#DIV/0!</v>
      </c>
      <c r="HB40" s="4"/>
      <c r="HD40" s="37" t="e">
        <f>(GS40-HC40)/$GR$4</f>
        <v>#DIV/0!</v>
      </c>
      <c r="HF40" s="2">
        <v>21</v>
      </c>
      <c r="HG40" s="2">
        <v>18</v>
      </c>
    </row>
    <row r="41" spans="1:215" ht="15.75" thickBot="1" x14ac:dyDescent="0.3">
      <c r="B41" s="16" t="s">
        <v>23</v>
      </c>
      <c r="C41" s="52">
        <f>SUM(C40:C40)</f>
        <v>744</v>
      </c>
      <c r="D41" s="52">
        <f>SUM(D40:D40)</f>
        <v>219.90000000000146</v>
      </c>
      <c r="E41" s="52">
        <f>SUM(E40:E40)</f>
        <v>524.09999999999854</v>
      </c>
      <c r="F41" s="52">
        <f>SUM(F40:F40)</f>
        <v>0</v>
      </c>
      <c r="G41" s="57">
        <f>(G40*Q40)/Q41</f>
        <v>0</v>
      </c>
      <c r="H41" s="52">
        <f>SUM(H40:H40)</f>
        <v>0</v>
      </c>
      <c r="I41" s="57">
        <f>(I40*Q40)/Q41</f>
        <v>0</v>
      </c>
      <c r="J41" s="52">
        <f>SUM(J40:J40)</f>
        <v>0</v>
      </c>
      <c r="K41" s="47">
        <f>(K40*Q40)/Q41</f>
        <v>0</v>
      </c>
      <c r="L41" s="52">
        <f>SUM(L40:L40)</f>
        <v>0</v>
      </c>
      <c r="M41" s="52">
        <f>SUM(M40:M40)</f>
        <v>0</v>
      </c>
      <c r="N41" s="60">
        <f>(N40*Q40)/Q41</f>
        <v>1</v>
      </c>
      <c r="O41" s="62">
        <f>SUM(O40:O40)</f>
        <v>4081</v>
      </c>
      <c r="P41" s="55">
        <f>SUM(P40:P40)</f>
        <v>21</v>
      </c>
      <c r="Q41" s="55">
        <f>SUM(Q40:Q40)</f>
        <v>18</v>
      </c>
      <c r="T41" s="16" t="s">
        <v>23</v>
      </c>
      <c r="U41" s="24">
        <f>SUM(U40)</f>
        <v>741.62</v>
      </c>
      <c r="V41" s="46">
        <f t="shared" ref="V41:X41" si="673">SUM(V40)</f>
        <v>227.30000000000007</v>
      </c>
      <c r="W41" s="46">
        <f t="shared" si="673"/>
        <v>514.31999999999994</v>
      </c>
      <c r="X41" s="24">
        <f t="shared" si="673"/>
        <v>2.38</v>
      </c>
      <c r="Y41" s="47">
        <f>(Y40*$AI$40)/$AI$41</f>
        <v>3.1989247311827954E-3</v>
      </c>
      <c r="Z41" s="46">
        <f>SUM(Z40)</f>
        <v>0</v>
      </c>
      <c r="AA41" s="47">
        <f>(AA40*$AI$40)/$AI$41</f>
        <v>0</v>
      </c>
      <c r="AB41" s="46">
        <f>SUM(AB40)</f>
        <v>0</v>
      </c>
      <c r="AC41" s="47">
        <f>(AC40*$AI$40)/$AI$41</f>
        <v>0</v>
      </c>
      <c r="AD41" s="46">
        <f>SUM(AD40)</f>
        <v>0</v>
      </c>
      <c r="AE41" s="46">
        <f>SUM(AE40)</f>
        <v>0</v>
      </c>
      <c r="AF41" s="47">
        <f>(AF40*$AI$40)/$AI$41</f>
        <v>0.99680107526881712</v>
      </c>
      <c r="AG41" s="48">
        <f>SUM(AG40)</f>
        <v>4212</v>
      </c>
      <c r="AH41" s="55">
        <f>SUM(AH40:AH40)</f>
        <v>21</v>
      </c>
      <c r="AI41" s="55">
        <f>SUM(AI40:AI40)</f>
        <v>18</v>
      </c>
      <c r="AL41" s="16" t="s">
        <v>23</v>
      </c>
      <c r="AM41" s="46">
        <f>SUM(AM40)</f>
        <v>718.93</v>
      </c>
      <c r="AN41" s="46">
        <f t="shared" ref="AN41:AW41" si="674">SUM(AN40)</f>
        <v>202.59999999999997</v>
      </c>
      <c r="AO41" s="46">
        <f t="shared" si="674"/>
        <v>516.33000000000004</v>
      </c>
      <c r="AP41" s="46">
        <f t="shared" si="674"/>
        <v>1.07</v>
      </c>
      <c r="AQ41" s="47">
        <f>(AQ40*$BA40)/$BA41</f>
        <v>1.4861111111111112E-3</v>
      </c>
      <c r="AR41" s="46">
        <f t="shared" si="674"/>
        <v>0</v>
      </c>
      <c r="AS41" s="47">
        <f>(AS40*$BA40)/$BA41</f>
        <v>0</v>
      </c>
      <c r="AT41" s="46">
        <f t="shared" si="674"/>
        <v>0</v>
      </c>
      <c r="AU41" s="47">
        <f>(AU40*$BA40)/$BA41</f>
        <v>0</v>
      </c>
      <c r="AV41" s="46">
        <f t="shared" ref="AV41" si="675">SUM(AV40)</f>
        <v>0</v>
      </c>
      <c r="AW41" s="46">
        <f t="shared" si="674"/>
        <v>0</v>
      </c>
      <c r="AX41" s="47">
        <f>(AX40*BA40)/BA41</f>
        <v>0.99851388888888892</v>
      </c>
      <c r="AY41" s="66">
        <f t="shared" ref="AY41" si="676">SUM(AY40)</f>
        <v>3719</v>
      </c>
      <c r="AZ41" s="24">
        <f>SUM(AZ40:AZ40)</f>
        <v>21</v>
      </c>
      <c r="BA41" s="55">
        <f>SUM(BA40:BA40)</f>
        <v>18</v>
      </c>
      <c r="BD41" s="16" t="s">
        <v>23</v>
      </c>
      <c r="BE41" s="46">
        <f>SUM(BE40)</f>
        <v>0</v>
      </c>
      <c r="BF41" s="46">
        <f t="shared" ref="BF41:BO41" si="677">SUM(BF40)</f>
        <v>0</v>
      </c>
      <c r="BG41" s="46">
        <f t="shared" si="677"/>
        <v>0</v>
      </c>
      <c r="BH41" s="46">
        <f t="shared" si="677"/>
        <v>0</v>
      </c>
      <c r="BI41" s="47" t="e">
        <f>(BI40*$BS40)/$BS41</f>
        <v>#DIV/0!</v>
      </c>
      <c r="BJ41" s="24">
        <f t="shared" si="677"/>
        <v>0</v>
      </c>
      <c r="BK41" s="47" t="e">
        <f>(BK40*$BS40)/$BS41</f>
        <v>#DIV/0!</v>
      </c>
      <c r="BL41" s="24">
        <f t="shared" si="677"/>
        <v>0</v>
      </c>
      <c r="BM41" s="47" t="e">
        <f>(BM40*$BS40)/$BS41</f>
        <v>#DIV/0!</v>
      </c>
      <c r="BN41" s="24">
        <f t="shared" ref="BN41" si="678">SUM(BN40)</f>
        <v>0</v>
      </c>
      <c r="BO41" s="24">
        <f t="shared" si="677"/>
        <v>0</v>
      </c>
      <c r="BP41" s="47" t="e">
        <f>(BP40*$BS40)/$BS41</f>
        <v>#DIV/0!</v>
      </c>
      <c r="BQ41" s="48">
        <f>SUM(BQ40:BQ40)</f>
        <v>0</v>
      </c>
      <c r="BR41" s="24">
        <f>SUM(BR40:BR40)</f>
        <v>21</v>
      </c>
      <c r="BS41" s="55">
        <f>SUM(BS40:BS40)</f>
        <v>18</v>
      </c>
      <c r="BV41" s="16" t="s">
        <v>23</v>
      </c>
      <c r="BW41" s="45">
        <f>SUM(BW40)</f>
        <v>0</v>
      </c>
      <c r="BX41" s="46">
        <f t="shared" ref="BX41:CG41" si="679">SUM(BX40)</f>
        <v>0</v>
      </c>
      <c r="BY41" s="46">
        <f t="shared" si="679"/>
        <v>0</v>
      </c>
      <c r="BZ41" s="24">
        <f t="shared" si="679"/>
        <v>0</v>
      </c>
      <c r="CA41" s="47" t="e">
        <f>(CA40*$CK40)/$CK41</f>
        <v>#DIV/0!</v>
      </c>
      <c r="CB41" s="24">
        <f t="shared" si="679"/>
        <v>0</v>
      </c>
      <c r="CC41" s="47" t="e">
        <f>(CC40*$CK40)/$CK41</f>
        <v>#DIV/0!</v>
      </c>
      <c r="CD41" s="24">
        <f t="shared" si="679"/>
        <v>0</v>
      </c>
      <c r="CE41" s="47" t="e">
        <f>(CE40*$CK40)/$CK41</f>
        <v>#DIV/0!</v>
      </c>
      <c r="CF41" s="24">
        <f t="shared" ref="CF41" si="680">SUM(CF40)</f>
        <v>0</v>
      </c>
      <c r="CG41" s="24">
        <f t="shared" si="679"/>
        <v>0</v>
      </c>
      <c r="CH41" s="47" t="e">
        <f>(CH40*$CK40)/$CK41</f>
        <v>#DIV/0!</v>
      </c>
      <c r="CI41" s="48">
        <f t="shared" ref="CI41" si="681">SUM(CI40)</f>
        <v>0</v>
      </c>
      <c r="CJ41" s="55">
        <f>SUM(CJ40:CJ40)</f>
        <v>21</v>
      </c>
      <c r="CK41" s="55">
        <f>SUM(CK40:CK40)</f>
        <v>18</v>
      </c>
      <c r="CN41" s="16" t="s">
        <v>23</v>
      </c>
      <c r="CO41" s="46">
        <f>SUM(CO40)</f>
        <v>0</v>
      </c>
      <c r="CP41" s="46">
        <f t="shared" ref="CP41:CY41" si="682">SUM(CP40)</f>
        <v>0</v>
      </c>
      <c r="CQ41" s="46">
        <f t="shared" si="682"/>
        <v>0</v>
      </c>
      <c r="CR41" s="46">
        <f t="shared" si="682"/>
        <v>0</v>
      </c>
      <c r="CS41" s="47" t="e">
        <f>(CS40*$DC40)/$DC41</f>
        <v>#DIV/0!</v>
      </c>
      <c r="CT41" s="46">
        <f t="shared" si="682"/>
        <v>0</v>
      </c>
      <c r="CU41" s="47" t="e">
        <f>(CU40*$DC40)/$DC41</f>
        <v>#DIV/0!</v>
      </c>
      <c r="CV41" s="46">
        <f t="shared" si="682"/>
        <v>0</v>
      </c>
      <c r="CW41" s="47" t="e">
        <f>(CW40*$DC40)/$DC41</f>
        <v>#DIV/0!</v>
      </c>
      <c r="CX41" s="46">
        <f t="shared" ref="CX41" si="683">SUM(CX40)</f>
        <v>0</v>
      </c>
      <c r="CY41" s="46">
        <f t="shared" si="682"/>
        <v>0</v>
      </c>
      <c r="CZ41" s="47" t="e">
        <f>(CZ40*$DC40)/$DC41</f>
        <v>#DIV/0!</v>
      </c>
      <c r="DA41" s="24">
        <f>SUM(DA40)</f>
        <v>0</v>
      </c>
      <c r="DB41" s="24">
        <f>SUM(DB40:DB40)</f>
        <v>21</v>
      </c>
      <c r="DC41" s="55">
        <f>SUM(DC40:DC40)</f>
        <v>18</v>
      </c>
      <c r="DF41" s="16" t="s">
        <v>23</v>
      </c>
      <c r="DG41" s="46">
        <f>SUM(DG40)</f>
        <v>0</v>
      </c>
      <c r="DH41" s="46">
        <f t="shared" ref="DH41:DJ41" si="684">SUM(DH40)</f>
        <v>0</v>
      </c>
      <c r="DI41" s="46">
        <f t="shared" si="684"/>
        <v>0</v>
      </c>
      <c r="DJ41" s="24">
        <f t="shared" si="684"/>
        <v>0</v>
      </c>
      <c r="DK41" s="47" t="e">
        <f>(DK40*$DU40)/$DU41</f>
        <v>#DIV/0!</v>
      </c>
      <c r="DL41" s="24">
        <f t="shared" ref="DL41" si="685">SUM(DL40)</f>
        <v>0</v>
      </c>
      <c r="DM41" s="47" t="e">
        <f>(DM40*$DU40)/$DU41</f>
        <v>#DIV/0!</v>
      </c>
      <c r="DN41" s="24">
        <f t="shared" ref="DN41" si="686">SUM(DN40)</f>
        <v>0</v>
      </c>
      <c r="DO41" s="47" t="e">
        <f>(DO40*$DU40)/$DU41</f>
        <v>#DIV/0!</v>
      </c>
      <c r="DP41" s="24">
        <f t="shared" ref="DP41:DQ41" si="687">SUM(DP40)</f>
        <v>0</v>
      </c>
      <c r="DQ41" s="24">
        <f t="shared" si="687"/>
        <v>0</v>
      </c>
      <c r="DR41" s="47" t="e">
        <f>(DR40*$DU40)/$DU41</f>
        <v>#DIV/0!</v>
      </c>
      <c r="DS41" s="24">
        <f>SUM(DS40)</f>
        <v>0</v>
      </c>
      <c r="DT41" s="24">
        <f>SUM(DT40:DT40)</f>
        <v>21</v>
      </c>
      <c r="DU41" s="55">
        <f>SUM(DU40:DU40)</f>
        <v>18</v>
      </c>
      <c r="DX41" s="16" t="s">
        <v>23</v>
      </c>
      <c r="DY41" s="24">
        <f>SUM(DY40)</f>
        <v>0</v>
      </c>
      <c r="DZ41" s="24">
        <f t="shared" ref="DZ41:EI41" si="688">SUM(DZ40)</f>
        <v>0</v>
      </c>
      <c r="EA41" s="24">
        <f t="shared" si="688"/>
        <v>0</v>
      </c>
      <c r="EB41" s="24">
        <f t="shared" si="688"/>
        <v>0</v>
      </c>
      <c r="EC41" s="47" t="e">
        <f>(EC40*$EM40)/$EM41</f>
        <v>#DIV/0!</v>
      </c>
      <c r="ED41" s="24">
        <f t="shared" si="688"/>
        <v>0</v>
      </c>
      <c r="EE41" s="47" t="e">
        <f>(EE40*$EM40)/$EM41</f>
        <v>#DIV/0!</v>
      </c>
      <c r="EF41" s="24">
        <f t="shared" si="688"/>
        <v>0</v>
      </c>
      <c r="EG41" s="47" t="e">
        <f>(EG40*$EM40)/$EM41</f>
        <v>#DIV/0!</v>
      </c>
      <c r="EH41" s="24">
        <f t="shared" ref="EH41" si="689">SUM(EH40)</f>
        <v>0</v>
      </c>
      <c r="EI41" s="24">
        <f t="shared" si="688"/>
        <v>0</v>
      </c>
      <c r="EJ41" s="47" t="e">
        <f>(EJ40*$EM40)/$EM41</f>
        <v>#DIV/0!</v>
      </c>
      <c r="EK41" s="24">
        <f t="shared" ref="EK41" si="690">SUM(EK40)</f>
        <v>0</v>
      </c>
      <c r="EL41" s="24">
        <f>SUM(EL40:EL40)</f>
        <v>21</v>
      </c>
      <c r="EM41" s="55">
        <f>SUM(EM40:EM40)</f>
        <v>18</v>
      </c>
      <c r="EP41" s="16" t="s">
        <v>23</v>
      </c>
      <c r="EQ41" s="24">
        <f>SUM(EQ40)</f>
        <v>0</v>
      </c>
      <c r="ER41" s="46">
        <f t="shared" ref="ER41:FA41" si="691">SUM(ER40)</f>
        <v>0</v>
      </c>
      <c r="ES41" s="24">
        <f t="shared" si="691"/>
        <v>0</v>
      </c>
      <c r="ET41" s="24">
        <f t="shared" si="691"/>
        <v>0</v>
      </c>
      <c r="EU41" s="47" t="e">
        <f>(EU40*$FE40)/$FE41</f>
        <v>#DIV/0!</v>
      </c>
      <c r="EV41" s="24">
        <f t="shared" si="691"/>
        <v>0</v>
      </c>
      <c r="EW41" s="47" t="e">
        <f>(EW40*$FE40)/$FE41</f>
        <v>#DIV/0!</v>
      </c>
      <c r="EX41" s="24">
        <f t="shared" si="691"/>
        <v>0</v>
      </c>
      <c r="EY41" s="47" t="e">
        <f>(EY40*$FE40)/$FE41</f>
        <v>#DIV/0!</v>
      </c>
      <c r="EZ41" s="24">
        <f t="shared" ref="EZ41" si="692">SUM(EZ40)</f>
        <v>0</v>
      </c>
      <c r="FA41" s="24">
        <f t="shared" si="691"/>
        <v>0</v>
      </c>
      <c r="FB41" s="47" t="e">
        <f>(FB40*$FE40)/$FE41</f>
        <v>#DIV/0!</v>
      </c>
      <c r="FC41" s="24">
        <f>SUM(FC40)</f>
        <v>0</v>
      </c>
      <c r="FD41" s="55">
        <f>SUM(FD40:FD40)</f>
        <v>21</v>
      </c>
      <c r="FE41" s="55">
        <f>SUM(FE40:FE40)</f>
        <v>18</v>
      </c>
      <c r="FH41" s="16" t="s">
        <v>23</v>
      </c>
      <c r="FI41" s="46">
        <f>SUM(FI40)</f>
        <v>0</v>
      </c>
      <c r="FJ41" s="46">
        <f t="shared" ref="FJ41:FL41" si="693">SUM(FJ40)</f>
        <v>0</v>
      </c>
      <c r="FK41" s="46">
        <f t="shared" si="693"/>
        <v>0</v>
      </c>
      <c r="FL41" s="46">
        <f t="shared" si="693"/>
        <v>0</v>
      </c>
      <c r="FM41" s="47" t="e">
        <f>(FM40*$FW40)/$FW41</f>
        <v>#DIV/0!</v>
      </c>
      <c r="FN41" s="46">
        <f t="shared" ref="FN41" si="694">SUM(FN40)</f>
        <v>0</v>
      </c>
      <c r="FO41" s="47" t="e">
        <f>(FO40*$FW40)/$FW41</f>
        <v>#DIV/0!</v>
      </c>
      <c r="FP41" s="46">
        <f t="shared" ref="FP41" si="695">SUM(FP40)</f>
        <v>0</v>
      </c>
      <c r="FQ41" s="47" t="e">
        <f>(FQ40*$FW40)/$FW41</f>
        <v>#DIV/0!</v>
      </c>
      <c r="FR41" s="46">
        <f t="shared" ref="FR41:FS41" si="696">SUM(FR40)</f>
        <v>0</v>
      </c>
      <c r="FS41" s="46">
        <f t="shared" si="696"/>
        <v>0</v>
      </c>
      <c r="FT41" s="47" t="e">
        <f>(FT40*$FW40)/$FW41</f>
        <v>#DIV/0!</v>
      </c>
      <c r="FU41" s="48">
        <f>SUM(FU40)</f>
        <v>0</v>
      </c>
      <c r="FV41" s="55">
        <f>SUM(FV40:FV40)</f>
        <v>21</v>
      </c>
      <c r="FW41" s="55">
        <f>SUM(FW40:FW40)</f>
        <v>18</v>
      </c>
      <c r="FZ41" s="16" t="s">
        <v>23</v>
      </c>
      <c r="GA41" s="24">
        <f t="shared" ref="GA41:GD41" si="697">SUM(GA40:GA40)</f>
        <v>0</v>
      </c>
      <c r="GB41" s="24">
        <f t="shared" si="697"/>
        <v>0</v>
      </c>
      <c r="GC41" s="24">
        <f t="shared" si="697"/>
        <v>0</v>
      </c>
      <c r="GD41" s="24">
        <f t="shared" si="697"/>
        <v>0</v>
      </c>
      <c r="GE41" s="47" t="e">
        <f>(GE40*$GO40)/$GO41</f>
        <v>#DIV/0!</v>
      </c>
      <c r="GF41" s="24">
        <f t="shared" ref="GF41" si="698">SUM(GF40:GF40)</f>
        <v>0</v>
      </c>
      <c r="GG41" s="47" t="e">
        <f>(GG40*$GO40)/$GO41</f>
        <v>#DIV/0!</v>
      </c>
      <c r="GH41" s="24">
        <f t="shared" ref="GH41" si="699">SUM(GH40:GH40)</f>
        <v>0</v>
      </c>
      <c r="GI41" s="47" t="e">
        <f>(GI40*$GO40)/$GO41</f>
        <v>#DIV/0!</v>
      </c>
      <c r="GJ41" s="24">
        <f t="shared" ref="GJ41:GK41" si="700">SUM(GJ40:GJ40)</f>
        <v>0</v>
      </c>
      <c r="GK41" s="24">
        <f t="shared" si="700"/>
        <v>0</v>
      </c>
      <c r="GL41" s="47" t="e">
        <f>(GL40*$GO40)/$GO41</f>
        <v>#DIV/0!</v>
      </c>
      <c r="GM41" s="48">
        <f>SUM(GM40)</f>
        <v>0</v>
      </c>
      <c r="GN41" s="55">
        <f>SUM(GN40:GN40)</f>
        <v>21</v>
      </c>
      <c r="GO41" s="55">
        <f>SUM(GO40:GO40)</f>
        <v>18</v>
      </c>
      <c r="GR41" s="16" t="s">
        <v>23</v>
      </c>
      <c r="GS41" s="24">
        <f>SUM(GS40)</f>
        <v>0</v>
      </c>
      <c r="GT41" s="24">
        <f>SUM(GT40)</f>
        <v>0</v>
      </c>
      <c r="GU41" s="24">
        <f>SUM(GU40)</f>
        <v>0</v>
      </c>
      <c r="GV41" s="24">
        <f>SUM(GV40)</f>
        <v>0</v>
      </c>
      <c r="GW41" s="47" t="e">
        <f>(GW40*$HG40)/$HG41</f>
        <v>#DIV/0!</v>
      </c>
      <c r="GX41" s="24">
        <f>SUM(GX40)</f>
        <v>0</v>
      </c>
      <c r="GY41" s="47" t="e">
        <f>(GY40*$HG40)/$HG41</f>
        <v>#DIV/0!</v>
      </c>
      <c r="GZ41" s="24">
        <f>SUM(GZ40)</f>
        <v>0</v>
      </c>
      <c r="HA41" s="47" t="e">
        <f>(HA40*$HG40)/$HG41</f>
        <v>#DIV/0!</v>
      </c>
      <c r="HB41" s="24">
        <f>SUM(HB40)</f>
        <v>0</v>
      </c>
      <c r="HC41" s="24">
        <f>SUM(HC40)</f>
        <v>0</v>
      </c>
      <c r="HD41" s="47" t="e">
        <f>(HD40*$HG40)/$HG41</f>
        <v>#DIV/0!</v>
      </c>
      <c r="HE41" s="24">
        <f>SUM(HE40)</f>
        <v>0</v>
      </c>
      <c r="HF41" s="24">
        <f>SUM(HF40:HF40)</f>
        <v>21</v>
      </c>
      <c r="HG41" s="55">
        <f>SUM(HG40:HG40)</f>
        <v>18</v>
      </c>
    </row>
    <row r="42" spans="1:215" ht="15" x14ac:dyDescent="0.25">
      <c r="A42" s="70" t="s">
        <v>38</v>
      </c>
      <c r="B42" s="5" t="s">
        <v>28</v>
      </c>
      <c r="C42" s="9">
        <v>744</v>
      </c>
      <c r="D42" s="9">
        <v>200.60000000000036</v>
      </c>
      <c r="E42" s="9">
        <v>543.4</v>
      </c>
      <c r="F42" s="9">
        <v>0</v>
      </c>
      <c r="G42" s="37">
        <f t="shared" ref="G42:G43" si="701">F42/$B$4</f>
        <v>0</v>
      </c>
      <c r="H42" s="9">
        <v>0</v>
      </c>
      <c r="I42" s="37">
        <f>H42/$B$4</f>
        <v>0</v>
      </c>
      <c r="J42" s="9">
        <v>0</v>
      </c>
      <c r="K42" s="37">
        <f>J42/$B$4</f>
        <v>0</v>
      </c>
      <c r="L42" s="9">
        <f>'[6]UNIT DATA'!P8</f>
        <v>0</v>
      </c>
      <c r="M42" s="9">
        <f>'[6]UNIT DATA'!Q8</f>
        <v>0</v>
      </c>
      <c r="N42" s="37">
        <f>(C42-L42-M42)/$B$4</f>
        <v>1</v>
      </c>
      <c r="O42" s="123">
        <v>3706</v>
      </c>
      <c r="P42" s="2">
        <v>21</v>
      </c>
      <c r="Q42" s="2">
        <v>18</v>
      </c>
      <c r="S42" s="70" t="s">
        <v>38</v>
      </c>
      <c r="T42" s="5" t="s">
        <v>28</v>
      </c>
      <c r="U42" s="9">
        <v>741.02</v>
      </c>
      <c r="V42" s="9">
        <v>227.99999999999821</v>
      </c>
      <c r="W42" s="9">
        <v>513.0200000000018</v>
      </c>
      <c r="X42" s="9">
        <v>2.98</v>
      </c>
      <c r="Y42" s="37">
        <f t="shared" si="524"/>
        <v>4.0053763440860216E-3</v>
      </c>
      <c r="Z42" s="9">
        <v>0</v>
      </c>
      <c r="AA42" s="37">
        <f t="shared" si="525"/>
        <v>0</v>
      </c>
      <c r="AB42" s="9">
        <v>0</v>
      </c>
      <c r="AC42" s="37">
        <f t="shared" si="526"/>
        <v>0</v>
      </c>
      <c r="AD42" s="9">
        <v>0</v>
      </c>
      <c r="AE42" s="9">
        <v>0</v>
      </c>
      <c r="AF42" s="37">
        <f>(U42-AD42-AE42)/$T$4</f>
        <v>0.99599462365591396</v>
      </c>
      <c r="AG42" s="33">
        <v>3926</v>
      </c>
      <c r="AH42" s="2">
        <v>21</v>
      </c>
      <c r="AI42" s="2">
        <v>18</v>
      </c>
      <c r="AK42" s="70" t="s">
        <v>38</v>
      </c>
      <c r="AL42" s="5" t="s">
        <v>28</v>
      </c>
      <c r="AM42" s="9">
        <v>294.7</v>
      </c>
      <c r="AN42" s="9">
        <v>58.30000000000291</v>
      </c>
      <c r="AO42" s="9">
        <v>236.39999999999708</v>
      </c>
      <c r="AP42" s="9">
        <v>425.3</v>
      </c>
      <c r="AQ42" s="37">
        <f>AP42/$AL$4</f>
        <v>0.59069444444444441</v>
      </c>
      <c r="AR42" s="9">
        <v>0</v>
      </c>
      <c r="AS42" s="37">
        <f>AR42/$AL$4</f>
        <v>0</v>
      </c>
      <c r="AT42" s="9">
        <v>0</v>
      </c>
      <c r="AU42" s="37">
        <f>AT42/$AL$4</f>
        <v>0</v>
      </c>
      <c r="AV42" s="9">
        <v>0</v>
      </c>
      <c r="AW42" s="9">
        <v>0</v>
      </c>
      <c r="AX42" s="37">
        <f>(AM42-AV42-AW42)/$AL$4</f>
        <v>0.40930555555555553</v>
      </c>
      <c r="AY42" s="18">
        <v>1070</v>
      </c>
      <c r="AZ42" s="2">
        <v>21</v>
      </c>
      <c r="BA42" s="2">
        <v>18</v>
      </c>
      <c r="BC42" s="70" t="s">
        <v>38</v>
      </c>
      <c r="BD42" s="5" t="s">
        <v>28</v>
      </c>
      <c r="BF42" s="9"/>
      <c r="BI42" s="37" t="e">
        <f>BH42/$BD$4</f>
        <v>#DIV/0!</v>
      </c>
      <c r="BK42" s="37" t="e">
        <f>BJ42/$BD$4</f>
        <v>#DIV/0!</v>
      </c>
      <c r="BM42" s="37" t="e">
        <f>BL42/$BD$4</f>
        <v>#DIV/0!</v>
      </c>
      <c r="BP42" s="37" t="e">
        <f>(BE42-BO42)/$BD$4</f>
        <v>#DIV/0!</v>
      </c>
      <c r="BQ42" s="6"/>
      <c r="BR42" s="2">
        <v>21</v>
      </c>
      <c r="BS42" s="2">
        <v>18</v>
      </c>
      <c r="BU42" s="70" t="s">
        <v>38</v>
      </c>
      <c r="BV42" s="5" t="s">
        <v>28</v>
      </c>
      <c r="BW42" s="9"/>
      <c r="BX42" s="9"/>
      <c r="BY42" s="9"/>
      <c r="BZ42" s="9"/>
      <c r="CA42" s="37" t="e">
        <f>BZ42/$BV$4</f>
        <v>#DIV/0!</v>
      </c>
      <c r="CC42" s="37" t="e">
        <f>CB42/$BV$4</f>
        <v>#DIV/0!</v>
      </c>
      <c r="CE42" s="37" t="e">
        <f>CD42/$BV$4</f>
        <v>#DIV/0!</v>
      </c>
      <c r="CH42" s="37" t="e">
        <f>(BW42-CF42-CG42)/$BV$4</f>
        <v>#DIV/0!</v>
      </c>
      <c r="CJ42" s="2">
        <v>21</v>
      </c>
      <c r="CK42" s="2">
        <v>18</v>
      </c>
      <c r="CM42" s="70" t="s">
        <v>38</v>
      </c>
      <c r="CN42" s="5" t="s">
        <v>28</v>
      </c>
      <c r="CO42" s="9"/>
      <c r="CP42" s="9"/>
      <c r="CQ42" s="9"/>
      <c r="CR42" s="9"/>
      <c r="CS42" s="37" t="e">
        <f t="shared" ref="CS42:CS47" si="702">CR42/$CN$4</f>
        <v>#DIV/0!</v>
      </c>
      <c r="CT42" s="9"/>
      <c r="CU42" s="37" t="e">
        <f t="shared" ref="CU42:CU43" si="703">CT42/$CN$4</f>
        <v>#DIV/0!</v>
      </c>
      <c r="CV42" s="9"/>
      <c r="CW42" s="37" t="e">
        <f t="shared" ref="CW42:CW43" si="704">CV42/$CN$4</f>
        <v>#DIV/0!</v>
      </c>
      <c r="CX42" s="9"/>
      <c r="CY42" s="9"/>
      <c r="CZ42" s="37" t="e">
        <f>(CO42-CX42-CY42)/$CN$4</f>
        <v>#DIV/0!</v>
      </c>
      <c r="DB42" s="2">
        <v>21</v>
      </c>
      <c r="DC42" s="2">
        <v>18</v>
      </c>
      <c r="DE42" s="70" t="s">
        <v>38</v>
      </c>
      <c r="DF42" s="5" t="s">
        <v>28</v>
      </c>
      <c r="DG42" s="9"/>
      <c r="DH42" s="9"/>
      <c r="DI42" s="9"/>
      <c r="DK42" s="37" t="e">
        <f t="shared" ref="DK42:DK43" si="705">DJ42/$DF$4</f>
        <v>#DIV/0!</v>
      </c>
      <c r="DM42" s="37" t="e">
        <f t="shared" ref="DM42:DM43" si="706">DL42/$DF$4</f>
        <v>#DIV/0!</v>
      </c>
      <c r="DO42" s="37" t="e">
        <f t="shared" ref="DO42:DO43" si="707">DN42/$DF$4</f>
        <v>#DIV/0!</v>
      </c>
      <c r="DR42" s="37" t="e">
        <f>(DG42-DP42-DQ42)/$DF$4</f>
        <v>#DIV/0!</v>
      </c>
      <c r="DT42" s="2">
        <v>21</v>
      </c>
      <c r="DU42" s="2">
        <v>18</v>
      </c>
      <c r="DW42" s="70" t="s">
        <v>38</v>
      </c>
      <c r="DX42" s="5" t="s">
        <v>28</v>
      </c>
      <c r="EC42" s="37" t="e">
        <f t="shared" ref="EC42:EC43" si="708">EB42/$DX$4</f>
        <v>#DIV/0!</v>
      </c>
      <c r="EE42" s="37" t="e">
        <f t="shared" ref="EE42:EE43" si="709">ED42/$DX$4</f>
        <v>#DIV/0!</v>
      </c>
      <c r="EG42" s="37" t="e">
        <f t="shared" ref="EG42:EG43" si="710">EF42/$DX$4</f>
        <v>#DIV/0!</v>
      </c>
      <c r="EJ42" s="37" t="e">
        <f>(DY42-EH42-EI42)/$DX$4</f>
        <v>#DIV/0!</v>
      </c>
      <c r="EL42" s="2">
        <v>21</v>
      </c>
      <c r="EM42" s="2">
        <v>18</v>
      </c>
      <c r="EO42" s="70" t="s">
        <v>38</v>
      </c>
      <c r="EP42" s="5" t="s">
        <v>28</v>
      </c>
      <c r="EU42" s="37" t="e">
        <f t="shared" si="532"/>
        <v>#DIV/0!</v>
      </c>
      <c r="EW42" s="37" t="e">
        <f t="shared" si="532"/>
        <v>#DIV/0!</v>
      </c>
      <c r="EY42" s="37" t="e">
        <f t="shared" si="532"/>
        <v>#DIV/0!</v>
      </c>
      <c r="FB42" s="37" t="e">
        <f>(EQ42-EZ42-FA42)/$EP$4</f>
        <v>#DIV/0!</v>
      </c>
      <c r="FD42" s="2">
        <v>21</v>
      </c>
      <c r="FE42" s="2">
        <v>18</v>
      </c>
      <c r="FG42" s="70" t="s">
        <v>38</v>
      </c>
      <c r="FH42" s="5" t="s">
        <v>28</v>
      </c>
      <c r="FM42" s="37" t="e">
        <f>FL42/$FH$4</f>
        <v>#DIV/0!</v>
      </c>
      <c r="FO42" s="37" t="e">
        <f>FN42/$FH$4</f>
        <v>#DIV/0!</v>
      </c>
      <c r="FQ42" s="37" t="e">
        <f>FP42/$FH$4</f>
        <v>#DIV/0!</v>
      </c>
      <c r="FR42" s="9"/>
      <c r="FS42" s="9"/>
      <c r="FT42" s="37" t="e">
        <f>(FI42-FR42-FS42)/$FH$4</f>
        <v>#DIV/0!</v>
      </c>
      <c r="FV42" s="2">
        <v>21</v>
      </c>
      <c r="FW42" s="2">
        <v>18</v>
      </c>
      <c r="FY42" s="70" t="s">
        <v>38</v>
      </c>
      <c r="FZ42" s="5" t="s">
        <v>28</v>
      </c>
      <c r="GE42" s="37" t="e">
        <f t="shared" ref="GE42:GE43" si="711">GD42/$FZ$4</f>
        <v>#DIV/0!</v>
      </c>
      <c r="GG42" s="37" t="e">
        <f t="shared" ref="GG42:GG43" si="712">GF42/$FZ$4</f>
        <v>#DIV/0!</v>
      </c>
      <c r="GI42" s="37" t="e">
        <f t="shared" ref="GI42:GI43" si="713">GH42/$FZ$4</f>
        <v>#DIV/0!</v>
      </c>
      <c r="GL42" s="37" t="e">
        <f>(GA42-GJ42-GK42)/$FZ$4</f>
        <v>#DIV/0!</v>
      </c>
      <c r="GM42" s="6"/>
      <c r="GN42" s="2">
        <v>21</v>
      </c>
      <c r="GO42" s="2">
        <v>18</v>
      </c>
      <c r="GQ42" s="70" t="s">
        <v>38</v>
      </c>
      <c r="GR42" s="5" t="s">
        <v>28</v>
      </c>
      <c r="GT42" s="9"/>
      <c r="GW42" s="37" t="e">
        <f>GV42/$GR$4</f>
        <v>#DIV/0!</v>
      </c>
      <c r="GY42" s="37" t="e">
        <f>GX42/$GR$4</f>
        <v>#DIV/0!</v>
      </c>
      <c r="HA42" s="37" t="e">
        <f>GZ42/$GR$4</f>
        <v>#DIV/0!</v>
      </c>
      <c r="HB42" s="4"/>
      <c r="HD42" s="37" t="e">
        <f>(GS42-HC42)/$GR$4</f>
        <v>#DIV/0!</v>
      </c>
      <c r="HF42" s="2">
        <v>21</v>
      </c>
      <c r="HG42" s="2">
        <v>18</v>
      </c>
    </row>
    <row r="43" spans="1:215" ht="14.25" x14ac:dyDescent="0.25">
      <c r="B43" s="5" t="s">
        <v>29</v>
      </c>
      <c r="C43" s="9">
        <v>721.75</v>
      </c>
      <c r="D43" s="9">
        <v>215.80000000000106</v>
      </c>
      <c r="E43" s="9">
        <v>505.95</v>
      </c>
      <c r="F43" s="9">
        <v>22.25</v>
      </c>
      <c r="G43" s="37">
        <f t="shared" si="701"/>
        <v>2.9905913978494625E-2</v>
      </c>
      <c r="H43" s="9">
        <v>0</v>
      </c>
      <c r="I43" s="37">
        <f t="shared" ref="I43" si="714">H43/$B$4</f>
        <v>0</v>
      </c>
      <c r="J43" s="9">
        <v>0</v>
      </c>
      <c r="K43" s="37">
        <f t="shared" ref="K43" si="715">J43/$B$4</f>
        <v>0</v>
      </c>
      <c r="L43" s="9">
        <f>'[6]UNIT DATA'!P9</f>
        <v>0</v>
      </c>
      <c r="M43" s="9">
        <f>'[6]UNIT DATA'!Q9</f>
        <v>0</v>
      </c>
      <c r="N43" s="37">
        <f>(C43-L43-M43)/$B$4</f>
        <v>0.97009408602150538</v>
      </c>
      <c r="O43" s="123">
        <v>3228</v>
      </c>
      <c r="P43" s="2">
        <v>21</v>
      </c>
      <c r="Q43" s="2">
        <v>10</v>
      </c>
      <c r="T43" s="5" t="s">
        <v>29</v>
      </c>
      <c r="U43" s="9">
        <v>698.75</v>
      </c>
      <c r="V43" s="9">
        <v>219.19999999999891</v>
      </c>
      <c r="W43" s="9">
        <v>479.55000000000109</v>
      </c>
      <c r="X43" s="9">
        <v>45.25</v>
      </c>
      <c r="Y43" s="37">
        <f t="shared" si="524"/>
        <v>6.0819892473118281E-2</v>
      </c>
      <c r="Z43" s="9">
        <v>0</v>
      </c>
      <c r="AA43" s="37">
        <f t="shared" si="525"/>
        <v>0</v>
      </c>
      <c r="AB43" s="9">
        <v>0</v>
      </c>
      <c r="AC43" s="37">
        <f t="shared" si="526"/>
        <v>0</v>
      </c>
      <c r="AD43" s="9">
        <v>0</v>
      </c>
      <c r="AE43" s="9">
        <v>0</v>
      </c>
      <c r="AF43" s="37">
        <f>(U43-AD43-AE43)/$T$4</f>
        <v>0.93918010752688175</v>
      </c>
      <c r="AG43" s="33">
        <v>3123</v>
      </c>
      <c r="AH43" s="2">
        <v>21</v>
      </c>
      <c r="AI43" s="2">
        <v>10</v>
      </c>
      <c r="AL43" s="5" t="s">
        <v>29</v>
      </c>
      <c r="AM43" s="9">
        <v>599.12</v>
      </c>
      <c r="AN43" s="9">
        <v>161.10000000000036</v>
      </c>
      <c r="AO43" s="9">
        <v>438.01999999999964</v>
      </c>
      <c r="AP43" s="9">
        <v>120.88</v>
      </c>
      <c r="AQ43" s="37">
        <f t="shared" ref="AQ43" si="716">AP43/$AL$4</f>
        <v>0.16788888888888889</v>
      </c>
      <c r="AR43" s="9">
        <v>0</v>
      </c>
      <c r="AS43" s="37">
        <f t="shared" ref="AS43" si="717">AR43/$AL$4</f>
        <v>0</v>
      </c>
      <c r="AT43" s="9">
        <v>0</v>
      </c>
      <c r="AU43" s="37">
        <f t="shared" ref="AU43" si="718">AT43/$AL$4</f>
        <v>0</v>
      </c>
      <c r="AV43" s="9">
        <v>0</v>
      </c>
      <c r="AW43" s="9">
        <v>0</v>
      </c>
      <c r="AX43" s="37">
        <f>(AM43-AV43-AW43)/$AL$4</f>
        <v>0.83211111111111113</v>
      </c>
      <c r="AY43" s="18">
        <v>2314</v>
      </c>
      <c r="AZ43" s="2">
        <v>21</v>
      </c>
      <c r="BA43" s="2">
        <v>10</v>
      </c>
      <c r="BD43" s="5" t="s">
        <v>29</v>
      </c>
      <c r="BF43" s="9"/>
      <c r="BG43" s="9"/>
      <c r="BI43" s="37" t="e">
        <f t="shared" ref="BI43" si="719">BH43/$BD$4</f>
        <v>#DIV/0!</v>
      </c>
      <c r="BK43" s="37" t="e">
        <f t="shared" ref="BK43" si="720">BJ43/$BD$4</f>
        <v>#DIV/0!</v>
      </c>
      <c r="BM43" s="37" t="e">
        <f t="shared" ref="BM43" si="721">BL43/$BD$4</f>
        <v>#DIV/0!</v>
      </c>
      <c r="BP43" s="37" t="e">
        <f>(BE43-BO43)/$BD$4</f>
        <v>#DIV/0!</v>
      </c>
      <c r="BQ43" s="6"/>
      <c r="BR43" s="2">
        <v>21</v>
      </c>
      <c r="BS43" s="2">
        <v>10</v>
      </c>
      <c r="BV43" s="5" t="s">
        <v>29</v>
      </c>
      <c r="BX43" s="9"/>
      <c r="CA43" s="37" t="e">
        <f t="shared" ref="CA43" si="722">BZ43/$BV$4</f>
        <v>#DIV/0!</v>
      </c>
      <c r="CC43" s="37" t="e">
        <f t="shared" ref="CC43" si="723">CB43/$BV$4</f>
        <v>#DIV/0!</v>
      </c>
      <c r="CE43" s="37" t="e">
        <f t="shared" ref="CE43" si="724">CD43/$BV$4</f>
        <v>#DIV/0!</v>
      </c>
      <c r="CH43" s="37" t="e">
        <f>(BW43-CF43-CG43)/$BV$4</f>
        <v>#DIV/0!</v>
      </c>
      <c r="CJ43" s="2">
        <v>21</v>
      </c>
      <c r="CK43" s="2">
        <v>10</v>
      </c>
      <c r="CN43" s="5" t="s">
        <v>29</v>
      </c>
      <c r="CO43" s="9"/>
      <c r="CP43" s="9"/>
      <c r="CQ43" s="9"/>
      <c r="CR43" s="9"/>
      <c r="CS43" s="37" t="e">
        <f t="shared" si="702"/>
        <v>#DIV/0!</v>
      </c>
      <c r="CT43" s="9"/>
      <c r="CU43" s="37" t="e">
        <f t="shared" si="703"/>
        <v>#DIV/0!</v>
      </c>
      <c r="CV43" s="9"/>
      <c r="CW43" s="37" t="e">
        <f t="shared" si="704"/>
        <v>#DIV/0!</v>
      </c>
      <c r="CX43" s="9"/>
      <c r="CY43" s="9"/>
      <c r="CZ43" s="37" t="e">
        <f>(CO43-CX43-CY43)/$CN$4</f>
        <v>#DIV/0!</v>
      </c>
      <c r="DB43" s="2">
        <v>21</v>
      </c>
      <c r="DC43" s="2">
        <v>10</v>
      </c>
      <c r="DF43" s="5" t="s">
        <v>29</v>
      </c>
      <c r="DG43" s="9"/>
      <c r="DH43" s="9"/>
      <c r="DI43" s="9"/>
      <c r="DK43" s="37" t="e">
        <f t="shared" si="705"/>
        <v>#DIV/0!</v>
      </c>
      <c r="DM43" s="37" t="e">
        <f t="shared" si="706"/>
        <v>#DIV/0!</v>
      </c>
      <c r="DO43" s="37" t="e">
        <f t="shared" si="707"/>
        <v>#DIV/0!</v>
      </c>
      <c r="DR43" s="37" t="e">
        <f>(DG43-DP43-DQ43)/$DF$4</f>
        <v>#DIV/0!</v>
      </c>
      <c r="DT43" s="2">
        <v>21</v>
      </c>
      <c r="DU43" s="2">
        <v>10</v>
      </c>
      <c r="DX43" s="5" t="s">
        <v>29</v>
      </c>
      <c r="EC43" s="37" t="e">
        <f t="shared" si="708"/>
        <v>#DIV/0!</v>
      </c>
      <c r="EE43" s="37" t="e">
        <f t="shared" si="709"/>
        <v>#DIV/0!</v>
      </c>
      <c r="EG43" s="37" t="e">
        <f t="shared" si="710"/>
        <v>#DIV/0!</v>
      </c>
      <c r="EJ43" s="37" t="e">
        <f>(DY43-EH43-EI43)/$DX$4</f>
        <v>#DIV/0!</v>
      </c>
      <c r="EL43" s="2">
        <v>21</v>
      </c>
      <c r="EM43" s="2">
        <v>10</v>
      </c>
      <c r="EP43" s="5" t="s">
        <v>29</v>
      </c>
      <c r="EQ43" s="9"/>
      <c r="ER43" s="9"/>
      <c r="ES43" s="9"/>
      <c r="ET43" s="9"/>
      <c r="EU43" s="37" t="e">
        <f t="shared" ref="EU43" si="725">ET43/$EP$4</f>
        <v>#DIV/0!</v>
      </c>
      <c r="EW43" s="37" t="e">
        <f t="shared" ref="EW43" si="726">EV43/$EP$4</f>
        <v>#DIV/0!</v>
      </c>
      <c r="EY43" s="37" t="e">
        <f t="shared" ref="EY43" si="727">EX43/$EP$4</f>
        <v>#DIV/0!</v>
      </c>
      <c r="FB43" s="37" t="e">
        <f>(EQ43-EZ43-FA43)/$EP$4</f>
        <v>#DIV/0!</v>
      </c>
      <c r="FD43" s="2">
        <v>21</v>
      </c>
      <c r="FE43" s="2">
        <v>10</v>
      </c>
      <c r="FH43" s="5" t="s">
        <v>29</v>
      </c>
      <c r="FM43" s="37" t="e">
        <f t="shared" ref="FM43" si="728">FL43/$FH$4</f>
        <v>#DIV/0!</v>
      </c>
      <c r="FO43" s="37" t="e">
        <f t="shared" ref="FO43" si="729">FN43/$FH$4</f>
        <v>#DIV/0!</v>
      </c>
      <c r="FQ43" s="37" t="e">
        <f t="shared" ref="FQ43" si="730">FP43/$FH$4</f>
        <v>#DIV/0!</v>
      </c>
      <c r="FT43" s="37" t="e">
        <f>(FI43-FR43-FS43)/$FH$4</f>
        <v>#DIV/0!</v>
      </c>
      <c r="FV43" s="2">
        <v>21</v>
      </c>
      <c r="FW43" s="2">
        <v>10</v>
      </c>
      <c r="FZ43" s="5" t="s">
        <v>29</v>
      </c>
      <c r="GE43" s="37" t="e">
        <f t="shared" si="711"/>
        <v>#DIV/0!</v>
      </c>
      <c r="GG43" s="37" t="e">
        <f t="shared" si="712"/>
        <v>#DIV/0!</v>
      </c>
      <c r="GI43" s="37" t="e">
        <f t="shared" si="713"/>
        <v>#DIV/0!</v>
      </c>
      <c r="GL43" s="37" t="e">
        <f>(GA43-GJ43-GK43)/$FZ$4</f>
        <v>#DIV/0!</v>
      </c>
      <c r="GM43" s="6"/>
      <c r="GN43" s="2">
        <v>21</v>
      </c>
      <c r="GO43" s="2">
        <v>10</v>
      </c>
      <c r="GR43" s="5" t="s">
        <v>29</v>
      </c>
      <c r="GS43" s="9"/>
      <c r="GT43" s="9"/>
      <c r="GU43" s="9"/>
      <c r="GV43" s="9"/>
      <c r="GW43" s="37" t="e">
        <f t="shared" ref="GW43" si="731">GV43/$GR$4</f>
        <v>#DIV/0!</v>
      </c>
      <c r="GY43" s="37" t="e">
        <f t="shared" ref="GY43" si="732">GX43/$GR$4</f>
        <v>#DIV/0!</v>
      </c>
      <c r="HA43" s="37" t="e">
        <f t="shared" ref="HA43" si="733">GZ43/$GR$4</f>
        <v>#DIV/0!</v>
      </c>
      <c r="HB43" s="4"/>
      <c r="HD43" s="37" t="e">
        <f>(GS43-HC43)/$GR$4</f>
        <v>#DIV/0!</v>
      </c>
      <c r="HF43" s="2">
        <v>21</v>
      </c>
      <c r="HG43" s="2">
        <v>10</v>
      </c>
    </row>
    <row r="44" spans="1:215" ht="15.75" thickBot="1" x14ac:dyDescent="0.3">
      <c r="B44" s="16" t="s">
        <v>23</v>
      </c>
      <c r="C44" s="51">
        <f>SUM(C42:C43)</f>
        <v>1465.75</v>
      </c>
      <c r="D44" s="51">
        <f t="shared" ref="D44:M44" si="734">SUM(D42:D43)</f>
        <v>416.40000000000146</v>
      </c>
      <c r="E44" s="51">
        <f t="shared" si="734"/>
        <v>1049.3499999999999</v>
      </c>
      <c r="F44" s="55">
        <f t="shared" si="734"/>
        <v>22.25</v>
      </c>
      <c r="G44" s="57">
        <f>(G42*Q42+G43*Q43)/Q44</f>
        <v>1.0680683563748081E-2</v>
      </c>
      <c r="H44" s="52">
        <f t="shared" si="734"/>
        <v>0</v>
      </c>
      <c r="I44" s="57">
        <f>(I42*Q42+I43*Q43)/Q44</f>
        <v>0</v>
      </c>
      <c r="J44" s="52">
        <f>SUM(J42:J43)</f>
        <v>0</v>
      </c>
      <c r="K44" s="47">
        <f>(K42*Q42+K43*Q43)/Q44</f>
        <v>0</v>
      </c>
      <c r="L44" s="52">
        <f t="shared" si="734"/>
        <v>0</v>
      </c>
      <c r="M44" s="52">
        <f t="shared" si="734"/>
        <v>0</v>
      </c>
      <c r="N44" s="57">
        <f>(N42*$Q$42+N43*$Q$43)/$Q$44</f>
        <v>0.98931931643625204</v>
      </c>
      <c r="O44" s="62">
        <f t="shared" ref="O44:Q44" si="735">SUM(O42:O43)</f>
        <v>6934</v>
      </c>
      <c r="P44" s="55">
        <f t="shared" si="735"/>
        <v>42</v>
      </c>
      <c r="Q44" s="24">
        <f t="shared" si="735"/>
        <v>28</v>
      </c>
      <c r="T44" s="16" t="s">
        <v>23</v>
      </c>
      <c r="U44" s="45">
        <f>SUM(U42:U43)</f>
        <v>1439.77</v>
      </c>
      <c r="V44" s="45">
        <f t="shared" ref="V44:X44" si="736">SUM(V42:V43)</f>
        <v>447.19999999999709</v>
      </c>
      <c r="W44" s="45">
        <f t="shared" si="736"/>
        <v>992.57000000000289</v>
      </c>
      <c r="X44" s="24">
        <f t="shared" si="736"/>
        <v>48.23</v>
      </c>
      <c r="Y44" s="47">
        <f>(Y42*$AI$42+Y43*$AI$43)/$AI$44</f>
        <v>2.4296274961597541E-2</v>
      </c>
      <c r="Z44" s="46">
        <f t="shared" ref="Z44" si="737">SUM(Z42:Z43)</f>
        <v>0</v>
      </c>
      <c r="AA44" s="47">
        <f>(AA42*$AI$42+AA43*$AI$43)/$AI$44</f>
        <v>0</v>
      </c>
      <c r="AB44" s="46">
        <f t="shared" ref="AB44" si="738">SUM(AB42:AB43)</f>
        <v>0</v>
      </c>
      <c r="AC44" s="47">
        <f>(AC42*$AI$42+AC43*$AI$43)/$AI$44</f>
        <v>0</v>
      </c>
      <c r="AD44" s="46">
        <f t="shared" ref="AD44:AE44" si="739">SUM(AD42:AD43)</f>
        <v>0</v>
      </c>
      <c r="AE44" s="46">
        <f t="shared" si="739"/>
        <v>0</v>
      </c>
      <c r="AF44" s="47">
        <f>(AF42*$AI$42+AF43*$AI$43)/$AI$44</f>
        <v>0.97570372503840253</v>
      </c>
      <c r="AG44" s="48">
        <f>SUM(AG42:AG43)</f>
        <v>7049</v>
      </c>
      <c r="AH44" s="55">
        <f>SUM(AH42:AH43)</f>
        <v>42</v>
      </c>
      <c r="AI44" s="24">
        <f t="shared" ref="AI44" si="740">SUM(AI42:AI43)</f>
        <v>28</v>
      </c>
      <c r="AL44" s="16" t="s">
        <v>23</v>
      </c>
      <c r="AM44" s="46">
        <f>SUM(AM42:AM43)</f>
        <v>893.81999999999994</v>
      </c>
      <c r="AN44" s="46">
        <f t="shared" ref="AN44" si="741">SUM(AN42:AN43)</f>
        <v>219.40000000000327</v>
      </c>
      <c r="AO44" s="46">
        <f>SUM(AO42:AO43)</f>
        <v>674.41999999999666</v>
      </c>
      <c r="AP44" s="46">
        <f>SUM(AP42:AP43)</f>
        <v>546.18000000000006</v>
      </c>
      <c r="AQ44" s="47">
        <f>(AQ42*$BA42+AQ43*$BA43)/$BA44</f>
        <v>0.43969246031746029</v>
      </c>
      <c r="AR44" s="46">
        <f t="shared" ref="AR44:AW44" si="742">SUM(AR42:AR43)</f>
        <v>0</v>
      </c>
      <c r="AS44" s="47">
        <f>(AS42*$BA42+AS43*$BA43)/$BA44</f>
        <v>0</v>
      </c>
      <c r="AT44" s="46">
        <f t="shared" si="742"/>
        <v>0</v>
      </c>
      <c r="AU44" s="47">
        <f>(AU42*$BA42+AU43*$BA43)/$BA44</f>
        <v>0</v>
      </c>
      <c r="AV44" s="46">
        <f t="shared" ref="AV44" si="743">SUM(AV42:AV43)</f>
        <v>0</v>
      </c>
      <c r="AW44" s="46">
        <f t="shared" si="742"/>
        <v>0</v>
      </c>
      <c r="AX44" s="47">
        <f>(AX42*$BA42+AX43*$BA43)/$BA44</f>
        <v>0.56030753968253966</v>
      </c>
      <c r="AY44" s="66">
        <f t="shared" ref="AY44" si="744">SUM(AY42:AY43)</f>
        <v>3384</v>
      </c>
      <c r="AZ44" s="24">
        <f>SUM(AZ42:AZ43)</f>
        <v>42</v>
      </c>
      <c r="BA44" s="24">
        <f t="shared" ref="BA44" si="745">SUM(BA42:BA43)</f>
        <v>28</v>
      </c>
      <c r="BD44" s="16" t="s">
        <v>23</v>
      </c>
      <c r="BE44" s="45">
        <f>SUM(BE42:BE43)</f>
        <v>0</v>
      </c>
      <c r="BF44" s="45">
        <f t="shared" ref="BF44" si="746">SUM(BF42:BF43)</f>
        <v>0</v>
      </c>
      <c r="BG44" s="46">
        <f>SUM(BG42:BG43)</f>
        <v>0</v>
      </c>
      <c r="BH44" s="46">
        <f t="shared" ref="BH44:BO44" si="747">SUM(BH42:BH43)</f>
        <v>0</v>
      </c>
      <c r="BI44" s="47" t="e">
        <f>(BI42*$BS42+BI43*$BS43)/$BS44</f>
        <v>#DIV/0!</v>
      </c>
      <c r="BJ44" s="46">
        <f t="shared" si="747"/>
        <v>0</v>
      </c>
      <c r="BK44" s="47" t="e">
        <f>(BK42*$BS42+BK43*$BS43)/$BS44</f>
        <v>#DIV/0!</v>
      </c>
      <c r="BL44" s="46">
        <f t="shared" si="747"/>
        <v>0</v>
      </c>
      <c r="BM44" s="47" t="e">
        <f>(BM42*$BS42+BM43*$BS43)/$BS44</f>
        <v>#DIV/0!</v>
      </c>
      <c r="BN44" s="46">
        <f t="shared" ref="BN44" si="748">SUM(BN42:BN43)</f>
        <v>0</v>
      </c>
      <c r="BO44" s="46">
        <f t="shared" si="747"/>
        <v>0</v>
      </c>
      <c r="BP44" s="47" t="e">
        <f>(BP42*$BS42+BP43*$BS43)/$BS44</f>
        <v>#DIV/0!</v>
      </c>
      <c r="BQ44" s="48">
        <f t="shared" ref="BQ44" si="749">SUM(BQ42:BQ43)</f>
        <v>0</v>
      </c>
      <c r="BR44" s="24">
        <f>SUM(BR42:BR43)</f>
        <v>42</v>
      </c>
      <c r="BS44" s="24">
        <f t="shared" ref="BS44" si="750">SUM(BS42:BS43)</f>
        <v>28</v>
      </c>
      <c r="BV44" s="19" t="s">
        <v>23</v>
      </c>
      <c r="BW44" s="45">
        <f>SUM(BW42:BW43)</f>
        <v>0</v>
      </c>
      <c r="BX44" s="45">
        <f t="shared" ref="BX44:CG44" si="751">SUM(BX42:BX43)</f>
        <v>0</v>
      </c>
      <c r="BY44" s="24">
        <f t="shared" si="751"/>
        <v>0</v>
      </c>
      <c r="BZ44" s="24">
        <f t="shared" si="751"/>
        <v>0</v>
      </c>
      <c r="CA44" s="47" t="e">
        <f>(CA42*$CK42+CA43*$CK43)/$CK44</f>
        <v>#DIV/0!</v>
      </c>
      <c r="CB44" s="24">
        <f t="shared" si="751"/>
        <v>0</v>
      </c>
      <c r="CC44" s="47" t="e">
        <f>(CC42*$CK42+CC43*$CK43)/$CK44</f>
        <v>#DIV/0!</v>
      </c>
      <c r="CD44" s="24">
        <f t="shared" si="751"/>
        <v>0</v>
      </c>
      <c r="CE44" s="47" t="e">
        <f>(CE42*$CK42+CE43*$CK43)/$CK44</f>
        <v>#DIV/0!</v>
      </c>
      <c r="CF44" s="24">
        <f t="shared" ref="CF44" si="752">SUM(CF42:CF43)</f>
        <v>0</v>
      </c>
      <c r="CG44" s="24">
        <f t="shared" si="751"/>
        <v>0</v>
      </c>
      <c r="CH44" s="47" t="e">
        <f>(CH42*$CK42+CH43*$CK43)/$CK44</f>
        <v>#DIV/0!</v>
      </c>
      <c r="CI44" s="48">
        <f t="shared" ref="CI44" si="753">SUM(CI42:CI43)</f>
        <v>0</v>
      </c>
      <c r="CJ44" s="55">
        <f>SUM(CJ42:CJ43)</f>
        <v>42</v>
      </c>
      <c r="CK44" s="24">
        <f t="shared" ref="CK44" si="754">SUM(CK42:CK43)</f>
        <v>28</v>
      </c>
      <c r="CN44" s="16" t="s">
        <v>23</v>
      </c>
      <c r="CO44" s="45">
        <f>SUM(CO42:CO43)</f>
        <v>0</v>
      </c>
      <c r="CP44" s="46">
        <f>SUM(CP42:CP43)</f>
        <v>0</v>
      </c>
      <c r="CQ44" s="45">
        <f t="shared" ref="CQ44:CY44" si="755">SUM(CQ42:CQ43)</f>
        <v>0</v>
      </c>
      <c r="CR44" s="46">
        <f t="shared" si="755"/>
        <v>0</v>
      </c>
      <c r="CS44" s="47" t="e">
        <f>(CS42*$DC42+CS43*$DC43)/$DC44</f>
        <v>#DIV/0!</v>
      </c>
      <c r="CT44" s="46">
        <f t="shared" si="755"/>
        <v>0</v>
      </c>
      <c r="CU44" s="47" t="e">
        <f>(CU42*$DC42+CU43*$DC43)/$DC44</f>
        <v>#DIV/0!</v>
      </c>
      <c r="CV44" s="46">
        <f t="shared" si="755"/>
        <v>0</v>
      </c>
      <c r="CW44" s="47" t="e">
        <f>(CW42*$DC42+CW43*$DC43)/$DC44</f>
        <v>#DIV/0!</v>
      </c>
      <c r="CX44" s="46">
        <f t="shared" ref="CX44" si="756">SUM(CX42:CX43)</f>
        <v>0</v>
      </c>
      <c r="CY44" s="46">
        <f t="shared" si="755"/>
        <v>0</v>
      </c>
      <c r="CZ44" s="47" t="e">
        <f>(CZ42*$DC42+CZ43*$DC43)/$DC44</f>
        <v>#DIV/0!</v>
      </c>
      <c r="DA44" s="48">
        <f t="shared" ref="DA44" si="757">SUM(DA42:DA43)</f>
        <v>0</v>
      </c>
      <c r="DB44" s="24">
        <f>SUM(DB42:DB43)</f>
        <v>42</v>
      </c>
      <c r="DC44" s="24">
        <f t="shared" ref="DC44" si="758">SUM(DC42:DC43)</f>
        <v>28</v>
      </c>
      <c r="DF44" s="16" t="s">
        <v>23</v>
      </c>
      <c r="DG44" s="46">
        <f>SUM(DG42:DG43)</f>
        <v>0</v>
      </c>
      <c r="DH44" s="46">
        <f t="shared" ref="DH44" si="759">SUM(DH42:DH43)</f>
        <v>0</v>
      </c>
      <c r="DI44" s="46">
        <f>SUM(DI42:DI43)</f>
        <v>0</v>
      </c>
      <c r="DJ44" s="45">
        <f t="shared" ref="DJ44" si="760">SUM(DJ42:DJ43)</f>
        <v>0</v>
      </c>
      <c r="DK44" s="47" t="e">
        <f>(DK42*$DU42+DK43*$DU43)/$DU44</f>
        <v>#DIV/0!</v>
      </c>
      <c r="DL44" s="46">
        <f t="shared" ref="DL44" si="761">SUM(DL42:DL43)</f>
        <v>0</v>
      </c>
      <c r="DM44" s="47" t="e">
        <f>(DM42*$DU42+DM43*$DU43)/$DU44</f>
        <v>#DIV/0!</v>
      </c>
      <c r="DN44" s="46">
        <f t="shared" ref="DN44" si="762">SUM(DN42:DN43)</f>
        <v>0</v>
      </c>
      <c r="DO44" s="47" t="e">
        <f>(DO42*$DU42+DO43*$DU43)/$DU44</f>
        <v>#DIV/0!</v>
      </c>
      <c r="DP44" s="46">
        <f t="shared" ref="DP44:DQ44" si="763">SUM(DP42:DP43)</f>
        <v>0</v>
      </c>
      <c r="DQ44" s="46">
        <f t="shared" si="763"/>
        <v>0</v>
      </c>
      <c r="DR44" s="47" t="e">
        <f>(DR42*$DU42+DR43*$DU43)/$DU44</f>
        <v>#DIV/0!</v>
      </c>
      <c r="DS44" s="53">
        <f t="shared" ref="DS44" si="764">SUM(DS42:DS43)</f>
        <v>0</v>
      </c>
      <c r="DT44" s="24">
        <f>SUM(DT42:DT43)</f>
        <v>42</v>
      </c>
      <c r="DU44" s="24">
        <f t="shared" ref="DU44" si="765">SUM(DU42:DU43)</f>
        <v>28</v>
      </c>
      <c r="DX44" s="16" t="s">
        <v>23</v>
      </c>
      <c r="DY44" s="53">
        <f>SUM(DY42:DY43)</f>
        <v>0</v>
      </c>
      <c r="DZ44" s="53">
        <f t="shared" ref="DZ44" si="766">SUM(DZ42:DZ43)</f>
        <v>0</v>
      </c>
      <c r="EA44" s="53">
        <f>SUM(EA42:EA43)</f>
        <v>0</v>
      </c>
      <c r="EB44" s="45">
        <f t="shared" ref="EB44" si="767">SUM(EB42:EB43)</f>
        <v>0</v>
      </c>
      <c r="EC44" s="47" t="e">
        <f>(EC42*$EM42+EC43*$EM43)/$EM44</f>
        <v>#DIV/0!</v>
      </c>
      <c r="ED44" s="46">
        <f t="shared" ref="ED44:EI44" si="768">SUM(ED42:ED43)</f>
        <v>0</v>
      </c>
      <c r="EE44" s="47" t="e">
        <f>(EE42*$EM42+EE43*$EM43)/$EM44</f>
        <v>#DIV/0!</v>
      </c>
      <c r="EF44" s="46">
        <f t="shared" si="768"/>
        <v>0</v>
      </c>
      <c r="EG44" s="47" t="e">
        <f>(EG42*$EM42+EG43*$EM43)/$EM44</f>
        <v>#DIV/0!</v>
      </c>
      <c r="EH44" s="46">
        <f t="shared" ref="EH44" si="769">SUM(EH42:EH43)</f>
        <v>0</v>
      </c>
      <c r="EI44" s="46">
        <f t="shared" si="768"/>
        <v>0</v>
      </c>
      <c r="EJ44" s="47" t="e">
        <f>(EJ42*$EM42+EJ43*$EM43)/$EM44</f>
        <v>#DIV/0!</v>
      </c>
      <c r="EK44" s="53">
        <f t="shared" ref="EK44" si="770">SUM(EK42:EK43)</f>
        <v>0</v>
      </c>
      <c r="EL44" s="24">
        <f>SUM(EL42:EL43)</f>
        <v>42</v>
      </c>
      <c r="EM44" s="24">
        <f t="shared" ref="EM44" si="771">SUM(EM42:EM43)</f>
        <v>28</v>
      </c>
      <c r="EP44" s="16" t="s">
        <v>23</v>
      </c>
      <c r="EQ44" s="45">
        <f t="shared" ref="EQ44:FA44" si="772">SUM(EQ42:EQ43)</f>
        <v>0</v>
      </c>
      <c r="ER44" s="45">
        <f t="shared" si="772"/>
        <v>0</v>
      </c>
      <c r="ES44" s="45">
        <f t="shared" si="772"/>
        <v>0</v>
      </c>
      <c r="ET44" s="45">
        <f t="shared" si="772"/>
        <v>0</v>
      </c>
      <c r="EU44" s="47" t="e">
        <f>(EU42*$FE42+EU43*$FE43)/$FE44</f>
        <v>#DIV/0!</v>
      </c>
      <c r="EV44" s="46">
        <f t="shared" si="772"/>
        <v>0</v>
      </c>
      <c r="EW44" s="47" t="e">
        <f>(EW42*$FE42+EW43*$FE43)/$FE44</f>
        <v>#DIV/0!</v>
      </c>
      <c r="EX44" s="46">
        <f t="shared" si="772"/>
        <v>0</v>
      </c>
      <c r="EY44" s="47" t="e">
        <f>(EY42*$FE42+EY43*$FE43)/$FE44</f>
        <v>#DIV/0!</v>
      </c>
      <c r="EZ44" s="46">
        <f t="shared" ref="EZ44" si="773">SUM(EZ42:EZ43)</f>
        <v>0</v>
      </c>
      <c r="FA44" s="46">
        <f t="shared" si="772"/>
        <v>0</v>
      </c>
      <c r="FB44" s="47" t="e">
        <f>(FB42*$FE42+FB43*$FE43)/$FE44</f>
        <v>#DIV/0!</v>
      </c>
      <c r="FC44" s="24">
        <f t="shared" ref="FC44" si="774">SUM(FC42:FC43)</f>
        <v>0</v>
      </c>
      <c r="FD44" s="55">
        <f>SUM(FD42:FD43)</f>
        <v>42</v>
      </c>
      <c r="FE44" s="24">
        <f t="shared" ref="FE44" si="775">SUM(FE42:FE43)</f>
        <v>28</v>
      </c>
      <c r="FH44" s="16" t="s">
        <v>23</v>
      </c>
      <c r="FI44" s="46">
        <f t="shared" ref="FI44:FL44" si="776">SUM(FI42:FI43)</f>
        <v>0</v>
      </c>
      <c r="FJ44" s="46">
        <f t="shared" si="776"/>
        <v>0</v>
      </c>
      <c r="FK44" s="46">
        <f t="shared" si="776"/>
        <v>0</v>
      </c>
      <c r="FL44" s="46">
        <f t="shared" si="776"/>
        <v>0</v>
      </c>
      <c r="FM44" s="47" t="e">
        <f>(FM42*$FW42+FM43*$FW43)/$FW44</f>
        <v>#DIV/0!</v>
      </c>
      <c r="FN44" s="46">
        <f t="shared" ref="FN44" si="777">SUM(FN42:FN43)</f>
        <v>0</v>
      </c>
      <c r="FO44" s="47" t="e">
        <f>(FO42*$FW42+FO43*$FW43)/$FW44</f>
        <v>#DIV/0!</v>
      </c>
      <c r="FP44" s="46">
        <f t="shared" ref="FP44" si="778">SUM(FP42:FP43)</f>
        <v>0</v>
      </c>
      <c r="FQ44" s="47" t="e">
        <f>(FQ42*$FW42+FQ43*$FW43)/$FW44</f>
        <v>#DIV/0!</v>
      </c>
      <c r="FR44" s="46">
        <f t="shared" ref="FR44:FS44" si="779">SUM(FR42:FR43)</f>
        <v>0</v>
      </c>
      <c r="FS44" s="46">
        <f t="shared" si="779"/>
        <v>0</v>
      </c>
      <c r="FT44" s="47" t="e">
        <f>(FT42*$FW42+FT43*$FW43)/$FW44</f>
        <v>#DIV/0!</v>
      </c>
      <c r="FU44" s="48">
        <f t="shared" ref="FU44" si="780">SUM(FU42:FU43)</f>
        <v>0</v>
      </c>
      <c r="FV44" s="55">
        <f>SUM(FV42:FV43)</f>
        <v>42</v>
      </c>
      <c r="FW44" s="24">
        <f t="shared" ref="FW44" si="781">SUM(FW42:FW43)</f>
        <v>28</v>
      </c>
      <c r="FZ44" s="16" t="s">
        <v>23</v>
      </c>
      <c r="GA44" s="46">
        <f>SUM(GA42:GA43)</f>
        <v>0</v>
      </c>
      <c r="GB44" s="46">
        <f t="shared" ref="GB44" si="782">SUM(GB42:GB43)</f>
        <v>0</v>
      </c>
      <c r="GC44" s="46">
        <f>SUM(GC42:GC43)</f>
        <v>0</v>
      </c>
      <c r="GD44" s="46">
        <f t="shared" ref="GD44:GK44" si="783">SUM(GD42:GD43)</f>
        <v>0</v>
      </c>
      <c r="GE44" s="47" t="e">
        <f>(GE42*$GO42+GE43*$GO43)/$GO44</f>
        <v>#DIV/0!</v>
      </c>
      <c r="GF44" s="46">
        <f t="shared" si="783"/>
        <v>0</v>
      </c>
      <c r="GG44" s="47" t="e">
        <f>(GG42*$GO42+GG43*$GO43)/$GO44</f>
        <v>#DIV/0!</v>
      </c>
      <c r="GH44" s="46">
        <f t="shared" si="783"/>
        <v>0</v>
      </c>
      <c r="GI44" s="47" t="e">
        <f>(GI42*$GO42+GI43*$GO43)/$GO44</f>
        <v>#DIV/0!</v>
      </c>
      <c r="GJ44" s="46">
        <f t="shared" ref="GJ44" si="784">SUM(GJ42:GJ43)</f>
        <v>0</v>
      </c>
      <c r="GK44" s="46">
        <f t="shared" si="783"/>
        <v>0</v>
      </c>
      <c r="GL44" s="47" t="e">
        <f>(GL42*$GO42+GL43*$GO43)/$GO44</f>
        <v>#DIV/0!</v>
      </c>
      <c r="GM44" s="48">
        <f t="shared" ref="GM44" si="785">SUM(GM42:GM43)</f>
        <v>0</v>
      </c>
      <c r="GN44" s="55">
        <f>SUM(GN42:GN43)</f>
        <v>42</v>
      </c>
      <c r="GO44" s="24">
        <f t="shared" ref="GO44" si="786">SUM(GO42:GO43)</f>
        <v>28</v>
      </c>
      <c r="GR44" s="16" t="s">
        <v>23</v>
      </c>
      <c r="GS44" s="45">
        <f>SUM(GS42:GS43)</f>
        <v>0</v>
      </c>
      <c r="GT44" s="45">
        <f t="shared" ref="GT44" si="787">SUM(GT42:GT43)</f>
        <v>0</v>
      </c>
      <c r="GU44" s="46">
        <f>SUM(GU42:GU43)</f>
        <v>0</v>
      </c>
      <c r="GV44" s="46">
        <f t="shared" ref="GV44:HC44" si="788">SUM(GV42:GV43)</f>
        <v>0</v>
      </c>
      <c r="GW44" s="47" t="e">
        <f>(GW42*$HG42+GW43*$HG43)/$HG44</f>
        <v>#DIV/0!</v>
      </c>
      <c r="GX44" s="46">
        <f t="shared" si="788"/>
        <v>0</v>
      </c>
      <c r="GY44" s="47" t="e">
        <f>(GY42*$HG42+GY43*$HG43)/$HG44</f>
        <v>#DIV/0!</v>
      </c>
      <c r="GZ44" s="46">
        <f t="shared" si="788"/>
        <v>0</v>
      </c>
      <c r="HA44" s="47" t="e">
        <f>(HA42*$HG42+HA43*$HG43)/$HG44</f>
        <v>#DIV/0!</v>
      </c>
      <c r="HB44" s="46">
        <f t="shared" si="788"/>
        <v>0</v>
      </c>
      <c r="HC44" s="46">
        <f t="shared" si="788"/>
        <v>0</v>
      </c>
      <c r="HD44" s="47" t="e">
        <f>(HD42*$HG42+HD43*$HG43)/$HG44</f>
        <v>#DIV/0!</v>
      </c>
      <c r="HE44" s="48">
        <f t="shared" ref="HE44" si="789">SUM(HE42:HE43)</f>
        <v>0</v>
      </c>
      <c r="HF44" s="24">
        <f>SUM(HF42:HF43)</f>
        <v>42</v>
      </c>
      <c r="HG44" s="24">
        <f t="shared" ref="HG44" si="790">SUM(HG42:HG43)</f>
        <v>28</v>
      </c>
    </row>
    <row r="45" spans="1:215" ht="15" x14ac:dyDescent="0.25">
      <c r="A45" s="70" t="s">
        <v>74</v>
      </c>
      <c r="B45" s="5" t="s">
        <v>39</v>
      </c>
      <c r="C45" s="9">
        <v>744</v>
      </c>
      <c r="D45" s="9">
        <v>471.04</v>
      </c>
      <c r="E45" s="9">
        <v>272.95999999999998</v>
      </c>
      <c r="F45" s="9">
        <v>0</v>
      </c>
      <c r="G45" s="37">
        <f t="shared" ref="G45:G47" si="791">F45/$B$4</f>
        <v>0</v>
      </c>
      <c r="H45" s="9">
        <v>0</v>
      </c>
      <c r="I45" s="37">
        <f>H45/$B$4</f>
        <v>0</v>
      </c>
      <c r="J45" s="9">
        <v>0</v>
      </c>
      <c r="K45" s="37">
        <f>J45/$B$4</f>
        <v>0</v>
      </c>
      <c r="L45" s="9">
        <f>'[2]UNIT DATA'!P4</f>
        <v>0</v>
      </c>
      <c r="M45" s="9">
        <f>'[2]UNIT DATA'!Q4</f>
        <v>0</v>
      </c>
      <c r="N45" s="37">
        <f>(C45-L45-M45)/$B$4</f>
        <v>1</v>
      </c>
      <c r="O45" s="33">
        <v>12481</v>
      </c>
      <c r="P45" s="2">
        <v>27</v>
      </c>
      <c r="Q45" s="2">
        <v>27</v>
      </c>
      <c r="S45" s="70" t="s">
        <v>74</v>
      </c>
      <c r="T45" s="5" t="s">
        <v>39</v>
      </c>
      <c r="U45" s="9">
        <v>384.6</v>
      </c>
      <c r="V45" s="9">
        <v>285.44</v>
      </c>
      <c r="W45" s="9">
        <v>99.16</v>
      </c>
      <c r="X45" s="9">
        <v>359.4</v>
      </c>
      <c r="Y45" s="37">
        <f t="shared" ref="Y45:Y47" si="792">X45/$T$4</f>
        <v>0.48306451612903223</v>
      </c>
      <c r="Z45" s="9">
        <v>0</v>
      </c>
      <c r="AA45" s="37">
        <f t="shared" ref="AA45:AA47" si="793">Z45/$T$4</f>
        <v>0</v>
      </c>
      <c r="AB45" s="9">
        <v>0</v>
      </c>
      <c r="AC45" s="37">
        <f t="shared" ref="AC45:AC47" si="794">AB45/$T$4</f>
        <v>0</v>
      </c>
      <c r="AD45" s="9">
        <v>0</v>
      </c>
      <c r="AE45" s="9">
        <v>0</v>
      </c>
      <c r="AF45" s="37">
        <f>(U45-AD45-AE45)/$T$4</f>
        <v>0.51693548387096777</v>
      </c>
      <c r="AG45" s="33">
        <v>7285</v>
      </c>
      <c r="AH45" s="2">
        <v>27</v>
      </c>
      <c r="AI45" s="2">
        <v>27</v>
      </c>
      <c r="AK45" s="70" t="s">
        <v>74</v>
      </c>
      <c r="AL45" s="5" t="s">
        <v>39</v>
      </c>
      <c r="AM45" s="9">
        <v>678.4</v>
      </c>
      <c r="AN45" s="9">
        <v>434.27</v>
      </c>
      <c r="AO45" s="9">
        <v>244.13</v>
      </c>
      <c r="AP45" s="9">
        <v>41.6</v>
      </c>
      <c r="AQ45" s="37">
        <f t="shared" ref="AQ45:AQ47" si="795">AP45/$AL$4</f>
        <v>5.7777777777777782E-2</v>
      </c>
      <c r="AR45" s="9">
        <v>0</v>
      </c>
      <c r="AS45" s="37">
        <f t="shared" ref="AS45:AS47" si="796">AR45/$AL$4</f>
        <v>0</v>
      </c>
      <c r="AT45" s="9">
        <v>0</v>
      </c>
      <c r="AU45" s="37">
        <f t="shared" ref="AU45:AU47" si="797">AT45/$AL$4</f>
        <v>0</v>
      </c>
      <c r="AV45" s="9">
        <v>0</v>
      </c>
      <c r="AW45" s="9">
        <v>0</v>
      </c>
      <c r="AX45" s="37">
        <f>(AM45-AV45-AW45)/$AL$4</f>
        <v>0.94222222222222218</v>
      </c>
      <c r="AY45" s="18">
        <v>10796</v>
      </c>
      <c r="AZ45" s="2">
        <v>27</v>
      </c>
      <c r="BA45" s="2">
        <v>27</v>
      </c>
      <c r="BC45" s="70" t="s">
        <v>74</v>
      </c>
      <c r="BD45" s="5" t="s">
        <v>39</v>
      </c>
      <c r="BF45" s="9"/>
      <c r="BG45" s="9"/>
      <c r="BI45" s="37" t="e">
        <f>BH45/$BD$4</f>
        <v>#DIV/0!</v>
      </c>
      <c r="BK45" s="37" t="e">
        <f>BJ45/$BD$4</f>
        <v>#DIV/0!</v>
      </c>
      <c r="BM45" s="37" t="e">
        <f>BL45/$BD$4</f>
        <v>#DIV/0!</v>
      </c>
      <c r="BP45" s="37" t="e">
        <f>(BE45-BO45)/$BD$4</f>
        <v>#DIV/0!</v>
      </c>
      <c r="BQ45" s="6"/>
      <c r="BR45" s="2">
        <v>27</v>
      </c>
      <c r="BS45" s="2">
        <v>27</v>
      </c>
      <c r="BU45" s="70" t="s">
        <v>74</v>
      </c>
      <c r="BV45" s="5" t="s">
        <v>39</v>
      </c>
      <c r="BX45" s="9"/>
      <c r="BY45" s="9"/>
      <c r="CA45" s="37" t="e">
        <f>BZ45/$BV$4</f>
        <v>#DIV/0!</v>
      </c>
      <c r="CC45" s="37" t="e">
        <f>CB45/$BV$4</f>
        <v>#DIV/0!</v>
      </c>
      <c r="CE45" s="37" t="e">
        <f>CD45/$BV$4</f>
        <v>#DIV/0!</v>
      </c>
      <c r="CH45" s="37" t="e">
        <f>(BW45-CF45-CG45)/$BV$4</f>
        <v>#DIV/0!</v>
      </c>
      <c r="CJ45" s="2">
        <v>27</v>
      </c>
      <c r="CK45" s="2">
        <v>27</v>
      </c>
      <c r="CM45" s="70" t="s">
        <v>74</v>
      </c>
      <c r="CN45" s="5" t="s">
        <v>39</v>
      </c>
      <c r="CO45" s="9"/>
      <c r="CP45" s="9"/>
      <c r="CQ45" s="9"/>
      <c r="CR45" s="9"/>
      <c r="CS45" s="37" t="e">
        <f t="shared" si="702"/>
        <v>#DIV/0!</v>
      </c>
      <c r="CT45" s="9"/>
      <c r="CU45" s="37" t="e">
        <f>CT45/$CN$4</f>
        <v>#DIV/0!</v>
      </c>
      <c r="CV45" s="9"/>
      <c r="CW45" s="37" t="e">
        <f t="shared" ref="CW45:CW47" si="798">CV45/$CN$4</f>
        <v>#DIV/0!</v>
      </c>
      <c r="CX45" s="9"/>
      <c r="CY45" s="9"/>
      <c r="CZ45" s="37" t="e">
        <f>(CO45-CX45-CY45)/$CN$4</f>
        <v>#DIV/0!</v>
      </c>
      <c r="DB45" s="2">
        <v>27</v>
      </c>
      <c r="DC45" s="2">
        <v>27</v>
      </c>
      <c r="DE45" s="70" t="s">
        <v>74</v>
      </c>
      <c r="DF45" s="5" t="s">
        <v>39</v>
      </c>
      <c r="DG45" s="9"/>
      <c r="DH45" s="9"/>
      <c r="DK45" s="37" t="e">
        <f t="shared" ref="DK45:DK47" si="799">DJ45/$DF$4</f>
        <v>#DIV/0!</v>
      </c>
      <c r="DM45" s="37" t="e">
        <f t="shared" ref="DM45:DM47" si="800">DL45/$DF$4</f>
        <v>#DIV/0!</v>
      </c>
      <c r="DO45" s="37" t="e">
        <f t="shared" ref="DO45:DO47" si="801">DN45/$DF$4</f>
        <v>#DIV/0!</v>
      </c>
      <c r="DR45" s="37" t="e">
        <f>(DG45-DP45-DQ45)/$DF$4</f>
        <v>#DIV/0!</v>
      </c>
      <c r="DS45" s="6"/>
      <c r="DT45" s="2">
        <v>27</v>
      </c>
      <c r="DU45" s="2">
        <v>27</v>
      </c>
      <c r="DW45" s="70" t="s">
        <v>74</v>
      </c>
      <c r="DX45" s="5" t="s">
        <v>39</v>
      </c>
      <c r="EC45" s="37" t="e">
        <f t="shared" ref="EC45:EC47" si="802">EB45/$DX$4</f>
        <v>#DIV/0!</v>
      </c>
      <c r="EE45" s="37" t="e">
        <f t="shared" ref="EE45:EE47" si="803">ED45/$DX$4</f>
        <v>#DIV/0!</v>
      </c>
      <c r="EG45" s="37" t="e">
        <f t="shared" ref="EG45:EG47" si="804">EF45/$DX$4</f>
        <v>#DIV/0!</v>
      </c>
      <c r="EJ45" s="37" t="e">
        <f>(DY45-EH45-EI45)/$DX$4</f>
        <v>#DIV/0!</v>
      </c>
      <c r="EK45" s="6"/>
      <c r="EL45" s="2">
        <v>27</v>
      </c>
      <c r="EM45" s="2">
        <v>27</v>
      </c>
      <c r="EO45" s="70" t="s">
        <v>74</v>
      </c>
      <c r="EP45" s="5" t="s">
        <v>39</v>
      </c>
      <c r="ER45" s="9"/>
      <c r="ES45" s="9"/>
      <c r="EU45" s="37" t="e">
        <f t="shared" ref="EU45:EU47" si="805">ET45/$EP$4</f>
        <v>#DIV/0!</v>
      </c>
      <c r="EW45" s="37" t="e">
        <f t="shared" ref="EW45:EW47" si="806">EV45/$EP$4</f>
        <v>#DIV/0!</v>
      </c>
      <c r="EY45" s="37" t="e">
        <f t="shared" ref="EY45:EY47" si="807">EX45/$EP$4</f>
        <v>#DIV/0!</v>
      </c>
      <c r="FB45" s="37" t="e">
        <f>(EQ45-EZ45-FA45)/$EP$4</f>
        <v>#DIV/0!</v>
      </c>
      <c r="FD45" s="2">
        <v>27</v>
      </c>
      <c r="FE45" s="2">
        <v>27</v>
      </c>
      <c r="FG45" s="70" t="s">
        <v>74</v>
      </c>
      <c r="FH45" s="5" t="s">
        <v>39</v>
      </c>
      <c r="FM45" s="37" t="e">
        <f>FL45/$FH$4</f>
        <v>#DIV/0!</v>
      </c>
      <c r="FO45" s="37" t="e">
        <f>FN45/$FH$4</f>
        <v>#DIV/0!</v>
      </c>
      <c r="FQ45" s="37" t="e">
        <f>FP45/$FH$4</f>
        <v>#DIV/0!</v>
      </c>
      <c r="FT45" s="37" t="e">
        <f>(FI45-FR45-FS45)/$FH$4</f>
        <v>#DIV/0!</v>
      </c>
      <c r="FV45" s="2">
        <v>27</v>
      </c>
      <c r="FW45" s="2">
        <v>27</v>
      </c>
      <c r="FY45" s="70" t="s">
        <v>74</v>
      </c>
      <c r="FZ45" s="5" t="s">
        <v>39</v>
      </c>
      <c r="GE45" s="37" t="e">
        <f t="shared" ref="GE45:GE47" si="808">GD45/$FZ$4</f>
        <v>#DIV/0!</v>
      </c>
      <c r="GG45" s="37" t="e">
        <f t="shared" ref="GG45:GG47" si="809">GF45/$FZ$4</f>
        <v>#DIV/0!</v>
      </c>
      <c r="GI45" s="37" t="e">
        <f t="shared" ref="GI45:GI47" si="810">GH45/$FZ$4</f>
        <v>#DIV/0!</v>
      </c>
      <c r="GL45" s="37" t="e">
        <f>(GA45-GJ45-GK45)/$FZ$4</f>
        <v>#DIV/0!</v>
      </c>
      <c r="GM45" s="12"/>
      <c r="GN45" s="2">
        <v>27</v>
      </c>
      <c r="GO45" s="2">
        <v>27</v>
      </c>
      <c r="GQ45" s="70" t="s">
        <v>74</v>
      </c>
      <c r="GR45" s="5" t="s">
        <v>39</v>
      </c>
      <c r="GW45" s="37" t="e">
        <f>GV45/$GR$4</f>
        <v>#DIV/0!</v>
      </c>
      <c r="GY45" s="37" t="e">
        <f>GX45/$GR$4</f>
        <v>#DIV/0!</v>
      </c>
      <c r="HA45" s="37" t="e">
        <f>GZ45/$GR$4</f>
        <v>#DIV/0!</v>
      </c>
      <c r="HB45" s="4"/>
      <c r="HD45" s="37" t="e">
        <f>(GS45-HC45)/$GR$4</f>
        <v>#DIV/0!</v>
      </c>
      <c r="HF45" s="2">
        <v>27</v>
      </c>
      <c r="HG45" s="2">
        <v>27</v>
      </c>
    </row>
    <row r="46" spans="1:215" ht="15" x14ac:dyDescent="0.25">
      <c r="A46" s="70"/>
      <c r="B46" s="5" t="s">
        <v>40</v>
      </c>
      <c r="C46" s="9">
        <v>0</v>
      </c>
      <c r="D46" s="9">
        <v>0</v>
      </c>
      <c r="E46" s="9">
        <v>0</v>
      </c>
      <c r="F46" s="9">
        <v>744</v>
      </c>
      <c r="G46" s="37">
        <f t="shared" si="791"/>
        <v>1</v>
      </c>
      <c r="H46" s="9">
        <v>0</v>
      </c>
      <c r="I46" s="37">
        <f t="shared" ref="I46" si="811">H46/$B$4</f>
        <v>0</v>
      </c>
      <c r="J46" s="9">
        <v>0</v>
      </c>
      <c r="K46" s="37">
        <f t="shared" ref="K46" si="812">J46/$B$4</f>
        <v>0</v>
      </c>
      <c r="L46" s="9">
        <f>'[2]UNIT DATA'!P5</f>
        <v>0</v>
      </c>
      <c r="M46" s="9">
        <f>'[2]UNIT DATA'!Q5</f>
        <v>0</v>
      </c>
      <c r="N46" s="37">
        <f>(C46-L46-M46)/$B$4</f>
        <v>0</v>
      </c>
      <c r="O46" s="18">
        <v>0</v>
      </c>
      <c r="P46" s="2">
        <v>27</v>
      </c>
      <c r="Q46" s="2">
        <v>27</v>
      </c>
      <c r="S46" s="70"/>
      <c r="T46" s="5" t="s">
        <v>40</v>
      </c>
      <c r="U46" s="9">
        <v>0</v>
      </c>
      <c r="V46" s="9">
        <v>0</v>
      </c>
      <c r="W46" s="9">
        <v>0</v>
      </c>
      <c r="X46" s="9">
        <v>744</v>
      </c>
      <c r="Y46" s="37">
        <f t="shared" si="792"/>
        <v>1</v>
      </c>
      <c r="Z46" s="9">
        <v>0</v>
      </c>
      <c r="AA46" s="37">
        <f t="shared" si="793"/>
        <v>0</v>
      </c>
      <c r="AB46" s="9">
        <v>0</v>
      </c>
      <c r="AC46" s="37">
        <f t="shared" si="794"/>
        <v>0</v>
      </c>
      <c r="AD46" s="9">
        <v>0</v>
      </c>
      <c r="AE46" s="9">
        <v>0</v>
      </c>
      <c r="AF46" s="37">
        <f>(U46-AD46-AE46)/$T$4</f>
        <v>0</v>
      </c>
      <c r="AG46" s="18">
        <v>0</v>
      </c>
      <c r="AH46" s="2">
        <v>27</v>
      </c>
      <c r="AI46" s="2">
        <v>27</v>
      </c>
      <c r="AK46" s="70"/>
      <c r="AL46" s="5" t="s">
        <v>40</v>
      </c>
      <c r="AM46" s="9">
        <v>0</v>
      </c>
      <c r="AN46" s="9">
        <v>0</v>
      </c>
      <c r="AO46" s="9">
        <v>0</v>
      </c>
      <c r="AP46" s="9">
        <v>720</v>
      </c>
      <c r="AQ46" s="37">
        <f t="shared" si="795"/>
        <v>1</v>
      </c>
      <c r="AR46" s="9">
        <v>0</v>
      </c>
      <c r="AS46" s="37">
        <f t="shared" si="796"/>
        <v>0</v>
      </c>
      <c r="AT46" s="9">
        <v>0</v>
      </c>
      <c r="AU46" s="37">
        <f t="shared" si="797"/>
        <v>0</v>
      </c>
      <c r="AV46" s="9">
        <v>0</v>
      </c>
      <c r="AW46" s="9">
        <v>0</v>
      </c>
      <c r="AX46" s="37">
        <f>(AM46-AV46-AW46)/$AL$4</f>
        <v>0</v>
      </c>
      <c r="AY46" s="18">
        <v>0</v>
      </c>
      <c r="AZ46" s="2">
        <v>27</v>
      </c>
      <c r="BA46" s="2">
        <v>27</v>
      </c>
      <c r="BC46" s="70"/>
      <c r="BD46" s="5" t="s">
        <v>40</v>
      </c>
      <c r="BF46" s="9"/>
      <c r="BG46" s="9"/>
      <c r="BI46" s="37" t="e">
        <f t="shared" ref="BI46:BI47" si="813">BH46/$BD$4</f>
        <v>#DIV/0!</v>
      </c>
      <c r="BK46" s="37" t="e">
        <f t="shared" ref="BK46:BK47" si="814">BJ46/$BD$4</f>
        <v>#DIV/0!</v>
      </c>
      <c r="BM46" s="37" t="e">
        <f t="shared" ref="BM46:BM47" si="815">BL46/$BD$4</f>
        <v>#DIV/0!</v>
      </c>
      <c r="BP46" s="37" t="e">
        <f>(BE46-BO46)/$BD$4</f>
        <v>#DIV/0!</v>
      </c>
      <c r="BQ46" s="6"/>
      <c r="BR46" s="2">
        <v>27</v>
      </c>
      <c r="BS46" s="2">
        <v>27</v>
      </c>
      <c r="BU46" s="70"/>
      <c r="BV46" s="5" t="s">
        <v>40</v>
      </c>
      <c r="BX46" s="9"/>
      <c r="BY46" s="9"/>
      <c r="CA46" s="37" t="e">
        <f t="shared" ref="CA46:CA47" si="816">BZ46/$BV$4</f>
        <v>#DIV/0!</v>
      </c>
      <c r="CC46" s="37" t="e">
        <f t="shared" ref="CC46:CC47" si="817">CB46/$BV$4</f>
        <v>#DIV/0!</v>
      </c>
      <c r="CE46" s="37" t="e">
        <f t="shared" ref="CE46:CE47" si="818">CD46/$BV$4</f>
        <v>#DIV/0!</v>
      </c>
      <c r="CH46" s="37" t="e">
        <f>(BW46-CF46-CG46)/$BV$4</f>
        <v>#DIV/0!</v>
      </c>
      <c r="CJ46" s="2">
        <v>27</v>
      </c>
      <c r="CK46" s="2">
        <v>27</v>
      </c>
      <c r="CM46" s="70"/>
      <c r="CN46" s="5" t="s">
        <v>40</v>
      </c>
      <c r="CO46" s="9"/>
      <c r="CP46" s="9"/>
      <c r="CQ46" s="9"/>
      <c r="CR46" s="9"/>
      <c r="CS46" s="37" t="e">
        <f t="shared" si="702"/>
        <v>#DIV/0!</v>
      </c>
      <c r="CT46" s="9"/>
      <c r="CU46" s="37" t="e">
        <f>CT46/$CN$4</f>
        <v>#DIV/0!</v>
      </c>
      <c r="CV46" s="9"/>
      <c r="CW46" s="37" t="e">
        <f t="shared" si="798"/>
        <v>#DIV/0!</v>
      </c>
      <c r="CX46" s="9"/>
      <c r="CY46" s="9"/>
      <c r="CZ46" s="37" t="e">
        <f>(CO46-CX46-CY46)/$CN$4</f>
        <v>#DIV/0!</v>
      </c>
      <c r="DB46" s="2">
        <v>27</v>
      </c>
      <c r="DC46" s="2">
        <v>27</v>
      </c>
      <c r="DE46" s="70"/>
      <c r="DF46" s="5" t="s">
        <v>40</v>
      </c>
      <c r="DG46" s="9"/>
      <c r="DH46" s="9"/>
      <c r="DK46" s="37" t="e">
        <f t="shared" si="799"/>
        <v>#DIV/0!</v>
      </c>
      <c r="DM46" s="37" t="e">
        <f t="shared" si="800"/>
        <v>#DIV/0!</v>
      </c>
      <c r="DO46" s="37" t="e">
        <f t="shared" si="801"/>
        <v>#DIV/0!</v>
      </c>
      <c r="DR46" s="37" t="e">
        <f>(DG46-DP46-DQ46)/$DF$4</f>
        <v>#DIV/0!</v>
      </c>
      <c r="DS46" s="6"/>
      <c r="DT46" s="2">
        <v>27</v>
      </c>
      <c r="DU46" s="2">
        <v>27</v>
      </c>
      <c r="DW46" s="70"/>
      <c r="DX46" s="5" t="s">
        <v>40</v>
      </c>
      <c r="DY46" s="9"/>
      <c r="DZ46" s="9"/>
      <c r="EA46" s="9"/>
      <c r="EB46" s="9"/>
      <c r="EC46" s="37" t="e">
        <f t="shared" si="802"/>
        <v>#DIV/0!</v>
      </c>
      <c r="EE46" s="37" t="e">
        <f t="shared" si="803"/>
        <v>#DIV/0!</v>
      </c>
      <c r="EG46" s="37" t="e">
        <f t="shared" si="804"/>
        <v>#DIV/0!</v>
      </c>
      <c r="EJ46" s="37" t="e">
        <f>(DY46-EH46-EI46)/$DX$4</f>
        <v>#DIV/0!</v>
      </c>
      <c r="EK46" s="6"/>
      <c r="EL46" s="2">
        <v>27</v>
      </c>
      <c r="EM46" s="2">
        <v>27</v>
      </c>
      <c r="EO46" s="70"/>
      <c r="EP46" s="5" t="s">
        <v>40</v>
      </c>
      <c r="EU46" s="37" t="e">
        <f t="shared" si="805"/>
        <v>#DIV/0!</v>
      </c>
      <c r="EW46" s="37" t="e">
        <f t="shared" si="806"/>
        <v>#DIV/0!</v>
      </c>
      <c r="EY46" s="37" t="e">
        <f t="shared" si="807"/>
        <v>#DIV/0!</v>
      </c>
      <c r="FB46" s="37" t="e">
        <f>(EQ46-EZ46-FA46)/$EP$4</f>
        <v>#DIV/0!</v>
      </c>
      <c r="FD46" s="2">
        <v>27</v>
      </c>
      <c r="FE46" s="2">
        <v>27</v>
      </c>
      <c r="FG46" s="70"/>
      <c r="FH46" s="5" t="s">
        <v>40</v>
      </c>
      <c r="FM46" s="37" t="e">
        <f t="shared" ref="FM46:FO47" si="819">FL46/$FH$4</f>
        <v>#DIV/0!</v>
      </c>
      <c r="FO46" s="37" t="e">
        <f t="shared" si="819"/>
        <v>#DIV/0!</v>
      </c>
      <c r="FQ46" s="37" t="e">
        <f t="shared" ref="FQ46:FQ47" si="820">FP46/$FH$4</f>
        <v>#DIV/0!</v>
      </c>
      <c r="FT46" s="37" t="e">
        <f>(FI46-FR46-FS46)/$FH$4</f>
        <v>#DIV/0!</v>
      </c>
      <c r="FV46" s="2">
        <v>27</v>
      </c>
      <c r="FW46" s="2">
        <v>27</v>
      </c>
      <c r="FY46" s="70"/>
      <c r="FZ46" s="5" t="s">
        <v>40</v>
      </c>
      <c r="GE46" s="37" t="e">
        <f t="shared" si="808"/>
        <v>#DIV/0!</v>
      </c>
      <c r="GG46" s="37" t="e">
        <f t="shared" si="809"/>
        <v>#DIV/0!</v>
      </c>
      <c r="GI46" s="37" t="e">
        <f t="shared" si="810"/>
        <v>#DIV/0!</v>
      </c>
      <c r="GL46" s="37" t="e">
        <f>(GA46-GJ46-GK46)/$FZ$4</f>
        <v>#DIV/0!</v>
      </c>
      <c r="GM46" s="4"/>
      <c r="GN46" s="2">
        <v>27</v>
      </c>
      <c r="GO46" s="2">
        <v>27</v>
      </c>
      <c r="GQ46" s="70"/>
      <c r="GR46" s="5" t="s">
        <v>40</v>
      </c>
      <c r="GW46" s="37" t="e">
        <f t="shared" ref="GW46:GW47" si="821">GV46/$GR$4</f>
        <v>#DIV/0!</v>
      </c>
      <c r="GY46" s="37" t="e">
        <f t="shared" ref="GY46:GY47" si="822">GX46/$GR$4</f>
        <v>#DIV/0!</v>
      </c>
      <c r="HA46" s="37" t="e">
        <f t="shared" ref="HA46:HA47" si="823">GZ46/$GR$4</f>
        <v>#DIV/0!</v>
      </c>
      <c r="HB46" s="4"/>
      <c r="HD46" s="37" t="e">
        <f>(GS46-HC46)/$GR$4</f>
        <v>#DIV/0!</v>
      </c>
      <c r="HF46" s="2">
        <v>27</v>
      </c>
      <c r="HG46" s="2">
        <v>27</v>
      </c>
    </row>
    <row r="47" spans="1:215" ht="14.25" x14ac:dyDescent="0.25">
      <c r="B47" s="5" t="s">
        <v>41</v>
      </c>
      <c r="C47" s="9">
        <v>566.13</v>
      </c>
      <c r="D47" s="9">
        <v>368.21</v>
      </c>
      <c r="E47" s="9">
        <v>197.92</v>
      </c>
      <c r="F47" s="9">
        <v>177.87</v>
      </c>
      <c r="G47" s="37">
        <f t="shared" si="791"/>
        <v>0.23907258064516129</v>
      </c>
      <c r="H47" s="9">
        <v>0</v>
      </c>
      <c r="I47" s="37">
        <f>H47/$B$4</f>
        <v>0</v>
      </c>
      <c r="J47" s="9">
        <v>0</v>
      </c>
      <c r="K47" s="37">
        <f>J47/$B$4</f>
        <v>0</v>
      </c>
      <c r="L47" s="9">
        <f>'[2]UNIT DATA'!P6</f>
        <v>0</v>
      </c>
      <c r="M47" s="9">
        <f>'[2]UNIT DATA'!Q6</f>
        <v>0</v>
      </c>
      <c r="N47" s="37">
        <f>(C47-L47-M47)/$B$4</f>
        <v>0.76092741935483865</v>
      </c>
      <c r="O47" s="33">
        <v>8976</v>
      </c>
      <c r="P47" s="2">
        <v>27</v>
      </c>
      <c r="Q47" s="2">
        <v>24.9</v>
      </c>
      <c r="T47" s="5" t="s">
        <v>41</v>
      </c>
      <c r="U47" s="9">
        <v>379.3</v>
      </c>
      <c r="V47" s="9">
        <v>294.26</v>
      </c>
      <c r="W47" s="9">
        <v>85.04</v>
      </c>
      <c r="X47" s="9">
        <v>364.7</v>
      </c>
      <c r="Y47" s="37">
        <f t="shared" si="792"/>
        <v>0.49018817204301074</v>
      </c>
      <c r="Z47" s="9">
        <v>0</v>
      </c>
      <c r="AA47" s="37">
        <f t="shared" si="793"/>
        <v>0</v>
      </c>
      <c r="AB47" s="9">
        <v>0</v>
      </c>
      <c r="AC47" s="37">
        <f t="shared" si="794"/>
        <v>0</v>
      </c>
      <c r="AD47" s="9">
        <v>0</v>
      </c>
      <c r="AE47" s="9">
        <v>0</v>
      </c>
      <c r="AF47" s="37">
        <f>(U47-AD47-AE47)/$T$4</f>
        <v>0.50981182795698932</v>
      </c>
      <c r="AG47" s="33">
        <v>7026</v>
      </c>
      <c r="AH47" s="2">
        <v>27</v>
      </c>
      <c r="AI47" s="2">
        <v>24.9</v>
      </c>
      <c r="AL47" s="5" t="s">
        <v>41</v>
      </c>
      <c r="AM47" s="9">
        <v>0</v>
      </c>
      <c r="AN47" s="9">
        <v>0</v>
      </c>
      <c r="AO47" s="9">
        <v>0</v>
      </c>
      <c r="AP47" s="9">
        <v>720</v>
      </c>
      <c r="AQ47" s="37">
        <f t="shared" si="795"/>
        <v>1</v>
      </c>
      <c r="AR47" s="9">
        <v>0</v>
      </c>
      <c r="AS47" s="37">
        <f t="shared" si="796"/>
        <v>0</v>
      </c>
      <c r="AT47" s="9">
        <v>0</v>
      </c>
      <c r="AU47" s="37">
        <f t="shared" si="797"/>
        <v>0</v>
      </c>
      <c r="AV47" s="9">
        <v>0</v>
      </c>
      <c r="AW47" s="9">
        <v>0</v>
      </c>
      <c r="AX47" s="37">
        <f>(AM47-AV47-AW47)/$AL$4</f>
        <v>0</v>
      </c>
      <c r="AY47" s="18">
        <v>0</v>
      </c>
      <c r="AZ47" s="2">
        <v>27</v>
      </c>
      <c r="BA47" s="2">
        <v>24.9</v>
      </c>
      <c r="BD47" s="5" t="s">
        <v>41</v>
      </c>
      <c r="BF47" s="9"/>
      <c r="BG47" s="9"/>
      <c r="BI47" s="37" t="e">
        <f t="shared" si="813"/>
        <v>#DIV/0!</v>
      </c>
      <c r="BK47" s="37" t="e">
        <f t="shared" si="814"/>
        <v>#DIV/0!</v>
      </c>
      <c r="BM47" s="37" t="e">
        <f t="shared" si="815"/>
        <v>#DIV/0!</v>
      </c>
      <c r="BP47" s="37" t="e">
        <f>(BE47-BO47)/$BD$4</f>
        <v>#DIV/0!</v>
      </c>
      <c r="BQ47" s="6"/>
      <c r="BR47" s="2">
        <v>27</v>
      </c>
      <c r="BS47" s="2">
        <v>24.9</v>
      </c>
      <c r="BV47" s="5" t="s">
        <v>41</v>
      </c>
      <c r="BX47" s="9"/>
      <c r="BY47" s="9"/>
      <c r="CA47" s="37" t="e">
        <f t="shared" si="816"/>
        <v>#DIV/0!</v>
      </c>
      <c r="CC47" s="37" t="e">
        <f t="shared" si="817"/>
        <v>#DIV/0!</v>
      </c>
      <c r="CE47" s="37" t="e">
        <f t="shared" si="818"/>
        <v>#DIV/0!</v>
      </c>
      <c r="CH47" s="37" t="e">
        <f>(BW47-CF47-CG47)/$BV$4</f>
        <v>#DIV/0!</v>
      </c>
      <c r="CJ47" s="2">
        <v>27</v>
      </c>
      <c r="CK47" s="2">
        <v>24.9</v>
      </c>
      <c r="CN47" s="5" t="s">
        <v>41</v>
      </c>
      <c r="CO47" s="9"/>
      <c r="CP47" s="9"/>
      <c r="CQ47" s="9"/>
      <c r="CR47" s="9"/>
      <c r="CS47" s="37" t="e">
        <f t="shared" si="702"/>
        <v>#DIV/0!</v>
      </c>
      <c r="CT47" s="9"/>
      <c r="CU47" s="37" t="e">
        <f>CT47/$CN$4</f>
        <v>#DIV/0!</v>
      </c>
      <c r="CV47" s="9"/>
      <c r="CW47" s="37" t="e">
        <f t="shared" si="798"/>
        <v>#DIV/0!</v>
      </c>
      <c r="CX47" s="9"/>
      <c r="CY47" s="9"/>
      <c r="CZ47" s="37" t="e">
        <f>(CO47-CX47-CY47)/$CN$4</f>
        <v>#DIV/0!</v>
      </c>
      <c r="DB47" s="2">
        <v>27</v>
      </c>
      <c r="DC47" s="2">
        <v>24.9</v>
      </c>
      <c r="DF47" s="5" t="s">
        <v>41</v>
      </c>
      <c r="DG47" s="9"/>
      <c r="DH47" s="9"/>
      <c r="DK47" s="37" t="e">
        <f t="shared" si="799"/>
        <v>#DIV/0!</v>
      </c>
      <c r="DM47" s="37" t="e">
        <f t="shared" si="800"/>
        <v>#DIV/0!</v>
      </c>
      <c r="DO47" s="37" t="e">
        <f t="shared" si="801"/>
        <v>#DIV/0!</v>
      </c>
      <c r="DR47" s="37" t="e">
        <f>(DG47-DP47-DQ47)/$DF$4</f>
        <v>#DIV/0!</v>
      </c>
      <c r="DS47" s="6"/>
      <c r="DT47" s="2">
        <v>27</v>
      </c>
      <c r="DU47" s="2">
        <v>24.9</v>
      </c>
      <c r="DX47" s="5" t="s">
        <v>41</v>
      </c>
      <c r="DZ47" s="9"/>
      <c r="EC47" s="37" t="e">
        <f t="shared" si="802"/>
        <v>#DIV/0!</v>
      </c>
      <c r="EE47" s="37" t="e">
        <f t="shared" si="803"/>
        <v>#DIV/0!</v>
      </c>
      <c r="EG47" s="37" t="e">
        <f t="shared" si="804"/>
        <v>#DIV/0!</v>
      </c>
      <c r="EJ47" s="37" t="e">
        <f>(DY47-EH47-EI47)/$DX$4</f>
        <v>#DIV/0!</v>
      </c>
      <c r="EK47" s="6"/>
      <c r="EL47" s="2">
        <v>27</v>
      </c>
      <c r="EM47" s="2">
        <v>24.9</v>
      </c>
      <c r="EP47" s="5" t="s">
        <v>41</v>
      </c>
      <c r="EQ47" s="9"/>
      <c r="ER47" s="9"/>
      <c r="ES47" s="9"/>
      <c r="ET47" s="9"/>
      <c r="EU47" s="37" t="e">
        <f t="shared" si="805"/>
        <v>#DIV/0!</v>
      </c>
      <c r="EW47" s="37" t="e">
        <f t="shared" si="806"/>
        <v>#DIV/0!</v>
      </c>
      <c r="EY47" s="37" t="e">
        <f t="shared" si="807"/>
        <v>#DIV/0!</v>
      </c>
      <c r="FB47" s="37" t="e">
        <f>(EQ47-EZ47-FA47)/$EP$4</f>
        <v>#DIV/0!</v>
      </c>
      <c r="FD47" s="2">
        <v>27</v>
      </c>
      <c r="FE47" s="2">
        <v>24.9</v>
      </c>
      <c r="FH47" s="5" t="s">
        <v>41</v>
      </c>
      <c r="FM47" s="37" t="e">
        <f t="shared" si="819"/>
        <v>#DIV/0!</v>
      </c>
      <c r="FO47" s="37" t="e">
        <f t="shared" si="819"/>
        <v>#DIV/0!</v>
      </c>
      <c r="FQ47" s="37" t="e">
        <f t="shared" si="820"/>
        <v>#DIV/0!</v>
      </c>
      <c r="FT47" s="37" t="e">
        <f>(FI47-FR47-FS47)/$FH$4</f>
        <v>#DIV/0!</v>
      </c>
      <c r="FV47" s="2">
        <v>27</v>
      </c>
      <c r="FW47" s="2">
        <v>24.9</v>
      </c>
      <c r="FZ47" s="5" t="s">
        <v>41</v>
      </c>
      <c r="GE47" s="37" t="e">
        <f t="shared" si="808"/>
        <v>#DIV/0!</v>
      </c>
      <c r="GG47" s="37" t="e">
        <f t="shared" si="809"/>
        <v>#DIV/0!</v>
      </c>
      <c r="GI47" s="37" t="e">
        <f t="shared" si="810"/>
        <v>#DIV/0!</v>
      </c>
      <c r="GL47" s="37" t="e">
        <f>(GA47-GJ47-GK47)/$FZ$4</f>
        <v>#DIV/0!</v>
      </c>
      <c r="GM47" s="4"/>
      <c r="GN47" s="2">
        <v>27</v>
      </c>
      <c r="GO47" s="2">
        <v>24.9</v>
      </c>
      <c r="GR47" s="5" t="s">
        <v>41</v>
      </c>
      <c r="GW47" s="37" t="e">
        <f t="shared" si="821"/>
        <v>#DIV/0!</v>
      </c>
      <c r="GY47" s="37" t="e">
        <f t="shared" si="822"/>
        <v>#DIV/0!</v>
      </c>
      <c r="HA47" s="37" t="e">
        <f t="shared" si="823"/>
        <v>#DIV/0!</v>
      </c>
      <c r="HB47" s="4"/>
      <c r="HD47" s="37" t="e">
        <f>(GS47-HC47)/$GR$4</f>
        <v>#DIV/0!</v>
      </c>
      <c r="HF47" s="2">
        <v>27</v>
      </c>
      <c r="HG47" s="2">
        <v>24.9</v>
      </c>
    </row>
    <row r="48" spans="1:215" ht="15.75" thickBot="1" x14ac:dyDescent="0.3">
      <c r="B48" s="16" t="s">
        <v>23</v>
      </c>
      <c r="C48" s="51">
        <f>SUM(C45:C47)</f>
        <v>1310.1300000000001</v>
      </c>
      <c r="D48" s="52">
        <f t="shared" ref="D48:M48" si="824">SUM(D45:D47)</f>
        <v>839.25</v>
      </c>
      <c r="E48" s="51">
        <f t="shared" si="824"/>
        <v>470.88</v>
      </c>
      <c r="F48" s="55">
        <f t="shared" si="824"/>
        <v>921.87</v>
      </c>
      <c r="G48" s="57">
        <f>(G45*$Q45+G46*$Q46+G47*$Q47)/$Q48</f>
        <v>0.41765408438611545</v>
      </c>
      <c r="H48" s="52">
        <f t="shared" si="824"/>
        <v>0</v>
      </c>
      <c r="I48" s="57">
        <f>(I45*$Q45+I46*$Q46+I47*$Q47)/$Q48</f>
        <v>0</v>
      </c>
      <c r="J48" s="52">
        <f>SUM(J45:J47)</f>
        <v>0</v>
      </c>
      <c r="K48" s="57">
        <f>(K45*$Q45+K46*$Q46+K47*$Q47)/$Q48</f>
        <v>0</v>
      </c>
      <c r="L48" s="52">
        <f t="shared" si="824"/>
        <v>0</v>
      </c>
      <c r="M48" s="52">
        <f t="shared" si="824"/>
        <v>0</v>
      </c>
      <c r="N48" s="57">
        <f>(N45*$Q45+N46*$Q46+N47*$Q47)/$Q48</f>
        <v>0.58234591561388438</v>
      </c>
      <c r="O48" s="63">
        <f t="shared" ref="O48:Q48" si="825">SUM(O45:O47)</f>
        <v>21457</v>
      </c>
      <c r="P48" s="55">
        <f t="shared" si="825"/>
        <v>81</v>
      </c>
      <c r="Q48" s="55">
        <f t="shared" si="825"/>
        <v>78.900000000000006</v>
      </c>
      <c r="T48" s="16" t="s">
        <v>23</v>
      </c>
      <c r="U48" s="45">
        <f>SUM(U45:U47)</f>
        <v>763.90000000000009</v>
      </c>
      <c r="V48" s="46">
        <f t="shared" ref="V48:X48" si="826">SUM(V45:V47)</f>
        <v>579.70000000000005</v>
      </c>
      <c r="W48" s="45">
        <f t="shared" si="826"/>
        <v>184.2</v>
      </c>
      <c r="X48" s="24">
        <f t="shared" si="826"/>
        <v>1468.1000000000001</v>
      </c>
      <c r="Y48" s="47">
        <f>(Y45*$AI45+Y46*$AI46+Y47*$AI47)/$AI48</f>
        <v>0.66221074042274819</v>
      </c>
      <c r="Z48" s="46">
        <f>SUM(Z45:Z47)</f>
        <v>0</v>
      </c>
      <c r="AA48" s="47">
        <f>(AA45*$AI$45+AA46*$AI$46+AA47*$AI$47)/$AI$48</f>
        <v>0</v>
      </c>
      <c r="AB48" s="46">
        <f>SUM(AB45:AB47)</f>
        <v>0</v>
      </c>
      <c r="AC48" s="47">
        <f>(AC45*$AI$45+AC46*$AI$46+AC47*$AI$47)/$AI$48</f>
        <v>0</v>
      </c>
      <c r="AD48" s="46">
        <f>SUM(AD45:AD47)</f>
        <v>0</v>
      </c>
      <c r="AE48" s="46">
        <f>SUM(AE45:AE47)</f>
        <v>0</v>
      </c>
      <c r="AF48" s="47">
        <f>(AF45*$AI$45+AF46*$AI$46+AF47*$AI$47)/$AI$48</f>
        <v>0.33778925957725175</v>
      </c>
      <c r="AG48" s="48">
        <f>SUM(AG45:AG47)</f>
        <v>14311</v>
      </c>
      <c r="AH48" s="55">
        <f>SUM(AH45:AH47)</f>
        <v>81</v>
      </c>
      <c r="AI48" s="55">
        <f t="shared" ref="AI48" si="827">SUM(AI45:AI47)</f>
        <v>78.900000000000006</v>
      </c>
      <c r="AL48" s="16" t="s">
        <v>23</v>
      </c>
      <c r="AM48" s="46">
        <f>SUM(AM45:AM47)</f>
        <v>678.4</v>
      </c>
      <c r="AN48" s="46">
        <f t="shared" ref="AN48:AW48" si="828">SUM(AN45:AN47)</f>
        <v>434.27</v>
      </c>
      <c r="AO48" s="46">
        <f t="shared" si="828"/>
        <v>244.13</v>
      </c>
      <c r="AP48" s="46">
        <f t="shared" si="828"/>
        <v>1481.6</v>
      </c>
      <c r="AQ48" s="47">
        <f>(AQ45*$BA45+AQ46*$BA46+AQ47*$BA47)/$BA48</f>
        <v>0.67756653992395421</v>
      </c>
      <c r="AR48" s="46">
        <f t="shared" si="828"/>
        <v>0</v>
      </c>
      <c r="AS48" s="47">
        <f>(AS45*$BA45+AS46*$BA46+AS47*$BA47)/$BA48</f>
        <v>0</v>
      </c>
      <c r="AT48" s="46">
        <f t="shared" si="828"/>
        <v>0</v>
      </c>
      <c r="AU48" s="47">
        <f>(AU45*$BA45+AU46*$BA46+AU47*$BA47)/$BA48</f>
        <v>0</v>
      </c>
      <c r="AV48" s="46">
        <f t="shared" ref="AV48" si="829">SUM(AV45:AV47)</f>
        <v>0</v>
      </c>
      <c r="AW48" s="46">
        <f t="shared" si="828"/>
        <v>0</v>
      </c>
      <c r="AX48" s="47">
        <f>(AX45*$BA45+AX46*$BA46+AX47*$BA47)/$BA48</f>
        <v>0.32243346007604556</v>
      </c>
      <c r="AY48" s="66">
        <f t="shared" ref="AY48" si="830">SUM(AY45:AY47)</f>
        <v>10796</v>
      </c>
      <c r="AZ48" s="24">
        <f>SUM(AZ45:AZ47)</f>
        <v>81</v>
      </c>
      <c r="BA48" s="55">
        <f t="shared" ref="BA48" si="831">SUM(BA45:BA47)</f>
        <v>78.900000000000006</v>
      </c>
      <c r="BD48" s="16" t="s">
        <v>23</v>
      </c>
      <c r="BE48" s="45">
        <f>SUM(BE45:BE47)</f>
        <v>0</v>
      </c>
      <c r="BF48" s="46">
        <f t="shared" ref="BF48:BO48" si="832">SUM(BF45:BF47)</f>
        <v>0</v>
      </c>
      <c r="BG48" s="45">
        <f t="shared" si="832"/>
        <v>0</v>
      </c>
      <c r="BH48" s="46">
        <f t="shared" si="832"/>
        <v>0</v>
      </c>
      <c r="BI48" s="47" t="e">
        <f>(BI45*$BS45+BI46*$BS46+BI47*$BS47)/$BS48</f>
        <v>#DIV/0!</v>
      </c>
      <c r="BJ48" s="46">
        <f t="shared" si="832"/>
        <v>0</v>
      </c>
      <c r="BK48" s="47" t="e">
        <f>(BK45*$BS45+BK46*$BS46+BK47*$BS47)/$BS48</f>
        <v>#DIV/0!</v>
      </c>
      <c r="BL48" s="46">
        <f t="shared" si="832"/>
        <v>0</v>
      </c>
      <c r="BM48" s="47" t="e">
        <f>(BM45*$BS45+BM46*$BS46+BM47*$BS47)/$BS48</f>
        <v>#DIV/0!</v>
      </c>
      <c r="BN48" s="46">
        <f t="shared" ref="BN48" si="833">SUM(BN45:BN47)</f>
        <v>0</v>
      </c>
      <c r="BO48" s="46">
        <f t="shared" si="832"/>
        <v>0</v>
      </c>
      <c r="BP48" s="47" t="e">
        <f>(BP45*$BS45+BP46*$BS46+BP47*$BS47)/$BS48</f>
        <v>#DIV/0!</v>
      </c>
      <c r="BQ48" s="48">
        <f t="shared" ref="BQ48" si="834">SUM(BQ45:BQ47)</f>
        <v>0</v>
      </c>
      <c r="BR48" s="24">
        <f>SUM(BR45:BR47)</f>
        <v>81</v>
      </c>
      <c r="BS48" s="55">
        <f t="shared" ref="BS48" si="835">SUM(BS45:BS47)</f>
        <v>78.900000000000006</v>
      </c>
      <c r="BV48" s="19" t="s">
        <v>23</v>
      </c>
      <c r="BW48" s="45">
        <f>SUM(BW45:BW47)</f>
        <v>0</v>
      </c>
      <c r="BX48" s="45">
        <f t="shared" ref="BX48:CG48" si="836">SUM(BX45:BX47)</f>
        <v>0</v>
      </c>
      <c r="BY48" s="45">
        <f t="shared" si="836"/>
        <v>0</v>
      </c>
      <c r="BZ48" s="24">
        <f t="shared" si="836"/>
        <v>0</v>
      </c>
      <c r="CA48" s="47" t="e">
        <f>(CA45*$CK45+CA46*$CK46+CA47*$CK47)/$CK48</f>
        <v>#DIV/0!</v>
      </c>
      <c r="CB48" s="24">
        <f t="shared" si="836"/>
        <v>0</v>
      </c>
      <c r="CC48" s="47" t="e">
        <f>(CC45*$CK45+CC46*$CK46+CC47*$CK47)/$CK48</f>
        <v>#DIV/0!</v>
      </c>
      <c r="CD48" s="24">
        <f t="shared" si="836"/>
        <v>0</v>
      </c>
      <c r="CE48" s="47" t="e">
        <f>(CE45*$CK45+CE46*$CK46+CE47*$CK47)/$CK48</f>
        <v>#DIV/0!</v>
      </c>
      <c r="CF48" s="24">
        <f t="shared" ref="CF48" si="837">SUM(CF45:CF47)</f>
        <v>0</v>
      </c>
      <c r="CG48" s="24">
        <f t="shared" si="836"/>
        <v>0</v>
      </c>
      <c r="CH48" s="47" t="e">
        <f>(CH45*$CK45+CH46*$CK46+CH47*$CK47)/$CK48</f>
        <v>#DIV/0!</v>
      </c>
      <c r="CI48" s="48">
        <f t="shared" ref="CI48" si="838">SUM(CI45:CI47)</f>
        <v>0</v>
      </c>
      <c r="CJ48" s="55">
        <f>SUM(CJ45:CJ47)</f>
        <v>81</v>
      </c>
      <c r="CK48" s="55">
        <f t="shared" ref="CK48" si="839">SUM(CK45:CK47)</f>
        <v>78.900000000000006</v>
      </c>
      <c r="CN48" s="16" t="s">
        <v>23</v>
      </c>
      <c r="CO48" s="45">
        <f>SUM(CO45:CO47)</f>
        <v>0</v>
      </c>
      <c r="CP48" s="46">
        <f t="shared" ref="CP48:CY48" si="840">SUM(CP45:CP47)</f>
        <v>0</v>
      </c>
      <c r="CQ48" s="45">
        <f t="shared" si="840"/>
        <v>0</v>
      </c>
      <c r="CR48" s="46">
        <f t="shared" si="840"/>
        <v>0</v>
      </c>
      <c r="CS48" s="47" t="e">
        <f>(CS45*$DC45+CS46*$DC46+CS47*$DC47)/$DC48</f>
        <v>#DIV/0!</v>
      </c>
      <c r="CT48" s="46">
        <f t="shared" si="840"/>
        <v>0</v>
      </c>
      <c r="CU48" s="47" t="e">
        <f>(CU45*$DC45+CU46*$DC46+CU47*$DC47)/$DC48</f>
        <v>#DIV/0!</v>
      </c>
      <c r="CV48" s="46">
        <f t="shared" si="840"/>
        <v>0</v>
      </c>
      <c r="CW48" s="47" t="e">
        <f>(CW45*$DC45+CW46*$DC46+CW47*$DC47)/$DC48</f>
        <v>#DIV/0!</v>
      </c>
      <c r="CX48" s="46">
        <f t="shared" ref="CX48" si="841">SUM(CX45:CX47)</f>
        <v>0</v>
      </c>
      <c r="CY48" s="46">
        <f t="shared" si="840"/>
        <v>0</v>
      </c>
      <c r="CZ48" s="47" t="e">
        <f>(CZ45*$DC45+CZ46*$DC46+CZ47*$DC47)/$DC48</f>
        <v>#DIV/0!</v>
      </c>
      <c r="DA48" s="48">
        <f t="shared" ref="DA48" si="842">SUM(DA45:DA47)</f>
        <v>0</v>
      </c>
      <c r="DB48" s="24">
        <f>SUM(DB45:DB47)</f>
        <v>81</v>
      </c>
      <c r="DC48" s="55">
        <f t="shared" ref="DC48" si="843">SUM(DC45:DC47)</f>
        <v>78.900000000000006</v>
      </c>
      <c r="DF48" s="16" t="s">
        <v>23</v>
      </c>
      <c r="DG48" s="45">
        <f>SUM(DG45:DG47)</f>
        <v>0</v>
      </c>
      <c r="DH48" s="24">
        <f t="shared" ref="DH48:DJ48" si="844">SUM(DH45:DH47)</f>
        <v>0</v>
      </c>
      <c r="DI48" s="45">
        <f t="shared" si="844"/>
        <v>0</v>
      </c>
      <c r="DJ48" s="45">
        <f t="shared" si="844"/>
        <v>0</v>
      </c>
      <c r="DK48" s="47" t="e">
        <f>(DK45*$DU45+DK46*$DU46+DK47*$DU47)/$DU48</f>
        <v>#DIV/0!</v>
      </c>
      <c r="DL48" s="46">
        <f t="shared" ref="DL48" si="845">SUM(DL45:DL47)</f>
        <v>0</v>
      </c>
      <c r="DM48" s="47" t="e">
        <f>(DM45*$DU45+DM46*$DU46+DM47*$DU47)/$DU48</f>
        <v>#DIV/0!</v>
      </c>
      <c r="DN48" s="46">
        <f t="shared" ref="DN48" si="846">SUM(DN45:DN47)</f>
        <v>0</v>
      </c>
      <c r="DO48" s="47" t="e">
        <f>(DO45*$DU45+DO46*$DU46+DO47*$DU47)/$DU48</f>
        <v>#DIV/0!</v>
      </c>
      <c r="DP48" s="46">
        <f t="shared" ref="DP48:DQ48" si="847">SUM(DP45:DP47)</f>
        <v>0</v>
      </c>
      <c r="DQ48" s="46">
        <f t="shared" si="847"/>
        <v>0</v>
      </c>
      <c r="DR48" s="47" t="e">
        <f>(DR45*$DU45+DR46*$DU46+DR47*$DU47)/$DU48</f>
        <v>#DIV/0!</v>
      </c>
      <c r="DS48" s="48">
        <f t="shared" ref="DS48" si="848">SUM(DS45:DS47)</f>
        <v>0</v>
      </c>
      <c r="DT48" s="24">
        <f>SUM(DT45:DT47)</f>
        <v>81</v>
      </c>
      <c r="DU48" s="55">
        <f t="shared" ref="DU48" si="849">SUM(DU45:DU47)</f>
        <v>78.900000000000006</v>
      </c>
      <c r="DX48" s="16" t="s">
        <v>23</v>
      </c>
      <c r="DY48" s="45">
        <f>SUM(DY45:DY47)</f>
        <v>0</v>
      </c>
      <c r="DZ48" s="24">
        <f t="shared" ref="DZ48:EI48" si="850">SUM(DZ45:DZ47)</f>
        <v>0</v>
      </c>
      <c r="EA48" s="45">
        <f t="shared" si="850"/>
        <v>0</v>
      </c>
      <c r="EB48" s="45">
        <f t="shared" si="850"/>
        <v>0</v>
      </c>
      <c r="EC48" s="47" t="e">
        <f>(EC45*$EM45+EC46*$EM46+EC47*$EM47)/$EM48</f>
        <v>#DIV/0!</v>
      </c>
      <c r="ED48" s="46">
        <f t="shared" si="850"/>
        <v>0</v>
      </c>
      <c r="EE48" s="47" t="e">
        <f>(EE45*$EM45+EE46*$EM46+EE47*$EM47)/$EM48</f>
        <v>#DIV/0!</v>
      </c>
      <c r="EF48" s="46">
        <f t="shared" si="850"/>
        <v>0</v>
      </c>
      <c r="EG48" s="47" t="e">
        <f>(EG45*$EM45+EG46*$EM46+EG47*$EM47)/$EM48</f>
        <v>#DIV/0!</v>
      </c>
      <c r="EH48" s="46">
        <f t="shared" ref="EH48" si="851">SUM(EH45:EH47)</f>
        <v>0</v>
      </c>
      <c r="EI48" s="46">
        <f t="shared" si="850"/>
        <v>0</v>
      </c>
      <c r="EJ48" s="47" t="e">
        <f>(EJ45*$EM45+EJ46*$EM46+EJ47*$EM47)/$EM48</f>
        <v>#DIV/0!</v>
      </c>
      <c r="EK48" s="48">
        <f t="shared" ref="EK48" si="852">SUM(EK45:EK47)</f>
        <v>0</v>
      </c>
      <c r="EL48" s="24">
        <f>SUM(EL45:EL47)</f>
        <v>81</v>
      </c>
      <c r="EM48" s="55">
        <f t="shared" ref="EM48" si="853">SUM(EM45:EM47)</f>
        <v>78.900000000000006</v>
      </c>
      <c r="EP48" s="16" t="s">
        <v>23</v>
      </c>
      <c r="EQ48" s="45">
        <f>SUM(EQ45:EQ47)</f>
        <v>0</v>
      </c>
      <c r="ER48" s="46">
        <f t="shared" ref="ER48:FA48" si="854">SUM(ER45:ER47)</f>
        <v>0</v>
      </c>
      <c r="ES48" s="46">
        <f t="shared" si="854"/>
        <v>0</v>
      </c>
      <c r="ET48" s="45">
        <f t="shared" si="854"/>
        <v>0</v>
      </c>
      <c r="EU48" s="47" t="e">
        <f>(EU45*$FE45+EU46*$FE46+EU47*$FE47)/$FE48</f>
        <v>#DIV/0!</v>
      </c>
      <c r="EV48" s="46">
        <f t="shared" si="854"/>
        <v>0</v>
      </c>
      <c r="EW48" s="47" t="e">
        <f>(EW45*$FE45+EW46*$FE46+EW47*$FE47)/$FE48</f>
        <v>#DIV/0!</v>
      </c>
      <c r="EX48" s="46">
        <f t="shared" si="854"/>
        <v>0</v>
      </c>
      <c r="EY48" s="47" t="e">
        <f>(EY45*$FE45+EY46*$FE46+EY47*$FE47)/$FE48</f>
        <v>#DIV/0!</v>
      </c>
      <c r="EZ48" s="46">
        <f t="shared" ref="EZ48" si="855">SUM(EZ45:EZ47)</f>
        <v>0</v>
      </c>
      <c r="FA48" s="46">
        <f t="shared" si="854"/>
        <v>0</v>
      </c>
      <c r="FB48" s="47" t="e">
        <f>(FB45*$FE45+FB46*$FE46+FB47*$FE47)/$FE48</f>
        <v>#DIV/0!</v>
      </c>
      <c r="FC48" s="48">
        <f t="shared" ref="FC48" si="856">SUM(FC45:FC47)</f>
        <v>0</v>
      </c>
      <c r="FD48" s="55">
        <f>SUM(FD45:FD47)</f>
        <v>81</v>
      </c>
      <c r="FE48" s="55">
        <f t="shared" ref="FE48" si="857">SUM(FE45:FE47)</f>
        <v>78.900000000000006</v>
      </c>
      <c r="FH48" s="16" t="s">
        <v>23</v>
      </c>
      <c r="FI48" s="24">
        <f>SUM(FI45:FI47)</f>
        <v>0</v>
      </c>
      <c r="FJ48" s="24">
        <f t="shared" ref="FJ48:FS48" si="858">SUM(FJ45:FJ47)</f>
        <v>0</v>
      </c>
      <c r="FK48" s="24">
        <f t="shared" si="858"/>
        <v>0</v>
      </c>
      <c r="FL48" s="45">
        <f t="shared" si="858"/>
        <v>0</v>
      </c>
      <c r="FM48" s="47" t="e">
        <f>(FM45*$FW45+FM46*$FW46+FM47*$FW47)/$FW48</f>
        <v>#DIV/0!</v>
      </c>
      <c r="FN48" s="46">
        <f t="shared" si="858"/>
        <v>0</v>
      </c>
      <c r="FO48" s="47" t="e">
        <f>(FO45*$FW45+FO46*$FW46+FO47*$FW47)/$FW48</f>
        <v>#DIV/0!</v>
      </c>
      <c r="FP48" s="46">
        <f t="shared" si="858"/>
        <v>0</v>
      </c>
      <c r="FQ48" s="47" t="e">
        <f>(FQ45*$FW45+FQ46*$FW46+FQ47*$FW47)/$FW48</f>
        <v>#DIV/0!</v>
      </c>
      <c r="FR48" s="46">
        <f t="shared" ref="FR48" si="859">SUM(FR45:FR47)</f>
        <v>0</v>
      </c>
      <c r="FS48" s="46">
        <f t="shared" si="858"/>
        <v>0</v>
      </c>
      <c r="FT48" s="47" t="e">
        <f>(FT45*$FW45+FT46*$FW46+FT47*$FW47)/$FW48</f>
        <v>#DIV/0!</v>
      </c>
      <c r="FU48" s="48">
        <f t="shared" ref="FU48" si="860">SUM(FU45:FU47)</f>
        <v>0</v>
      </c>
      <c r="FV48" s="55">
        <f>SUM(FV45:FV47)</f>
        <v>81</v>
      </c>
      <c r="FW48" s="55">
        <f t="shared" ref="FW48" si="861">SUM(FW45:FW47)</f>
        <v>78.900000000000006</v>
      </c>
      <c r="FZ48" s="16" t="s">
        <v>23</v>
      </c>
      <c r="GA48" s="24">
        <f>SUM(GA45:GA47)</f>
        <v>0</v>
      </c>
      <c r="GB48" s="24">
        <f t="shared" ref="GB48:GK48" si="862">SUM(GB45:GB47)</f>
        <v>0</v>
      </c>
      <c r="GC48" s="24">
        <f t="shared" si="862"/>
        <v>0</v>
      </c>
      <c r="GD48" s="45">
        <f t="shared" si="862"/>
        <v>0</v>
      </c>
      <c r="GE48" s="47" t="e">
        <f>(GE45*$GO45+GE46*$GO46+GE47*$GO47)/$GO48</f>
        <v>#DIV/0!</v>
      </c>
      <c r="GF48" s="46">
        <f t="shared" si="862"/>
        <v>0</v>
      </c>
      <c r="GG48" s="47" t="e">
        <f>(GG45*$GO45+GG46*$GO46+GG47*$GO47)/$GO48</f>
        <v>#DIV/0!</v>
      </c>
      <c r="GH48" s="46">
        <f t="shared" si="862"/>
        <v>0</v>
      </c>
      <c r="GI48" s="47" t="e">
        <f>(GI45*$GO45+GI46*$GO46+GI47*$GO47)/$GO48</f>
        <v>#DIV/0!</v>
      </c>
      <c r="GJ48" s="46">
        <f t="shared" ref="GJ48" si="863">SUM(GJ45:GJ47)</f>
        <v>0</v>
      </c>
      <c r="GK48" s="46">
        <f t="shared" si="862"/>
        <v>0</v>
      </c>
      <c r="GL48" s="47" t="e">
        <f>(GL45*$GO45+GL46*$GO46+GL47*$GO47)/$GO48</f>
        <v>#DIV/0!</v>
      </c>
      <c r="GM48" s="45">
        <f t="shared" ref="GM48" si="864">SUM(GM45:GM47)</f>
        <v>0</v>
      </c>
      <c r="GN48" s="55">
        <f>SUM(GN45:GN47)</f>
        <v>81</v>
      </c>
      <c r="GO48" s="55">
        <f t="shared" ref="GO48" si="865">SUM(GO45:GO47)</f>
        <v>78.900000000000006</v>
      </c>
      <c r="GR48" s="16" t="s">
        <v>23</v>
      </c>
      <c r="GS48" s="46">
        <f>SUM(GS45:GS47)</f>
        <v>0</v>
      </c>
      <c r="GT48" s="46">
        <f t="shared" ref="GT48:HC48" si="866">SUM(GT45:GT47)</f>
        <v>0</v>
      </c>
      <c r="GU48" s="46">
        <f t="shared" si="866"/>
        <v>0</v>
      </c>
      <c r="GV48" s="45">
        <f t="shared" si="866"/>
        <v>0</v>
      </c>
      <c r="GW48" s="47" t="e">
        <f>(GW45*$HG45+GW46*$HG46+GW47*$HG47)/$HG48</f>
        <v>#DIV/0!</v>
      </c>
      <c r="GX48" s="46">
        <f t="shared" si="866"/>
        <v>0</v>
      </c>
      <c r="GY48" s="47" t="e">
        <f>(GY45*$HG45+GY46*$HG46+GY47*$HG47)/$HG48</f>
        <v>#DIV/0!</v>
      </c>
      <c r="GZ48" s="46">
        <f t="shared" si="866"/>
        <v>0</v>
      </c>
      <c r="HA48" s="47" t="e">
        <f>(HA45*$HG45+HA46*$HG46+HA47*$HG47)/$HG48</f>
        <v>#DIV/0!</v>
      </c>
      <c r="HB48" s="46">
        <f t="shared" si="866"/>
        <v>0</v>
      </c>
      <c r="HC48" s="46">
        <f t="shared" si="866"/>
        <v>0</v>
      </c>
      <c r="HD48" s="47" t="e">
        <f>(HD45*$HG45+HD46*$HG46+HD47*$HG47)/$HG48</f>
        <v>#DIV/0!</v>
      </c>
      <c r="HE48" s="48">
        <f t="shared" ref="HE48" si="867">SUM(HE45:HE47)</f>
        <v>0</v>
      </c>
      <c r="HF48" s="24">
        <f>SUM(HF45:HF47)</f>
        <v>81</v>
      </c>
      <c r="HG48" s="55">
        <f t="shared" ref="HG48" si="868">SUM(HG45:HG47)</f>
        <v>78.900000000000006</v>
      </c>
    </row>
    <row r="49" spans="1:215" ht="15" x14ac:dyDescent="0.25">
      <c r="A49" s="70" t="s">
        <v>42</v>
      </c>
      <c r="B49" s="5" t="s">
        <v>43</v>
      </c>
      <c r="C49" s="9">
        <v>744.00000000000023</v>
      </c>
      <c r="D49" s="9">
        <v>295.88333333333338</v>
      </c>
      <c r="E49" s="9">
        <v>448.11666666666679</v>
      </c>
      <c r="F49" s="9">
        <v>0</v>
      </c>
      <c r="G49" s="37">
        <f t="shared" ref="G49:G50" si="869">F49/$B$4</f>
        <v>0</v>
      </c>
      <c r="H49" s="9">
        <v>0</v>
      </c>
      <c r="I49" s="37">
        <f t="shared" ref="I49:I50" si="870">H49/$B$4</f>
        <v>0</v>
      </c>
      <c r="J49" s="9">
        <v>0</v>
      </c>
      <c r="K49" s="37">
        <f t="shared" ref="K49:K50" si="871">J49/$B$4</f>
        <v>0</v>
      </c>
      <c r="L49" s="9">
        <f>'[7]UNIT DATA'!P2</f>
        <v>0</v>
      </c>
      <c r="M49" s="9">
        <f>'[7]UNIT DATA'!Q2</f>
        <v>0</v>
      </c>
      <c r="N49" s="37">
        <f>(C49-L49-M49)/$B$4</f>
        <v>1.0000000000000002</v>
      </c>
      <c r="O49" s="123">
        <v>18834</v>
      </c>
      <c r="P49" s="2">
        <v>82.5</v>
      </c>
      <c r="Q49" s="2">
        <v>77</v>
      </c>
      <c r="S49" s="70" t="s">
        <v>42</v>
      </c>
      <c r="T49" s="5" t="s">
        <v>43</v>
      </c>
      <c r="U49" s="9">
        <v>744</v>
      </c>
      <c r="V49" s="9">
        <v>317.31666666666666</v>
      </c>
      <c r="W49" s="9">
        <v>426.68333333333334</v>
      </c>
      <c r="X49" s="9">
        <v>0</v>
      </c>
      <c r="Y49" s="37">
        <f t="shared" ref="Y49:Y50" si="872">X49/$T$4</f>
        <v>0</v>
      </c>
      <c r="Z49" s="9">
        <v>0</v>
      </c>
      <c r="AA49" s="37">
        <f t="shared" ref="AA49:AA50" si="873">Z49/$T$4</f>
        <v>0</v>
      </c>
      <c r="AB49" s="9">
        <v>0</v>
      </c>
      <c r="AC49" s="37">
        <f t="shared" ref="AC49:AC50" si="874">AB49/$T$4</f>
        <v>0</v>
      </c>
      <c r="AD49" s="9">
        <v>0</v>
      </c>
      <c r="AE49" s="9">
        <v>0</v>
      </c>
      <c r="AF49" s="37">
        <f>(U49-AD49-AE49)/$T$4</f>
        <v>1</v>
      </c>
      <c r="AG49" s="33">
        <v>20137</v>
      </c>
      <c r="AH49" s="2">
        <v>82.5</v>
      </c>
      <c r="AI49" s="2">
        <v>77</v>
      </c>
      <c r="AK49" s="70" t="s">
        <v>42</v>
      </c>
      <c r="AL49" s="5" t="s">
        <v>43</v>
      </c>
      <c r="AM49" s="9">
        <v>717.02</v>
      </c>
      <c r="AN49" s="9">
        <v>334.53</v>
      </c>
      <c r="AO49" s="9">
        <v>382.49</v>
      </c>
      <c r="AP49" s="9">
        <v>2.98</v>
      </c>
      <c r="AQ49" s="37">
        <f t="shared" ref="AQ49:AQ50" si="875">AP49/$AL$4</f>
        <v>4.138888888888889E-3</v>
      </c>
      <c r="AR49" s="9">
        <v>0</v>
      </c>
      <c r="AS49" s="37">
        <f t="shared" ref="AS49:AS50" si="876">AR49/$AL$4</f>
        <v>0</v>
      </c>
      <c r="AT49" s="9">
        <v>0</v>
      </c>
      <c r="AU49" s="37">
        <f t="shared" ref="AU49:AU50" si="877">AT49/$AL$4</f>
        <v>0</v>
      </c>
      <c r="AV49" s="9">
        <v>0</v>
      </c>
      <c r="AW49" s="9">
        <v>0</v>
      </c>
      <c r="AX49" s="37">
        <f>(AM49-AV49-AW49)/$AL$4</f>
        <v>0.99586111111111109</v>
      </c>
      <c r="AY49" s="18">
        <v>20951</v>
      </c>
      <c r="AZ49" s="2">
        <v>82.5</v>
      </c>
      <c r="BA49" s="2">
        <v>77</v>
      </c>
      <c r="BC49" s="70" t="s">
        <v>42</v>
      </c>
      <c r="BD49" s="5" t="s">
        <v>43</v>
      </c>
      <c r="BF49" s="9"/>
      <c r="BH49" s="9"/>
      <c r="BI49" s="37" t="e">
        <f>BH49/$BD$4</f>
        <v>#DIV/0!</v>
      </c>
      <c r="BK49" s="37" t="e">
        <f>BJ49/$BD$4</f>
        <v>#DIV/0!</v>
      </c>
      <c r="BM49" s="37" t="e">
        <f>BL49/$BD$4</f>
        <v>#DIV/0!</v>
      </c>
      <c r="BP49" s="37" t="e">
        <f>(BE49-BO49)/$BD$4</f>
        <v>#DIV/0!</v>
      </c>
      <c r="BQ49" s="6"/>
      <c r="BR49" s="2">
        <v>82.5</v>
      </c>
      <c r="BS49" s="2">
        <v>77</v>
      </c>
      <c r="BU49" s="70" t="s">
        <v>42</v>
      </c>
      <c r="BV49" s="5" t="s">
        <v>43</v>
      </c>
      <c r="BY49" s="9"/>
      <c r="CA49" s="37" t="e">
        <f>BZ49/$BV$4</f>
        <v>#DIV/0!</v>
      </c>
      <c r="CC49" s="37" t="e">
        <f>CB49/$BV$4</f>
        <v>#DIV/0!</v>
      </c>
      <c r="CE49" s="37" t="e">
        <f>CD49/$BV$4</f>
        <v>#DIV/0!</v>
      </c>
      <c r="CH49" s="37" t="e">
        <f>(BW49-CF49-CG49)/$BV$4</f>
        <v>#DIV/0!</v>
      </c>
      <c r="CJ49" s="2">
        <v>82.5</v>
      </c>
      <c r="CK49" s="2">
        <v>77</v>
      </c>
      <c r="CM49" s="70" t="s">
        <v>42</v>
      </c>
      <c r="CN49" s="5" t="s">
        <v>43</v>
      </c>
      <c r="CO49" s="9"/>
      <c r="CP49" s="9"/>
      <c r="CQ49" s="9"/>
      <c r="CR49" s="9"/>
      <c r="CS49" s="37" t="e">
        <f>CR49/$CN$4</f>
        <v>#DIV/0!</v>
      </c>
      <c r="CT49" s="9"/>
      <c r="CU49" s="37" t="e">
        <f>CT49/$CN$4</f>
        <v>#DIV/0!</v>
      </c>
      <c r="CV49" s="9"/>
      <c r="CW49" s="37" t="e">
        <f t="shared" ref="CW49:CW50" si="878">CV49/$CN$4</f>
        <v>#DIV/0!</v>
      </c>
      <c r="CX49" s="9"/>
      <c r="CY49" s="9"/>
      <c r="CZ49" s="37" t="e">
        <f>(CO49-CX49-CY49)/$CN$4</f>
        <v>#DIV/0!</v>
      </c>
      <c r="DA49" s="12"/>
      <c r="DB49" s="2">
        <v>82.5</v>
      </c>
      <c r="DC49" s="2">
        <v>77</v>
      </c>
      <c r="DE49" s="70" t="s">
        <v>42</v>
      </c>
      <c r="DF49" s="5" t="s">
        <v>43</v>
      </c>
      <c r="DG49" s="9"/>
      <c r="DH49" s="9"/>
      <c r="DK49" s="37" t="e">
        <f t="shared" ref="DK49:DK50" si="879">DJ49/$DF$4</f>
        <v>#DIV/0!</v>
      </c>
      <c r="DM49" s="37" t="e">
        <f t="shared" ref="DM49:DM50" si="880">DL49/$DF$4</f>
        <v>#DIV/0!</v>
      </c>
      <c r="DO49" s="37" t="e">
        <f t="shared" ref="DO49:DO50" si="881">DN49/$DF$4</f>
        <v>#DIV/0!</v>
      </c>
      <c r="DR49" s="37" t="e">
        <f>(DG49-DP49-DQ49)/$DF$4</f>
        <v>#DIV/0!</v>
      </c>
      <c r="DS49" s="6"/>
      <c r="DT49" s="2">
        <v>82.5</v>
      </c>
      <c r="DU49" s="2">
        <v>77</v>
      </c>
      <c r="DW49" s="70" t="s">
        <v>42</v>
      </c>
      <c r="DX49" s="5" t="s">
        <v>43</v>
      </c>
      <c r="DZ49" s="9"/>
      <c r="EA49" s="9"/>
      <c r="EC49" s="37" t="e">
        <f t="shared" ref="EC49:EC50" si="882">EB49/$DX$4</f>
        <v>#DIV/0!</v>
      </c>
      <c r="EE49" s="37" t="e">
        <f t="shared" ref="EE49:EE50" si="883">ED49/$DX$4</f>
        <v>#DIV/0!</v>
      </c>
      <c r="EG49" s="37" t="e">
        <f t="shared" ref="EG49:EG50" si="884">EF49/$DX$4</f>
        <v>#DIV/0!</v>
      </c>
      <c r="EJ49" s="37" t="e">
        <f>(DY49-EH49-EI49)/$DX$4</f>
        <v>#DIV/0!</v>
      </c>
      <c r="EK49" s="6"/>
      <c r="EL49" s="2">
        <v>82.5</v>
      </c>
      <c r="EM49" s="2">
        <v>77</v>
      </c>
      <c r="EO49" s="70" t="s">
        <v>42</v>
      </c>
      <c r="EP49" s="5" t="s">
        <v>43</v>
      </c>
      <c r="EU49" s="37" t="e">
        <f t="shared" ref="EU49:EU50" si="885">ET49/$EP$4</f>
        <v>#DIV/0!</v>
      </c>
      <c r="EW49" s="37" t="e">
        <f t="shared" ref="EW49:EW50" si="886">EV49/$EP$4</f>
        <v>#DIV/0!</v>
      </c>
      <c r="EY49" s="37" t="e">
        <f t="shared" ref="EY49:EY50" si="887">EX49/$EP$4</f>
        <v>#DIV/0!</v>
      </c>
      <c r="FB49" s="37" t="e">
        <f>(EQ49-EZ49-FA49)/$EP$4</f>
        <v>#DIV/0!</v>
      </c>
      <c r="FD49" s="2">
        <v>82.5</v>
      </c>
      <c r="FE49" s="2">
        <v>77</v>
      </c>
      <c r="FG49" s="70" t="s">
        <v>42</v>
      </c>
      <c r="FH49" s="5" t="s">
        <v>43</v>
      </c>
      <c r="FM49" s="37" t="e">
        <f>FL49/$FH$4</f>
        <v>#DIV/0!</v>
      </c>
      <c r="FO49" s="37" t="e">
        <f>FN49/$FH$4</f>
        <v>#DIV/0!</v>
      </c>
      <c r="FQ49" s="37" t="e">
        <f>FP49/$FH$4</f>
        <v>#DIV/0!</v>
      </c>
      <c r="FT49" s="37" t="e">
        <f>(FI49-FR49-FS49)/$FH$4</f>
        <v>#DIV/0!</v>
      </c>
      <c r="FV49" s="2">
        <v>82.5</v>
      </c>
      <c r="FW49" s="2">
        <v>77</v>
      </c>
      <c r="FY49" s="70" t="s">
        <v>42</v>
      </c>
      <c r="FZ49" s="5" t="s">
        <v>43</v>
      </c>
      <c r="GA49" s="9"/>
      <c r="GB49" s="9"/>
      <c r="GC49" s="9"/>
      <c r="GD49" s="9"/>
      <c r="GE49" s="37" t="e">
        <f t="shared" ref="GE49:GE50" si="888">GD49/$FZ$4</f>
        <v>#DIV/0!</v>
      </c>
      <c r="GG49" s="37" t="e">
        <f t="shared" ref="GG49:GG50" si="889">GF49/$FZ$4</f>
        <v>#DIV/0!</v>
      </c>
      <c r="GI49" s="37" t="e">
        <f t="shared" ref="GI49:GI50" si="890">GH49/$FZ$4</f>
        <v>#DIV/0!</v>
      </c>
      <c r="GL49" s="37" t="e">
        <f>(GA49-GJ49-GK49)/$FZ$4</f>
        <v>#DIV/0!</v>
      </c>
      <c r="GM49" s="6"/>
      <c r="GN49" s="2">
        <v>82.5</v>
      </c>
      <c r="GO49" s="2">
        <v>77</v>
      </c>
      <c r="GQ49" s="70" t="s">
        <v>42</v>
      </c>
      <c r="GR49" s="5" t="s">
        <v>43</v>
      </c>
      <c r="GS49" s="9"/>
      <c r="GT49" s="9"/>
      <c r="GU49" s="9"/>
      <c r="GV49" s="9"/>
      <c r="GW49" s="37" t="e">
        <f>GV49/$GR$4</f>
        <v>#DIV/0!</v>
      </c>
      <c r="GY49" s="37" t="e">
        <f>GX49/$GR$4</f>
        <v>#DIV/0!</v>
      </c>
      <c r="HA49" s="37" t="e">
        <f>GZ49/$GR$4</f>
        <v>#DIV/0!</v>
      </c>
      <c r="HB49" s="4"/>
      <c r="HD49" s="37" t="e">
        <f>(GS49-HC49)/$GR$4</f>
        <v>#DIV/0!</v>
      </c>
      <c r="HF49" s="2">
        <v>82.5</v>
      </c>
      <c r="HG49" s="2">
        <v>77</v>
      </c>
    </row>
    <row r="50" spans="1:215" ht="14.25" x14ac:dyDescent="0.25">
      <c r="B50" s="5" t="s">
        <v>44</v>
      </c>
      <c r="C50" s="9">
        <v>724</v>
      </c>
      <c r="D50" s="9">
        <v>392.68333333333339</v>
      </c>
      <c r="E50" s="9">
        <v>331.31666666666666</v>
      </c>
      <c r="F50" s="9">
        <v>20</v>
      </c>
      <c r="G50" s="37">
        <f t="shared" si="869"/>
        <v>2.6881720430107527E-2</v>
      </c>
      <c r="H50" s="9">
        <v>0</v>
      </c>
      <c r="I50" s="37">
        <f t="shared" si="870"/>
        <v>0</v>
      </c>
      <c r="J50" s="9">
        <v>0</v>
      </c>
      <c r="K50" s="37">
        <f t="shared" si="871"/>
        <v>0</v>
      </c>
      <c r="L50" s="9">
        <f>'[7]UNIT DATA'!P3</f>
        <v>0</v>
      </c>
      <c r="M50" s="9">
        <f>'[7]UNIT DATA'!Q3</f>
        <v>0</v>
      </c>
      <c r="N50" s="37">
        <f>(C50-L50-M50)/$B$4</f>
        <v>0.9731182795698925</v>
      </c>
      <c r="O50" s="123">
        <v>25061</v>
      </c>
      <c r="P50" s="2">
        <v>82.5</v>
      </c>
      <c r="Q50" s="2">
        <v>75</v>
      </c>
      <c r="T50" s="5" t="s">
        <v>44</v>
      </c>
      <c r="U50" s="9">
        <v>744</v>
      </c>
      <c r="V50" s="9">
        <v>363.48333333333329</v>
      </c>
      <c r="W50" s="9">
        <v>380.51666666666671</v>
      </c>
      <c r="X50" s="9">
        <v>0</v>
      </c>
      <c r="Y50" s="37">
        <f t="shared" si="872"/>
        <v>0</v>
      </c>
      <c r="Z50" s="9">
        <v>0</v>
      </c>
      <c r="AA50" s="37">
        <f t="shared" si="873"/>
        <v>0</v>
      </c>
      <c r="AB50" s="9">
        <v>0</v>
      </c>
      <c r="AC50" s="37">
        <f t="shared" si="874"/>
        <v>0</v>
      </c>
      <c r="AD50" s="9">
        <v>0</v>
      </c>
      <c r="AE50" s="9">
        <v>0</v>
      </c>
      <c r="AF50" s="37">
        <f>(U50-AD50-AE50)/$T$4</f>
        <v>1</v>
      </c>
      <c r="AG50" s="33">
        <v>22918</v>
      </c>
      <c r="AH50" s="2">
        <v>82.5</v>
      </c>
      <c r="AI50" s="2">
        <v>75</v>
      </c>
      <c r="AL50" s="5" t="s">
        <v>44</v>
      </c>
      <c r="AM50" s="9">
        <v>720</v>
      </c>
      <c r="AN50" s="9">
        <v>452.35999999999996</v>
      </c>
      <c r="AO50" s="9">
        <v>267.64000000000004</v>
      </c>
      <c r="AP50" s="9">
        <v>0</v>
      </c>
      <c r="AQ50" s="37">
        <f t="shared" si="875"/>
        <v>0</v>
      </c>
      <c r="AR50" s="9">
        <v>0</v>
      </c>
      <c r="AS50" s="37">
        <f t="shared" si="876"/>
        <v>0</v>
      </c>
      <c r="AT50" s="9">
        <v>0</v>
      </c>
      <c r="AU50" s="37">
        <f t="shared" si="877"/>
        <v>0</v>
      </c>
      <c r="AV50" s="9">
        <v>0</v>
      </c>
      <c r="AW50" s="9">
        <v>0</v>
      </c>
      <c r="AX50" s="37">
        <f>(AM50-AV50-AW50)/$AL$4</f>
        <v>1</v>
      </c>
      <c r="AY50" s="18">
        <v>28442</v>
      </c>
      <c r="AZ50" s="2">
        <v>82.5</v>
      </c>
      <c r="BA50" s="2">
        <v>75</v>
      </c>
      <c r="BD50" s="5" t="s">
        <v>44</v>
      </c>
      <c r="BF50" s="9"/>
      <c r="BI50" s="37" t="e">
        <f t="shared" ref="BI50" si="891">BH50/$BD$4</f>
        <v>#DIV/0!</v>
      </c>
      <c r="BK50" s="37" t="e">
        <f t="shared" ref="BK50" si="892">BJ50/$BD$4</f>
        <v>#DIV/0!</v>
      </c>
      <c r="BM50" s="37" t="e">
        <f t="shared" ref="BM50" si="893">BL50/$BD$4</f>
        <v>#DIV/0!</v>
      </c>
      <c r="BP50" s="37" t="e">
        <f>(BE50-BO50)/$BD$4</f>
        <v>#DIV/0!</v>
      </c>
      <c r="BR50" s="2">
        <v>82.5</v>
      </c>
      <c r="BS50" s="2">
        <v>75</v>
      </c>
      <c r="BV50" s="5" t="s">
        <v>44</v>
      </c>
      <c r="CA50" s="37" t="e">
        <f t="shared" ref="CA50" si="894">BZ50/$BV$4</f>
        <v>#DIV/0!</v>
      </c>
      <c r="CC50" s="37" t="e">
        <f t="shared" ref="CC50" si="895">CB50/$BV$4</f>
        <v>#DIV/0!</v>
      </c>
      <c r="CE50" s="37" t="e">
        <f t="shared" ref="CE50" si="896">CD50/$BV$4</f>
        <v>#DIV/0!</v>
      </c>
      <c r="CH50" s="37" t="e">
        <f>(BW50-CF50-CG50)/$BV$4</f>
        <v>#DIV/0!</v>
      </c>
      <c r="CJ50" s="2">
        <v>82.5</v>
      </c>
      <c r="CK50" s="2">
        <v>75</v>
      </c>
      <c r="CN50" s="5" t="s">
        <v>44</v>
      </c>
      <c r="CO50" s="9"/>
      <c r="CP50" s="9"/>
      <c r="CQ50" s="9"/>
      <c r="CR50" s="9"/>
      <c r="CS50" s="37" t="e">
        <f>CR50/$CN$4</f>
        <v>#DIV/0!</v>
      </c>
      <c r="CT50" s="9"/>
      <c r="CU50" s="37" t="e">
        <f>CT50/$CN$4</f>
        <v>#DIV/0!</v>
      </c>
      <c r="CV50" s="9"/>
      <c r="CW50" s="37" t="e">
        <f t="shared" si="878"/>
        <v>#DIV/0!</v>
      </c>
      <c r="CX50" s="9"/>
      <c r="CY50" s="9"/>
      <c r="CZ50" s="37" t="e">
        <f>(CO50-CX50-CY50)/$CN$4</f>
        <v>#DIV/0!</v>
      </c>
      <c r="DB50" s="2">
        <v>82.5</v>
      </c>
      <c r="DC50" s="2">
        <v>75</v>
      </c>
      <c r="DF50" s="5" t="s">
        <v>44</v>
      </c>
      <c r="DG50" s="9"/>
      <c r="DH50" s="9"/>
      <c r="DK50" s="37" t="e">
        <f t="shared" si="879"/>
        <v>#DIV/0!</v>
      </c>
      <c r="DM50" s="37" t="e">
        <f t="shared" si="880"/>
        <v>#DIV/0!</v>
      </c>
      <c r="DO50" s="37" t="e">
        <f t="shared" si="881"/>
        <v>#DIV/0!</v>
      </c>
      <c r="DR50" s="37" t="e">
        <f>(DG50-DP50-DQ50)/$DF$4</f>
        <v>#DIV/0!</v>
      </c>
      <c r="DT50" s="2">
        <v>82.5</v>
      </c>
      <c r="DU50" s="2">
        <v>75</v>
      </c>
      <c r="DX50" s="5" t="s">
        <v>44</v>
      </c>
      <c r="EC50" s="37" t="e">
        <f t="shared" si="882"/>
        <v>#DIV/0!</v>
      </c>
      <c r="EE50" s="37" t="e">
        <f t="shared" si="883"/>
        <v>#DIV/0!</v>
      </c>
      <c r="EG50" s="37" t="e">
        <f t="shared" si="884"/>
        <v>#DIV/0!</v>
      </c>
      <c r="EJ50" s="37" t="e">
        <f>(DY50-EH50-EI50)/$DX$4</f>
        <v>#DIV/0!</v>
      </c>
      <c r="EL50" s="2">
        <v>82.5</v>
      </c>
      <c r="EM50" s="2">
        <v>75</v>
      </c>
      <c r="EP50" s="5" t="s">
        <v>44</v>
      </c>
      <c r="EU50" s="37" t="e">
        <f t="shared" si="885"/>
        <v>#DIV/0!</v>
      </c>
      <c r="EW50" s="37" t="e">
        <f t="shared" si="886"/>
        <v>#DIV/0!</v>
      </c>
      <c r="EY50" s="37" t="e">
        <f t="shared" si="887"/>
        <v>#DIV/0!</v>
      </c>
      <c r="FB50" s="37" t="e">
        <f>(EQ50-EZ50-FA50)/$EP$4</f>
        <v>#DIV/0!</v>
      </c>
      <c r="FD50" s="2">
        <v>82.5</v>
      </c>
      <c r="FE50" s="2">
        <v>75</v>
      </c>
      <c r="FH50" s="5" t="s">
        <v>44</v>
      </c>
      <c r="FM50" s="37" t="e">
        <f t="shared" ref="FM50" si="897">FL50/$FH$4</f>
        <v>#DIV/0!</v>
      </c>
      <c r="FO50" s="37" t="e">
        <f t="shared" ref="FO50" si="898">FN50/$FH$4</f>
        <v>#DIV/0!</v>
      </c>
      <c r="FQ50" s="37" t="e">
        <f t="shared" ref="FQ50" si="899">FP50/$FH$4</f>
        <v>#DIV/0!</v>
      </c>
      <c r="FT50" s="37" t="e">
        <f>(FI50-FR50-FS50)/$FH$4</f>
        <v>#DIV/0!</v>
      </c>
      <c r="FV50" s="2">
        <v>82.5</v>
      </c>
      <c r="FW50" s="2">
        <v>75</v>
      </c>
      <c r="FZ50" s="5" t="s">
        <v>44</v>
      </c>
      <c r="GA50" s="9"/>
      <c r="GB50" s="9"/>
      <c r="GC50" s="9"/>
      <c r="GD50" s="9"/>
      <c r="GE50" s="37" t="e">
        <f t="shared" si="888"/>
        <v>#DIV/0!</v>
      </c>
      <c r="GG50" s="37" t="e">
        <f t="shared" si="889"/>
        <v>#DIV/0!</v>
      </c>
      <c r="GI50" s="37" t="e">
        <f t="shared" si="890"/>
        <v>#DIV/0!</v>
      </c>
      <c r="GL50" s="37" t="e">
        <f>(GA50-GJ50-GK50)/$FZ$4</f>
        <v>#DIV/0!</v>
      </c>
      <c r="GM50" s="6"/>
      <c r="GN50" s="2">
        <v>82.5</v>
      </c>
      <c r="GO50" s="2">
        <v>75</v>
      </c>
      <c r="GR50" s="5" t="s">
        <v>44</v>
      </c>
      <c r="GS50" s="9"/>
      <c r="GT50" s="9"/>
      <c r="GU50" s="9"/>
      <c r="GV50" s="9"/>
      <c r="GW50" s="37" t="e">
        <f t="shared" ref="GW50" si="900">GV50/$GR$4</f>
        <v>#DIV/0!</v>
      </c>
      <c r="GY50" s="37" t="e">
        <f t="shared" ref="GY50" si="901">GX50/$GR$4</f>
        <v>#DIV/0!</v>
      </c>
      <c r="HA50" s="37" t="e">
        <f t="shared" ref="HA50" si="902">GZ50/$GR$4</f>
        <v>#DIV/0!</v>
      </c>
      <c r="HB50" s="4"/>
      <c r="HD50" s="37" t="e">
        <f>(GS50-HC50)/$GR$4</f>
        <v>#DIV/0!</v>
      </c>
      <c r="HE50" s="4"/>
      <c r="HF50" s="2">
        <v>82.5</v>
      </c>
      <c r="HG50" s="2">
        <v>75</v>
      </c>
    </row>
    <row r="51" spans="1:215" ht="15.75" thickBot="1" x14ac:dyDescent="0.3">
      <c r="B51" s="16" t="s">
        <v>23</v>
      </c>
      <c r="C51" s="45">
        <f>SUM(C49:C50)</f>
        <v>1468.0000000000002</v>
      </c>
      <c r="D51" s="46">
        <f t="shared" ref="D51:M51" si="903">SUM(D49:D50)</f>
        <v>688.56666666666683</v>
      </c>
      <c r="E51" s="46">
        <f t="shared" si="903"/>
        <v>779.43333333333339</v>
      </c>
      <c r="F51" s="46">
        <f t="shared" si="903"/>
        <v>20</v>
      </c>
      <c r="G51" s="57">
        <f>(G49*$Q49+G50*$Q50)/$Q51</f>
        <v>1.3264006791171477E-2</v>
      </c>
      <c r="H51" s="46">
        <f t="shared" si="903"/>
        <v>0</v>
      </c>
      <c r="I51" s="57">
        <f>(I49*$Q$49+I50*$Q$50)/$Q$51</f>
        <v>0</v>
      </c>
      <c r="J51" s="46">
        <f>SUM(J49:J50)</f>
        <v>0</v>
      </c>
      <c r="K51" s="57">
        <f>(K49*$Q$49+K50*$Q$50)/$Q$51</f>
        <v>0</v>
      </c>
      <c r="L51" s="46">
        <f t="shared" si="903"/>
        <v>0</v>
      </c>
      <c r="M51" s="46">
        <f t="shared" si="903"/>
        <v>0</v>
      </c>
      <c r="N51" s="57">
        <f>(N49*$Q$49+N50*$Q$50)/$Q$51</f>
        <v>0.98673599320882865</v>
      </c>
      <c r="O51" s="65">
        <f t="shared" ref="O51:Q51" si="904">SUM(O49:O50)</f>
        <v>43895</v>
      </c>
      <c r="P51" s="24">
        <f t="shared" si="904"/>
        <v>165</v>
      </c>
      <c r="Q51" s="24">
        <f t="shared" si="904"/>
        <v>152</v>
      </c>
      <c r="T51" s="16" t="s">
        <v>23</v>
      </c>
      <c r="U51" s="24">
        <f>SUM(U49:U50)</f>
        <v>1488</v>
      </c>
      <c r="V51" s="46">
        <f t="shared" ref="V51:X51" si="905">SUM(V49:V50)</f>
        <v>680.8</v>
      </c>
      <c r="W51" s="46">
        <f t="shared" si="905"/>
        <v>807.2</v>
      </c>
      <c r="X51" s="46">
        <f t="shared" si="905"/>
        <v>0</v>
      </c>
      <c r="Y51" s="47">
        <f>(Y49*$AI49+Y50*$AI50)/$AI51</f>
        <v>0</v>
      </c>
      <c r="Z51" s="46">
        <f t="shared" ref="Z51" si="906">SUM(Z49:Z50)</f>
        <v>0</v>
      </c>
      <c r="AA51" s="47">
        <f>(AA49*$AI$49+AA50*$AI$50)/$AI$51</f>
        <v>0</v>
      </c>
      <c r="AB51" s="46">
        <f t="shared" ref="AB51" si="907">SUM(AB49:AB50)</f>
        <v>0</v>
      </c>
      <c r="AC51" s="47">
        <f>(AC49*$AI$49+AC50*$AI$50)/$AI$51</f>
        <v>0</v>
      </c>
      <c r="AD51" s="46">
        <f t="shared" ref="AD51:AE51" si="908">SUM(AD49:AD50)</f>
        <v>0</v>
      </c>
      <c r="AE51" s="46">
        <f t="shared" si="908"/>
        <v>0</v>
      </c>
      <c r="AF51" s="47">
        <f>(AF49*$AI$49+AF50*$AI$50)/$AI$51</f>
        <v>1</v>
      </c>
      <c r="AG51" s="48">
        <f>SUM(AG49:AG50)</f>
        <v>43055</v>
      </c>
      <c r="AH51" s="24">
        <f>SUM(AH49:AH50)</f>
        <v>165</v>
      </c>
      <c r="AI51" s="24">
        <f t="shared" ref="AI51" si="909">SUM(AI49:AI50)</f>
        <v>152</v>
      </c>
      <c r="AL51" s="16" t="s">
        <v>23</v>
      </c>
      <c r="AM51" s="46">
        <f>SUM(AM49:AM50)</f>
        <v>1437.02</v>
      </c>
      <c r="AN51" s="46">
        <f t="shared" ref="AN51" si="910">SUM(AN49:AN50)</f>
        <v>786.88999999999987</v>
      </c>
      <c r="AO51" s="46">
        <f>SUM(AO49:AO50)</f>
        <v>650.13000000000011</v>
      </c>
      <c r="AP51" s="46">
        <f t="shared" ref="AP51:AW51" si="911">SUM(AP49:AP50)</f>
        <v>2.98</v>
      </c>
      <c r="AQ51" s="47">
        <f>(AQ49*$BA49+AQ50*$BA50)/$BA51</f>
        <v>2.096673976608187E-3</v>
      </c>
      <c r="AR51" s="46">
        <f t="shared" si="911"/>
        <v>0</v>
      </c>
      <c r="AS51" s="47">
        <f>(AS49*$BA49+AS50*$BA50)/$BA51</f>
        <v>0</v>
      </c>
      <c r="AT51" s="46">
        <f t="shared" si="911"/>
        <v>0</v>
      </c>
      <c r="AU51" s="47">
        <f>(AU49*$BA49+AU50*$BA50)/$BA51</f>
        <v>0</v>
      </c>
      <c r="AV51" s="46">
        <f t="shared" ref="AV51" si="912">SUM(AV49:AV50)</f>
        <v>0</v>
      </c>
      <c r="AW51" s="46">
        <f t="shared" si="911"/>
        <v>0</v>
      </c>
      <c r="AX51" s="47">
        <f>(AX49*$BA49+AX50*$BA50)/$BA51</f>
        <v>0.99790332602339182</v>
      </c>
      <c r="AY51" s="66">
        <f t="shared" ref="AY51" si="913">SUM(AY49:AY50)</f>
        <v>49393</v>
      </c>
      <c r="AZ51" s="24">
        <f>SUM(AZ49:AZ50)</f>
        <v>165</v>
      </c>
      <c r="BA51" s="24">
        <f t="shared" ref="BA51" si="914">SUM(BA49:BA50)</f>
        <v>152</v>
      </c>
      <c r="BD51" s="16" t="s">
        <v>23</v>
      </c>
      <c r="BE51" s="45">
        <f>SUM(BE49:BE50)</f>
        <v>0</v>
      </c>
      <c r="BF51" s="45">
        <f t="shared" ref="BF51" si="915">SUM(BF49:BF50)</f>
        <v>0</v>
      </c>
      <c r="BG51" s="46">
        <f>SUM(BG49:BG50)</f>
        <v>0</v>
      </c>
      <c r="BH51" s="46">
        <f t="shared" ref="BH51:BO51" si="916">SUM(BH49:BH50)</f>
        <v>0</v>
      </c>
      <c r="BI51" s="47" t="e">
        <f>(BI49*$BS49+BI50*$BS50)/$BS51</f>
        <v>#DIV/0!</v>
      </c>
      <c r="BJ51" s="46">
        <f t="shared" si="916"/>
        <v>0</v>
      </c>
      <c r="BK51" s="47" t="e">
        <f>(BK49*$BS49+BK50*$BS50)/$BS51</f>
        <v>#DIV/0!</v>
      </c>
      <c r="BL51" s="46">
        <f t="shared" si="916"/>
        <v>0</v>
      </c>
      <c r="BM51" s="47" t="e">
        <f>(BM49*$BS49+BM50*$BS50)/$BS51</f>
        <v>#DIV/0!</v>
      </c>
      <c r="BN51" s="46">
        <f t="shared" ref="BN51" si="917">SUM(BN49:BN50)</f>
        <v>0</v>
      </c>
      <c r="BO51" s="46">
        <f t="shared" si="916"/>
        <v>0</v>
      </c>
      <c r="BP51" s="47" t="e">
        <f>(BP49*$BS49+BP50*$BS50)/$BS51</f>
        <v>#DIV/0!</v>
      </c>
      <c r="BQ51" s="48">
        <f>SUM(BQ49:BQ50)</f>
        <v>0</v>
      </c>
      <c r="BR51" s="24">
        <f>SUM(BR49:BR50)</f>
        <v>165</v>
      </c>
      <c r="BS51" s="24">
        <f t="shared" ref="BS51" si="918">SUM(BS49:BS50)</f>
        <v>152</v>
      </c>
      <c r="BV51" s="19" t="s">
        <v>23</v>
      </c>
      <c r="BW51" s="45">
        <f>SUM(BW49:BW50)</f>
        <v>0</v>
      </c>
      <c r="BX51" s="45">
        <f t="shared" ref="BX51:CG51" si="919">SUM(BX49:BX50)</f>
        <v>0</v>
      </c>
      <c r="BY51" s="46">
        <f t="shared" si="919"/>
        <v>0</v>
      </c>
      <c r="BZ51" s="24">
        <f t="shared" si="919"/>
        <v>0</v>
      </c>
      <c r="CA51" s="47" t="e">
        <f>(CA49*$CK49+CA50*$CK50)/$CK51</f>
        <v>#DIV/0!</v>
      </c>
      <c r="CB51" s="24">
        <f t="shared" si="919"/>
        <v>0</v>
      </c>
      <c r="CC51" s="47" t="e">
        <f>(CC49*$CK49+CC50*$CK50)/$CK51</f>
        <v>#DIV/0!</v>
      </c>
      <c r="CD51" s="24">
        <f t="shared" si="919"/>
        <v>0</v>
      </c>
      <c r="CE51" s="47" t="e">
        <f>(CE49*$CK49+CE50*$CK50)/$CK51</f>
        <v>#DIV/0!</v>
      </c>
      <c r="CF51" s="24">
        <f t="shared" ref="CF51" si="920">SUM(CF49:CF50)</f>
        <v>0</v>
      </c>
      <c r="CG51" s="24">
        <f t="shared" si="919"/>
        <v>0</v>
      </c>
      <c r="CH51" s="47" t="e">
        <f>(CH49*$CK49+CH50*$CK50)/$CK51</f>
        <v>#DIV/0!</v>
      </c>
      <c r="CI51" s="48">
        <f t="shared" ref="CI51" si="921">SUM(CI49:CI50)</f>
        <v>0</v>
      </c>
      <c r="CJ51" s="24">
        <f>SUM(CJ49:CJ50)</f>
        <v>165</v>
      </c>
      <c r="CK51" s="24">
        <f t="shared" ref="CK51" si="922">SUM(CK49:CK50)</f>
        <v>152</v>
      </c>
      <c r="CN51" s="16" t="s">
        <v>23</v>
      </c>
      <c r="CO51" s="45">
        <f>SUM(CO49:CO50)</f>
        <v>0</v>
      </c>
      <c r="CP51" s="46">
        <f>SUM(CP49:CP50)</f>
        <v>0</v>
      </c>
      <c r="CQ51" s="45">
        <f t="shared" ref="CQ51:CR51" si="923">SUM(CQ49:CQ50)</f>
        <v>0</v>
      </c>
      <c r="CR51" s="46">
        <f t="shared" si="923"/>
        <v>0</v>
      </c>
      <c r="CS51" s="47" t="e">
        <f>(CS49*$DC49+CS50*$DC50)/$DC51</f>
        <v>#DIV/0!</v>
      </c>
      <c r="CT51" s="46">
        <f t="shared" ref="CT51" si="924">SUM(CT49:CT50)</f>
        <v>0</v>
      </c>
      <c r="CU51" s="47" t="e">
        <f>(CU49*$DC49+CU50*$DC50)/$DC51</f>
        <v>#DIV/0!</v>
      </c>
      <c r="CV51" s="46">
        <f t="shared" ref="CV51" si="925">SUM(CV49:CV50)</f>
        <v>0</v>
      </c>
      <c r="CW51" s="47" t="e">
        <f>(CW49*$DC49+CW50*$DC50)/$DC51</f>
        <v>#DIV/0!</v>
      </c>
      <c r="CX51" s="46">
        <f t="shared" ref="CX51:CY51" si="926">SUM(CX49:CX50)</f>
        <v>0</v>
      </c>
      <c r="CY51" s="46">
        <f t="shared" si="926"/>
        <v>0</v>
      </c>
      <c r="CZ51" s="47" t="e">
        <f>(CZ49*$DC49+CZ50*$DC50)/$DC51</f>
        <v>#DIV/0!</v>
      </c>
      <c r="DA51" s="48">
        <f t="shared" ref="DA51" si="927">SUM(DA49:DA50)</f>
        <v>0</v>
      </c>
      <c r="DB51" s="24">
        <f>SUM(DB49:DB50)</f>
        <v>165</v>
      </c>
      <c r="DC51" s="24">
        <f t="shared" ref="DC51" si="928">SUM(DC49:DC50)</f>
        <v>152</v>
      </c>
      <c r="DF51" s="16" t="s">
        <v>23</v>
      </c>
      <c r="DG51" s="45">
        <f>SUM(DG49:DG50)</f>
        <v>0</v>
      </c>
      <c r="DH51" s="45">
        <f t="shared" ref="DH51" si="929">SUM(DH49:DH50)</f>
        <v>0</v>
      </c>
      <c r="DI51" s="46">
        <f>SUM(DI49:DI50)</f>
        <v>0</v>
      </c>
      <c r="DJ51" s="46">
        <f t="shared" ref="DJ51" si="930">SUM(DJ49:DJ50)</f>
        <v>0</v>
      </c>
      <c r="DK51" s="47" t="e">
        <f>(DK49*$DU49+DK50*$DU50)/$DU51</f>
        <v>#DIV/0!</v>
      </c>
      <c r="DL51" s="46">
        <f t="shared" ref="DL51" si="931">SUM(DL49:DL50)</f>
        <v>0</v>
      </c>
      <c r="DM51" s="47" t="e">
        <f>(DM49*$DU49+DM50*$DU50)/$DU51</f>
        <v>#DIV/0!</v>
      </c>
      <c r="DN51" s="46">
        <f t="shared" ref="DN51" si="932">SUM(DN49:DN50)</f>
        <v>0</v>
      </c>
      <c r="DO51" s="47" t="e">
        <f>(DO49*$DU49+DO50*$DU50)/$DU51</f>
        <v>#DIV/0!</v>
      </c>
      <c r="DP51" s="46">
        <f t="shared" ref="DP51:DQ51" si="933">SUM(DP49:DP50)</f>
        <v>0</v>
      </c>
      <c r="DQ51" s="46">
        <f t="shared" si="933"/>
        <v>0</v>
      </c>
      <c r="DR51" s="47" t="e">
        <f>(DR49*$DU49+DR50*$DU50)/$DU51</f>
        <v>#DIV/0!</v>
      </c>
      <c r="DS51" s="48">
        <f t="shared" ref="DS51" si="934">SUM(DS49:DS50)</f>
        <v>0</v>
      </c>
      <c r="DT51" s="24">
        <f>SUM(DT49:DT50)</f>
        <v>165</v>
      </c>
      <c r="DU51" s="24">
        <f t="shared" ref="DU51" si="935">SUM(DU49:DU50)</f>
        <v>152</v>
      </c>
      <c r="DX51" s="16" t="s">
        <v>23</v>
      </c>
      <c r="DY51" s="45">
        <f>SUM(DY49:DY50)</f>
        <v>0</v>
      </c>
      <c r="DZ51" s="45">
        <f t="shared" ref="DZ51" si="936">SUM(DZ49:DZ50)</f>
        <v>0</v>
      </c>
      <c r="EA51" s="45">
        <f>SUM(EA49:EA50)</f>
        <v>0</v>
      </c>
      <c r="EB51" s="45">
        <f t="shared" ref="EB51" si="937">SUM(EB49:EB50)</f>
        <v>0</v>
      </c>
      <c r="EC51" s="47" t="e">
        <f>(EC49*$EM49+EC50*$EM50)/$EM51</f>
        <v>#DIV/0!</v>
      </c>
      <c r="ED51" s="46">
        <f t="shared" ref="ED51:EI51" si="938">SUM(ED49:ED50)</f>
        <v>0</v>
      </c>
      <c r="EE51" s="47" t="e">
        <f>(EE49*$EM49+EE50*$EM50)/$EM51</f>
        <v>#DIV/0!</v>
      </c>
      <c r="EF51" s="46">
        <f t="shared" si="938"/>
        <v>0</v>
      </c>
      <c r="EG51" s="47" t="e">
        <f>(EG49*$EM49+EG50*$EM50)/$EM51</f>
        <v>#DIV/0!</v>
      </c>
      <c r="EH51" s="53">
        <f t="shared" ref="EH51" si="939">SUM(EH49:EH50)</f>
        <v>0</v>
      </c>
      <c r="EI51" s="53">
        <f t="shared" si="938"/>
        <v>0</v>
      </c>
      <c r="EJ51" s="47" t="e">
        <f>(EJ49*$EM49+EJ50*$EM50)/$EM51</f>
        <v>#DIV/0!</v>
      </c>
      <c r="EK51" s="48">
        <f t="shared" ref="EK51" si="940">SUM(EK49:EK50)</f>
        <v>0</v>
      </c>
      <c r="EL51" s="53">
        <f>SUM(EL49:EL50)</f>
        <v>165</v>
      </c>
      <c r="EM51" s="24">
        <f t="shared" ref="EM51" si="941">SUM(EM49:EM50)</f>
        <v>152</v>
      </c>
      <c r="EP51" s="16" t="s">
        <v>23</v>
      </c>
      <c r="EQ51" s="45">
        <f t="shared" ref="EQ51:ET51" si="942">SUM(EQ49:EQ50)</f>
        <v>0</v>
      </c>
      <c r="ER51" s="45">
        <f t="shared" si="942"/>
        <v>0</v>
      </c>
      <c r="ES51" s="45">
        <f t="shared" si="942"/>
        <v>0</v>
      </c>
      <c r="ET51" s="45">
        <f t="shared" si="942"/>
        <v>0</v>
      </c>
      <c r="EU51" s="47" t="e">
        <f>(EU49*$FE49+EU50*$FE50)/$FE51</f>
        <v>#DIV/0!</v>
      </c>
      <c r="EV51" s="46">
        <f t="shared" ref="EV51" si="943">SUM(EV49:EV50)</f>
        <v>0</v>
      </c>
      <c r="EW51" s="47" t="e">
        <f>(EW49*$FE49+EW50*$FE50)/$FE51</f>
        <v>#DIV/0!</v>
      </c>
      <c r="EX51" s="46">
        <f t="shared" ref="EX51" si="944">SUM(EX49:EX50)</f>
        <v>0</v>
      </c>
      <c r="EY51" s="47" t="e">
        <f>(EY49*$FE49+EY50*$FE50)/$FE51</f>
        <v>#DIV/0!</v>
      </c>
      <c r="EZ51" s="46">
        <f t="shared" ref="EZ51:FA51" si="945">SUM(EZ49:EZ50)</f>
        <v>0</v>
      </c>
      <c r="FA51" s="46">
        <f t="shared" si="945"/>
        <v>0</v>
      </c>
      <c r="FB51" s="47" t="e">
        <f>(FB49*$FE49+FB50*$FE50)/$FE51</f>
        <v>#DIV/0!</v>
      </c>
      <c r="FC51" s="48">
        <f t="shared" ref="FC51" si="946">SUM(FC49:FC50)</f>
        <v>0</v>
      </c>
      <c r="FD51" s="24">
        <f>SUM(FD49:FD50)</f>
        <v>165</v>
      </c>
      <c r="FE51" s="24">
        <f t="shared" ref="FE51" si="947">SUM(FE49:FE50)</f>
        <v>152</v>
      </c>
      <c r="FH51" s="16" t="s">
        <v>23</v>
      </c>
      <c r="FI51" s="46">
        <f t="shared" ref="FI51:FL51" si="948">SUM(FI49:FI50)</f>
        <v>0</v>
      </c>
      <c r="FJ51" s="46">
        <f t="shared" si="948"/>
        <v>0</v>
      </c>
      <c r="FK51" s="46">
        <f t="shared" si="948"/>
        <v>0</v>
      </c>
      <c r="FL51" s="46">
        <f t="shared" si="948"/>
        <v>0</v>
      </c>
      <c r="FM51" s="47" t="e">
        <f>(FM49*$FW49+FM50*$FW50)/$FW51</f>
        <v>#DIV/0!</v>
      </c>
      <c r="FN51" s="46">
        <f t="shared" ref="FN51" si="949">SUM(FN49:FN50)</f>
        <v>0</v>
      </c>
      <c r="FO51" s="47" t="e">
        <f>(FO49*$FW49+FO50*$FW50)/$FW51</f>
        <v>#DIV/0!</v>
      </c>
      <c r="FP51" s="46">
        <f t="shared" ref="FP51" si="950">SUM(FP49:FP50)</f>
        <v>0</v>
      </c>
      <c r="FQ51" s="47" t="e">
        <f>(FQ49*$FW49+FQ50*$FW50)/$FW51</f>
        <v>#DIV/0!</v>
      </c>
      <c r="FR51" s="46">
        <f t="shared" ref="FR51:FS51" si="951">SUM(FR49:FR50)</f>
        <v>0</v>
      </c>
      <c r="FS51" s="46">
        <f t="shared" si="951"/>
        <v>0</v>
      </c>
      <c r="FT51" s="47" t="e">
        <f>(FT49*$FW49+FT50*$FW50)/$FW51</f>
        <v>#DIV/0!</v>
      </c>
      <c r="FU51" s="48">
        <f t="shared" ref="FU51" si="952">SUM(FU49:FU50)</f>
        <v>0</v>
      </c>
      <c r="FV51" s="24">
        <f>SUM(FV49:FV50)</f>
        <v>165</v>
      </c>
      <c r="FW51" s="24">
        <f t="shared" ref="FW51" si="953">SUM(FW49:FW50)</f>
        <v>152</v>
      </c>
      <c r="FZ51" s="16" t="s">
        <v>23</v>
      </c>
      <c r="GA51" s="46">
        <f>SUM(GA49:GA50)</f>
        <v>0</v>
      </c>
      <c r="GB51" s="46">
        <f t="shared" ref="GB51" si="954">SUM(GB49:GB50)</f>
        <v>0</v>
      </c>
      <c r="GC51" s="46">
        <f>SUM(GC49:GC50)</f>
        <v>0</v>
      </c>
      <c r="GD51" s="46">
        <f t="shared" ref="GD51:GK51" si="955">SUM(GD49:GD50)</f>
        <v>0</v>
      </c>
      <c r="GE51" s="47" t="e">
        <f>(GE49*$GO49+GE50*$GO50)/$GO51</f>
        <v>#DIV/0!</v>
      </c>
      <c r="GF51" s="46">
        <f t="shared" si="955"/>
        <v>0</v>
      </c>
      <c r="GG51" s="47" t="e">
        <f>(GG49*$GO49+GG50*$GO50)/$GO51</f>
        <v>#DIV/0!</v>
      </c>
      <c r="GH51" s="46">
        <f t="shared" si="955"/>
        <v>0</v>
      </c>
      <c r="GI51" s="47" t="e">
        <f>(GI49*$GO49+GI50*$GO50)/$GO51</f>
        <v>#DIV/0!</v>
      </c>
      <c r="GJ51" s="46">
        <f t="shared" ref="GJ51" si="956">SUM(GJ49:GJ50)</f>
        <v>0</v>
      </c>
      <c r="GK51" s="46">
        <f t="shared" si="955"/>
        <v>0</v>
      </c>
      <c r="GL51" s="47" t="e">
        <f>(GL49*$GO49+GL50*$GO50)/$GO51</f>
        <v>#DIV/0!</v>
      </c>
      <c r="GM51" s="48">
        <f t="shared" ref="GM51" si="957">SUM(GM49:GM50)</f>
        <v>0</v>
      </c>
      <c r="GN51" s="24">
        <f>SUM(GN49:GN50)</f>
        <v>165</v>
      </c>
      <c r="GO51" s="24">
        <f t="shared" ref="GO51" si="958">SUM(GO49:GO50)</f>
        <v>152</v>
      </c>
      <c r="GR51" s="16" t="s">
        <v>23</v>
      </c>
      <c r="GS51" s="45">
        <f>SUM(GS49:GS50)</f>
        <v>0</v>
      </c>
      <c r="GT51" s="45">
        <f t="shared" ref="GT51" si="959">SUM(GT49:GT50)</f>
        <v>0</v>
      </c>
      <c r="GU51" s="46">
        <f>SUM(GU49:GU50)</f>
        <v>0</v>
      </c>
      <c r="GV51" s="46">
        <f t="shared" ref="GV51:HC51" si="960">SUM(GV49:GV50)</f>
        <v>0</v>
      </c>
      <c r="GW51" s="47" t="e">
        <f>(GW49*$HG49+GW50*$HG50)/$HG51</f>
        <v>#DIV/0!</v>
      </c>
      <c r="GX51" s="46">
        <f t="shared" si="960"/>
        <v>0</v>
      </c>
      <c r="GY51" s="47" t="e">
        <f>(GY49*$HG49+GY50*$HG50)/$HG51</f>
        <v>#DIV/0!</v>
      </c>
      <c r="GZ51" s="46">
        <f t="shared" si="960"/>
        <v>0</v>
      </c>
      <c r="HA51" s="47" t="e">
        <f>(HA49*$HG49+HA50*$HG50)/$HG51</f>
        <v>#DIV/0!</v>
      </c>
      <c r="HB51" s="46">
        <f t="shared" si="960"/>
        <v>0</v>
      </c>
      <c r="HC51" s="46">
        <f t="shared" si="960"/>
        <v>0</v>
      </c>
      <c r="HD51" s="47" t="e">
        <f>(HD49*$HG49+HD50*$HG50)/$HG51</f>
        <v>#DIV/0!</v>
      </c>
      <c r="HE51" s="48">
        <f t="shared" ref="HE51" si="961">SUM(HE49:HE50)</f>
        <v>0</v>
      </c>
      <c r="HF51" s="24">
        <f>SUM(HF49:HF50)</f>
        <v>165</v>
      </c>
      <c r="HG51" s="24">
        <f t="shared" ref="HG51" si="962">SUM(HG49:HG50)</f>
        <v>152</v>
      </c>
    </row>
    <row r="52" spans="1:215" ht="15" x14ac:dyDescent="0.25">
      <c r="A52" s="70" t="s">
        <v>45</v>
      </c>
      <c r="B52" s="5" t="s">
        <v>46</v>
      </c>
      <c r="C52" s="9">
        <v>0</v>
      </c>
      <c r="D52" s="9">
        <v>0</v>
      </c>
      <c r="E52" s="9">
        <v>0</v>
      </c>
      <c r="F52" s="9">
        <v>744</v>
      </c>
      <c r="G52" s="37">
        <f t="shared" ref="G52:G55" si="963">F52/$B$4</f>
        <v>1</v>
      </c>
      <c r="H52" s="9">
        <v>0</v>
      </c>
      <c r="I52" s="37">
        <f t="shared" ref="I52:I55" si="964">H52/$B$4</f>
        <v>0</v>
      </c>
      <c r="J52" s="9">
        <v>0</v>
      </c>
      <c r="K52" s="37">
        <f>J52/$B$4</f>
        <v>0</v>
      </c>
      <c r="L52" s="9">
        <f>('[8]UNIT DATA'!P2+'[8]UNIT DATA'!P3)/2</f>
        <v>0</v>
      </c>
      <c r="M52" s="9">
        <f>('[8]UNIT DATA'!Q2+'[8]UNIT DATA'!Q3)/2</f>
        <v>0</v>
      </c>
      <c r="N52" s="37">
        <f>(C52-L52-M52)/$B$4</f>
        <v>0</v>
      </c>
      <c r="O52" s="17">
        <v>0</v>
      </c>
      <c r="P52" s="2">
        <v>55</v>
      </c>
      <c r="Q52" s="2">
        <v>48.1</v>
      </c>
      <c r="S52" s="70" t="s">
        <v>45</v>
      </c>
      <c r="T52" s="5" t="s">
        <v>46</v>
      </c>
      <c r="U52" s="9">
        <v>0</v>
      </c>
      <c r="V52" s="9">
        <v>0</v>
      </c>
      <c r="W52" s="9">
        <v>0</v>
      </c>
      <c r="X52" s="9">
        <v>744</v>
      </c>
      <c r="Y52" s="37">
        <f t="shared" ref="Y52:AC67" si="965">X52/$T$4</f>
        <v>1</v>
      </c>
      <c r="Z52" s="9">
        <v>0</v>
      </c>
      <c r="AA52" s="37">
        <f t="shared" ref="AA52:AA55" si="966">Z52/$T$4</f>
        <v>0</v>
      </c>
      <c r="AB52" s="9">
        <v>0</v>
      </c>
      <c r="AC52" s="37">
        <f t="shared" ref="AC52:AC55" si="967">AB52/$T$4</f>
        <v>0</v>
      </c>
      <c r="AD52" s="9">
        <v>0</v>
      </c>
      <c r="AE52" s="9">
        <v>0</v>
      </c>
      <c r="AF52" s="37">
        <f>(U52-AD52-AE52)/$T$4</f>
        <v>0</v>
      </c>
      <c r="AG52" s="2">
        <v>0</v>
      </c>
      <c r="AH52" s="2">
        <v>55</v>
      </c>
      <c r="AI52" s="2">
        <v>48.1</v>
      </c>
      <c r="AK52" s="70" t="s">
        <v>45</v>
      </c>
      <c r="AL52" s="5" t="s">
        <v>46</v>
      </c>
      <c r="AM52" s="9">
        <v>0</v>
      </c>
      <c r="AN52" s="9">
        <v>0</v>
      </c>
      <c r="AO52" s="9">
        <v>0</v>
      </c>
      <c r="AP52" s="9">
        <v>720</v>
      </c>
      <c r="AQ52" s="37">
        <f>AP52/$AL$4</f>
        <v>1</v>
      </c>
      <c r="AR52" s="9">
        <v>0</v>
      </c>
      <c r="AS52" s="37">
        <f>AR52/$AL$4</f>
        <v>0</v>
      </c>
      <c r="AT52" s="9">
        <v>0</v>
      </c>
      <c r="AU52" s="37">
        <f>AT52/$AL$4</f>
        <v>0</v>
      </c>
      <c r="AV52" s="9">
        <v>0</v>
      </c>
      <c r="AW52" s="9">
        <v>0</v>
      </c>
      <c r="AX52" s="37">
        <f>(AM52-AV52-AW52)/$AL$4</f>
        <v>0</v>
      </c>
      <c r="AY52" s="15">
        <v>0</v>
      </c>
      <c r="AZ52" s="2">
        <v>55</v>
      </c>
      <c r="BA52" s="2">
        <v>48.1</v>
      </c>
      <c r="BC52" s="70" t="s">
        <v>45</v>
      </c>
      <c r="BD52" s="5" t="s">
        <v>46</v>
      </c>
      <c r="BI52" s="37" t="e">
        <f>BH52/$BD$4</f>
        <v>#DIV/0!</v>
      </c>
      <c r="BK52" s="37" t="e">
        <f>BJ52/$BD$4</f>
        <v>#DIV/0!</v>
      </c>
      <c r="BM52" s="37" t="e">
        <f>BL52/$BD$4</f>
        <v>#DIV/0!</v>
      </c>
      <c r="BP52" s="37" t="e">
        <f>(BE52-BO52)/$BD$4</f>
        <v>#DIV/0!</v>
      </c>
      <c r="BR52" s="2">
        <v>55</v>
      </c>
      <c r="BS52" s="2">
        <v>48.1</v>
      </c>
      <c r="BU52" s="70" t="s">
        <v>45</v>
      </c>
      <c r="BV52" s="5" t="s">
        <v>46</v>
      </c>
      <c r="CA52" s="37" t="e">
        <f>BZ52/$BV$4</f>
        <v>#DIV/0!</v>
      </c>
      <c r="CC52" s="37" t="e">
        <f>CB52/$BV$4</f>
        <v>#DIV/0!</v>
      </c>
      <c r="CE52" s="37" t="e">
        <f>CD52/$BV$4</f>
        <v>#DIV/0!</v>
      </c>
      <c r="CH52" s="37" t="e">
        <f>(BW52-CF52-CG52)/$BV$4</f>
        <v>#DIV/0!</v>
      </c>
      <c r="CJ52" s="2">
        <v>55</v>
      </c>
      <c r="CK52" s="2">
        <v>48.1</v>
      </c>
      <c r="CM52" s="70" t="s">
        <v>45</v>
      </c>
      <c r="CN52" s="5" t="s">
        <v>46</v>
      </c>
      <c r="CO52" s="9"/>
      <c r="CP52" s="9"/>
      <c r="CQ52" s="9"/>
      <c r="CR52" s="9"/>
      <c r="CS52" s="37" t="e">
        <f t="shared" ref="CS52:CS55" si="968">CR52/$CN$4</f>
        <v>#DIV/0!</v>
      </c>
      <c r="CT52" s="9"/>
      <c r="CU52" s="37" t="e">
        <f t="shared" ref="CU52:CU55" si="969">CT52/$CN$4</f>
        <v>#DIV/0!</v>
      </c>
      <c r="CV52" s="9"/>
      <c r="CW52" s="37" t="e">
        <f t="shared" ref="CU52:CW67" si="970">CV52/$CN$4</f>
        <v>#DIV/0!</v>
      </c>
      <c r="CX52" s="9"/>
      <c r="CY52" s="9"/>
      <c r="CZ52" s="37" t="e">
        <f>(CO52-CX52-CY52)/$CN$4</f>
        <v>#DIV/0!</v>
      </c>
      <c r="DB52" s="2">
        <v>55</v>
      </c>
      <c r="DC52" s="2">
        <v>48.1</v>
      </c>
      <c r="DE52" s="70" t="s">
        <v>45</v>
      </c>
      <c r="DF52" s="5" t="s">
        <v>46</v>
      </c>
      <c r="DG52" s="9"/>
      <c r="DH52" s="9"/>
      <c r="DK52" s="37" t="e">
        <f t="shared" ref="DK52:DK55" si="971">DJ52/$DF$4</f>
        <v>#DIV/0!</v>
      </c>
      <c r="DM52" s="37" t="e">
        <f t="shared" ref="DM52:DM55" si="972">DL52/$DF$4</f>
        <v>#DIV/0!</v>
      </c>
      <c r="DO52" s="37" t="e">
        <f t="shared" ref="DO52:DO55" si="973">DN52/$DF$4</f>
        <v>#DIV/0!</v>
      </c>
      <c r="DR52" s="37" t="e">
        <f>(DG52-DP52-DQ52)/$DF$4</f>
        <v>#DIV/0!</v>
      </c>
      <c r="DT52" s="2">
        <v>55</v>
      </c>
      <c r="DU52" s="2">
        <v>48.1</v>
      </c>
      <c r="DW52" s="70" t="s">
        <v>45</v>
      </c>
      <c r="DX52" s="5" t="s">
        <v>46</v>
      </c>
      <c r="EC52" s="37" t="e">
        <f t="shared" ref="EC52:EC55" si="974">EB52/$DX$4</f>
        <v>#DIV/0!</v>
      </c>
      <c r="EE52" s="37" t="e">
        <f t="shared" ref="EE52:EE55" si="975">ED52/$DX$4</f>
        <v>#DIV/0!</v>
      </c>
      <c r="EG52" s="37" t="e">
        <f t="shared" ref="EG52:EG55" si="976">EF52/$DX$4</f>
        <v>#DIV/0!</v>
      </c>
      <c r="EJ52" s="37" t="e">
        <f>(DY52-EH52-EI52)/$DX$4</f>
        <v>#DIV/0!</v>
      </c>
      <c r="EL52" s="2">
        <v>55</v>
      </c>
      <c r="EM52" s="2">
        <v>48.1</v>
      </c>
      <c r="EO52" s="70" t="s">
        <v>45</v>
      </c>
      <c r="EP52" s="5" t="s">
        <v>46</v>
      </c>
      <c r="EU52" s="37" t="e">
        <f t="shared" ref="EU52:EU55" si="977">ET52/$EP$4</f>
        <v>#DIV/0!</v>
      </c>
      <c r="EW52" s="37" t="e">
        <f t="shared" ref="EW52:EW55" si="978">EV52/$EP$4</f>
        <v>#DIV/0!</v>
      </c>
      <c r="EY52" s="37" t="e">
        <f t="shared" ref="EY52:EY55" si="979">EX52/$EP$4</f>
        <v>#DIV/0!</v>
      </c>
      <c r="FB52" s="37" t="e">
        <f>(EQ52-EZ52-FA52)/$EP$4</f>
        <v>#DIV/0!</v>
      </c>
      <c r="FD52" s="2">
        <v>55</v>
      </c>
      <c r="FE52" s="2">
        <v>48.1</v>
      </c>
      <c r="FG52" s="70" t="s">
        <v>45</v>
      </c>
      <c r="FH52" s="5" t="s">
        <v>46</v>
      </c>
      <c r="FM52" s="37" t="e">
        <f>FL52/$FH$4</f>
        <v>#DIV/0!</v>
      </c>
      <c r="FO52" s="37" t="e">
        <f>FN52/$FH$4</f>
        <v>#DIV/0!</v>
      </c>
      <c r="FQ52" s="37" t="e">
        <f>FP52/$FH$4</f>
        <v>#DIV/0!</v>
      </c>
      <c r="FT52" s="37" t="e">
        <f>(FI52-FR52-FS52)/$FH$4</f>
        <v>#DIV/0!</v>
      </c>
      <c r="FV52" s="2">
        <v>55</v>
      </c>
      <c r="FW52" s="2">
        <v>48.1</v>
      </c>
      <c r="FY52" s="70" t="s">
        <v>45</v>
      </c>
      <c r="FZ52" s="5" t="s">
        <v>46</v>
      </c>
      <c r="GE52" s="37" t="e">
        <f t="shared" ref="GE52:GE55" si="980">GD52/$FZ$4</f>
        <v>#DIV/0!</v>
      </c>
      <c r="GG52" s="37" t="e">
        <f t="shared" ref="GG52:GG55" si="981">GF52/$FZ$4</f>
        <v>#DIV/0!</v>
      </c>
      <c r="GI52" s="37" t="e">
        <f t="shared" ref="GI52:GI55" si="982">GH52/$FZ$4</f>
        <v>#DIV/0!</v>
      </c>
      <c r="GL52" s="37" t="e">
        <f>(GA52-GJ52-GK52)/$FZ$4</f>
        <v>#DIV/0!</v>
      </c>
      <c r="GN52" s="2">
        <v>55</v>
      </c>
      <c r="GO52" s="2">
        <v>48.1</v>
      </c>
      <c r="GQ52" s="70" t="s">
        <v>45</v>
      </c>
      <c r="GR52" s="5" t="s">
        <v>46</v>
      </c>
      <c r="GS52" s="9"/>
      <c r="GT52" s="9"/>
      <c r="GV52" s="9"/>
      <c r="GW52" s="37" t="e">
        <f>GV52/$GR$4</f>
        <v>#DIV/0!</v>
      </c>
      <c r="GY52" s="37" t="e">
        <f>GX52/$GR$4</f>
        <v>#DIV/0!</v>
      </c>
      <c r="HA52" s="37" t="e">
        <f>GZ52/$GR$4</f>
        <v>#DIV/0!</v>
      </c>
      <c r="HB52" s="4"/>
      <c r="HD52" s="37" t="e">
        <f>(GS52-HC52)/$GR$4</f>
        <v>#DIV/0!</v>
      </c>
      <c r="HE52" s="9"/>
      <c r="HF52" s="2">
        <v>55</v>
      </c>
      <c r="HG52" s="2">
        <v>48.1</v>
      </c>
    </row>
    <row r="53" spans="1:215" ht="14.25" x14ac:dyDescent="0.25">
      <c r="B53" s="5" t="s">
        <v>43</v>
      </c>
      <c r="C53" s="9">
        <v>365.61</v>
      </c>
      <c r="D53" s="9">
        <v>134.16</v>
      </c>
      <c r="E53" s="9">
        <v>231.45</v>
      </c>
      <c r="F53" s="9">
        <v>378.39</v>
      </c>
      <c r="G53" s="37">
        <f t="shared" si="963"/>
        <v>0.50858870967741932</v>
      </c>
      <c r="H53" s="9">
        <v>0</v>
      </c>
      <c r="I53" s="37">
        <f t="shared" si="964"/>
        <v>0</v>
      </c>
      <c r="J53" s="9">
        <v>0</v>
      </c>
      <c r="K53" s="37">
        <f t="shared" ref="K53" si="983">J53/$B$4</f>
        <v>0</v>
      </c>
      <c r="L53" s="9">
        <f>('[8]UNIT DATA'!P4+'[8]UNIT DATA'!P5)/2</f>
        <v>0</v>
      </c>
      <c r="M53" s="9">
        <f>('[8]UNIT DATA'!Q4+'[8]UNIT DATA'!Q5)/2</f>
        <v>10.325714285714286</v>
      </c>
      <c r="N53" s="37">
        <f>(C53-L53-M53)/$B$4</f>
        <v>0.47753264208909368</v>
      </c>
      <c r="O53" s="123">
        <v>6106.6</v>
      </c>
      <c r="P53" s="2">
        <v>55</v>
      </c>
      <c r="Q53" s="2">
        <v>49.4</v>
      </c>
      <c r="T53" s="5" t="s">
        <v>43</v>
      </c>
      <c r="U53" s="9">
        <v>324.565</v>
      </c>
      <c r="V53" s="9">
        <v>131.19</v>
      </c>
      <c r="W53" s="9">
        <v>193.375</v>
      </c>
      <c r="X53" s="9">
        <v>419.435</v>
      </c>
      <c r="Y53" s="37">
        <f t="shared" si="965"/>
        <v>0.56375672043010749</v>
      </c>
      <c r="Z53" s="9">
        <v>0</v>
      </c>
      <c r="AA53" s="37">
        <f t="shared" si="966"/>
        <v>0</v>
      </c>
      <c r="AB53" s="9">
        <v>0</v>
      </c>
      <c r="AC53" s="37">
        <f t="shared" si="967"/>
        <v>0</v>
      </c>
      <c r="AD53" s="9">
        <v>0</v>
      </c>
      <c r="AE53" s="9">
        <v>10.325714285714286</v>
      </c>
      <c r="AF53" s="37">
        <f>(U53-AD53-AE53)/$T$4</f>
        <v>0.4223646313364055</v>
      </c>
      <c r="AG53" s="33">
        <v>5840.8</v>
      </c>
      <c r="AH53" s="2">
        <v>55</v>
      </c>
      <c r="AI53" s="2">
        <v>49.4</v>
      </c>
      <c r="AL53" s="5" t="s">
        <v>43</v>
      </c>
      <c r="AM53" s="9">
        <v>348.72500000000002</v>
      </c>
      <c r="AN53" s="9">
        <v>139.54</v>
      </c>
      <c r="AO53" s="9">
        <v>209.185</v>
      </c>
      <c r="AP53" s="9">
        <v>371.27499999999998</v>
      </c>
      <c r="AQ53" s="37">
        <f t="shared" ref="AQ53" si="984">AP53/$AL$4</f>
        <v>0.51565972222222223</v>
      </c>
      <c r="AR53" s="9">
        <v>0</v>
      </c>
      <c r="AS53" s="37">
        <f t="shared" ref="AS53" si="985">AR53/$AL$4</f>
        <v>0</v>
      </c>
      <c r="AT53" s="9">
        <v>0</v>
      </c>
      <c r="AU53" s="37">
        <f t="shared" ref="AU53" si="986">AT53/$AL$4</f>
        <v>0</v>
      </c>
      <c r="AV53" s="9">
        <v>0</v>
      </c>
      <c r="AW53" s="9">
        <v>7.3150000000000004</v>
      </c>
      <c r="AX53" s="37">
        <f>(AM53-AV53-AW53)/$AL$4</f>
        <v>0.47418055555555561</v>
      </c>
      <c r="AY53" s="33">
        <v>6274.1</v>
      </c>
      <c r="AZ53" s="2">
        <v>55</v>
      </c>
      <c r="BA53" s="2">
        <v>49.4</v>
      </c>
      <c r="BD53" s="5" t="s">
        <v>43</v>
      </c>
      <c r="BI53" s="37" t="e">
        <f t="shared" ref="BI53:BI55" si="987">BH53/$BD$4</f>
        <v>#DIV/0!</v>
      </c>
      <c r="BK53" s="37" t="e">
        <f t="shared" ref="BK53:BK55" si="988">BJ53/$BD$4</f>
        <v>#DIV/0!</v>
      </c>
      <c r="BM53" s="37" t="e">
        <f t="shared" ref="BM53:BM55" si="989">BL53/$BD$4</f>
        <v>#DIV/0!</v>
      </c>
      <c r="BP53" s="37" t="e">
        <f>(BE53-BO53)/$BD$4</f>
        <v>#DIV/0!</v>
      </c>
      <c r="BR53" s="2">
        <v>55</v>
      </c>
      <c r="BS53" s="2">
        <v>49.4</v>
      </c>
      <c r="BV53" s="5" t="s">
        <v>43</v>
      </c>
      <c r="CA53" s="37" t="e">
        <f t="shared" ref="CA53:CA55" si="990">BZ53/$BV$4</f>
        <v>#DIV/0!</v>
      </c>
      <c r="CC53" s="37" t="e">
        <f t="shared" ref="CC53:CC55" si="991">CB53/$BV$4</f>
        <v>#DIV/0!</v>
      </c>
      <c r="CE53" s="37" t="e">
        <f t="shared" ref="CE53:CE55" si="992">CD53/$BV$4</f>
        <v>#DIV/0!</v>
      </c>
      <c r="CH53" s="37" t="e">
        <f>(BW53-CF53-CG53)/$BV$4</f>
        <v>#DIV/0!</v>
      </c>
      <c r="CJ53" s="2">
        <v>55</v>
      </c>
      <c r="CK53" s="2">
        <v>49.4</v>
      </c>
      <c r="CN53" s="5" t="s">
        <v>43</v>
      </c>
      <c r="CO53" s="9"/>
      <c r="CP53" s="9"/>
      <c r="CQ53" s="9"/>
      <c r="CR53" s="9"/>
      <c r="CS53" s="37" t="e">
        <f t="shared" si="968"/>
        <v>#DIV/0!</v>
      </c>
      <c r="CT53" s="9"/>
      <c r="CU53" s="37" t="e">
        <f t="shared" si="969"/>
        <v>#DIV/0!</v>
      </c>
      <c r="CV53" s="9"/>
      <c r="CW53" s="37" t="e">
        <f t="shared" si="970"/>
        <v>#DIV/0!</v>
      </c>
      <c r="CX53" s="9"/>
      <c r="CY53" s="9"/>
      <c r="CZ53" s="37" t="e">
        <f>(CO53-CX53-CY53)/$CN$4</f>
        <v>#DIV/0!</v>
      </c>
      <c r="DB53" s="2">
        <v>55</v>
      </c>
      <c r="DC53" s="2">
        <v>49.4</v>
      </c>
      <c r="DF53" s="5" t="s">
        <v>43</v>
      </c>
      <c r="DG53" s="9"/>
      <c r="DH53" s="9"/>
      <c r="DK53" s="37" t="e">
        <f t="shared" si="971"/>
        <v>#DIV/0!</v>
      </c>
      <c r="DM53" s="37" t="e">
        <f t="shared" si="972"/>
        <v>#DIV/0!</v>
      </c>
      <c r="DO53" s="37" t="e">
        <f t="shared" si="973"/>
        <v>#DIV/0!</v>
      </c>
      <c r="DR53" s="37" t="e">
        <f>(DG53-DP53-DQ53)/$DF$4</f>
        <v>#DIV/0!</v>
      </c>
      <c r="DT53" s="2">
        <v>55</v>
      </c>
      <c r="DU53" s="2">
        <v>49.4</v>
      </c>
      <c r="DX53" s="5" t="s">
        <v>43</v>
      </c>
      <c r="EC53" s="37" t="e">
        <f t="shared" si="974"/>
        <v>#DIV/0!</v>
      </c>
      <c r="EE53" s="37" t="e">
        <f t="shared" si="975"/>
        <v>#DIV/0!</v>
      </c>
      <c r="EG53" s="37" t="e">
        <f t="shared" si="976"/>
        <v>#DIV/0!</v>
      </c>
      <c r="EJ53" s="37" t="e">
        <f>(DY53-EH53-EI53)/$DX$4</f>
        <v>#DIV/0!</v>
      </c>
      <c r="EL53" s="2">
        <v>55</v>
      </c>
      <c r="EM53" s="2">
        <v>49.4</v>
      </c>
      <c r="EP53" s="5" t="s">
        <v>43</v>
      </c>
      <c r="EU53" s="37" t="e">
        <f t="shared" si="977"/>
        <v>#DIV/0!</v>
      </c>
      <c r="EW53" s="37" t="e">
        <f t="shared" si="978"/>
        <v>#DIV/0!</v>
      </c>
      <c r="EY53" s="37" t="e">
        <f t="shared" si="979"/>
        <v>#DIV/0!</v>
      </c>
      <c r="FB53" s="37" t="e">
        <f>(EQ53-EZ53-FA53)/$EP$4</f>
        <v>#DIV/0!</v>
      </c>
      <c r="FD53" s="2">
        <v>55</v>
      </c>
      <c r="FE53" s="2">
        <v>49.4</v>
      </c>
      <c r="FH53" s="5" t="s">
        <v>43</v>
      </c>
      <c r="FK53" s="9"/>
      <c r="FM53" s="37" t="e">
        <f t="shared" ref="FM53" si="993">FL53/$FH$4</f>
        <v>#DIV/0!</v>
      </c>
      <c r="FO53" s="37" t="e">
        <f t="shared" ref="FO53" si="994">FN53/$FH$4</f>
        <v>#DIV/0!</v>
      </c>
      <c r="FQ53" s="37" t="e">
        <f t="shared" ref="FQ53" si="995">FP53/$FH$4</f>
        <v>#DIV/0!</v>
      </c>
      <c r="FT53" s="37" t="e">
        <f>(FI53-FR53-FS53)/$FH$4</f>
        <v>#DIV/0!</v>
      </c>
      <c r="FU53" s="12"/>
      <c r="FV53" s="2">
        <v>55</v>
      </c>
      <c r="FW53" s="2">
        <v>49.4</v>
      </c>
      <c r="FZ53" s="5" t="s">
        <v>43</v>
      </c>
      <c r="GA53" s="9"/>
      <c r="GB53" s="9"/>
      <c r="GC53" s="9"/>
      <c r="GD53" s="9"/>
      <c r="GE53" s="37" t="e">
        <f t="shared" si="980"/>
        <v>#DIV/0!</v>
      </c>
      <c r="GG53" s="37" t="e">
        <f t="shared" si="981"/>
        <v>#DIV/0!</v>
      </c>
      <c r="GI53" s="37" t="e">
        <f t="shared" si="982"/>
        <v>#DIV/0!</v>
      </c>
      <c r="GL53" s="37" t="e">
        <f>(GA53-GJ53-GK53)/$FZ$4</f>
        <v>#DIV/0!</v>
      </c>
      <c r="GM53" s="12"/>
      <c r="GN53" s="2">
        <v>55</v>
      </c>
      <c r="GO53" s="2">
        <v>49.4</v>
      </c>
      <c r="GR53" s="5" t="s">
        <v>43</v>
      </c>
      <c r="GW53" s="37" t="e">
        <f t="shared" ref="GW53:GW55" si="996">GV53/$GR$4</f>
        <v>#DIV/0!</v>
      </c>
      <c r="GY53" s="37" t="e">
        <f t="shared" ref="GY53:GY55" si="997">GX53/$GR$4</f>
        <v>#DIV/0!</v>
      </c>
      <c r="HA53" s="37" t="e">
        <f t="shared" ref="HA53:HA55" si="998">GZ53/$GR$4</f>
        <v>#DIV/0!</v>
      </c>
      <c r="HB53" s="4"/>
      <c r="HD53" s="37" t="e">
        <f>(GS53-HC53)/$GR$4</f>
        <v>#DIV/0!</v>
      </c>
      <c r="HE53" s="9"/>
      <c r="HF53" s="2">
        <v>55</v>
      </c>
      <c r="HG53" s="2">
        <v>49.4</v>
      </c>
    </row>
    <row r="54" spans="1:215" ht="14.25" x14ac:dyDescent="0.25">
      <c r="B54" s="2">
        <v>3</v>
      </c>
      <c r="C54" s="9">
        <v>744</v>
      </c>
      <c r="D54" s="9">
        <v>371.32500000000005</v>
      </c>
      <c r="E54" s="9">
        <v>372.67499999999995</v>
      </c>
      <c r="F54" s="9">
        <v>0</v>
      </c>
      <c r="G54" s="37">
        <f t="shared" si="963"/>
        <v>0</v>
      </c>
      <c r="H54" s="9">
        <v>0</v>
      </c>
      <c r="I54" s="37">
        <f t="shared" si="964"/>
        <v>0</v>
      </c>
      <c r="J54" s="9">
        <v>0</v>
      </c>
      <c r="K54" s="37">
        <f>J54/$B$4</f>
        <v>0</v>
      </c>
      <c r="L54" s="9">
        <f>('[8]UNIT DATA'!P6+'[8]UNIT DATA'!P7)/2</f>
        <v>0</v>
      </c>
      <c r="M54" s="9">
        <f>('[8]UNIT DATA'!Q6+'[8]UNIT DATA'!Q7)/2</f>
        <v>198.46818181818182</v>
      </c>
      <c r="N54" s="37">
        <f>(C54-L54-M54)/$B$4</f>
        <v>0.73324169110459425</v>
      </c>
      <c r="O54" s="123">
        <v>16223</v>
      </c>
      <c r="P54" s="2">
        <v>55</v>
      </c>
      <c r="Q54" s="2">
        <v>51.2</v>
      </c>
      <c r="T54" s="2">
        <v>3</v>
      </c>
      <c r="U54" s="9">
        <v>738.58</v>
      </c>
      <c r="V54" s="9">
        <v>350.69</v>
      </c>
      <c r="W54" s="9">
        <v>387.89</v>
      </c>
      <c r="X54" s="9">
        <v>5.42</v>
      </c>
      <c r="Y54" s="37">
        <f t="shared" si="965"/>
        <v>7.2849462365591399E-3</v>
      </c>
      <c r="Z54" s="9">
        <v>0</v>
      </c>
      <c r="AA54" s="37">
        <f t="shared" si="966"/>
        <v>0</v>
      </c>
      <c r="AB54" s="9">
        <v>0</v>
      </c>
      <c r="AC54" s="37">
        <f t="shared" si="967"/>
        <v>0</v>
      </c>
      <c r="AD54" s="9">
        <v>0</v>
      </c>
      <c r="AE54" s="9">
        <v>49.516363636363636</v>
      </c>
      <c r="AF54" s="37">
        <f>(U54-AD54-AE54)/$T$4</f>
        <v>0.92616080156402747</v>
      </c>
      <c r="AG54" s="33">
        <v>14824.6</v>
      </c>
      <c r="AH54" s="2">
        <v>55</v>
      </c>
      <c r="AI54" s="2">
        <v>51.2</v>
      </c>
      <c r="AL54" s="2">
        <v>3</v>
      </c>
      <c r="AM54" s="9">
        <v>720</v>
      </c>
      <c r="AN54" s="9">
        <v>373.59500000000003</v>
      </c>
      <c r="AO54" s="9">
        <v>346.40499999999997</v>
      </c>
      <c r="AP54" s="9">
        <v>0</v>
      </c>
      <c r="AQ54" s="37">
        <f>AP54/$AL$4</f>
        <v>0</v>
      </c>
      <c r="AR54" s="9">
        <v>0</v>
      </c>
      <c r="AS54" s="37">
        <f>AR54/$AL$4</f>
        <v>0</v>
      </c>
      <c r="AT54" s="9">
        <v>0</v>
      </c>
      <c r="AU54" s="37">
        <f>AT54/$AL$4</f>
        <v>0</v>
      </c>
      <c r="AV54" s="9">
        <v>0</v>
      </c>
      <c r="AW54" s="9">
        <v>28.395</v>
      </c>
      <c r="AX54" s="37">
        <f>(AM54-AV54-AW54)/$AL$4</f>
        <v>0.96056249999999999</v>
      </c>
      <c r="AY54" s="33">
        <v>16453.7</v>
      </c>
      <c r="AZ54" s="2">
        <v>55</v>
      </c>
      <c r="BA54" s="2">
        <v>51.2</v>
      </c>
      <c r="BD54" s="2">
        <v>3</v>
      </c>
      <c r="BE54" s="9"/>
      <c r="BG54" s="9"/>
      <c r="BH54" s="9"/>
      <c r="BI54" s="37" t="e">
        <f t="shared" si="987"/>
        <v>#DIV/0!</v>
      </c>
      <c r="BK54" s="37" t="e">
        <f t="shared" si="988"/>
        <v>#DIV/0!</v>
      </c>
      <c r="BM54" s="37" t="e">
        <f t="shared" si="989"/>
        <v>#DIV/0!</v>
      </c>
      <c r="BP54" s="37" t="e">
        <f>(BE54-BO54)/$BD$4</f>
        <v>#DIV/0!</v>
      </c>
      <c r="BQ54" s="12"/>
      <c r="BR54" s="2">
        <v>55</v>
      </c>
      <c r="BS54" s="2">
        <v>51.2</v>
      </c>
      <c r="BV54" s="2">
        <v>3</v>
      </c>
      <c r="BW54" s="9"/>
      <c r="BZ54" s="9"/>
      <c r="CA54" s="37" t="e">
        <f t="shared" si="990"/>
        <v>#DIV/0!</v>
      </c>
      <c r="CC54" s="37" t="e">
        <f t="shared" si="991"/>
        <v>#DIV/0!</v>
      </c>
      <c r="CE54" s="37" t="e">
        <f t="shared" si="992"/>
        <v>#DIV/0!</v>
      </c>
      <c r="CH54" s="37" t="e">
        <f>(BW54-CF54-CG54)/$BV$4</f>
        <v>#DIV/0!</v>
      </c>
      <c r="CI54" s="9"/>
      <c r="CJ54" s="2">
        <v>55</v>
      </c>
      <c r="CK54" s="2">
        <v>51.2</v>
      </c>
      <c r="CN54" s="2">
        <v>3</v>
      </c>
      <c r="CO54" s="9"/>
      <c r="CP54" s="9"/>
      <c r="CQ54" s="9"/>
      <c r="CR54" s="9"/>
      <c r="CS54" s="37" t="e">
        <f t="shared" si="968"/>
        <v>#DIV/0!</v>
      </c>
      <c r="CT54" s="9"/>
      <c r="CU54" s="37" t="e">
        <f t="shared" si="969"/>
        <v>#DIV/0!</v>
      </c>
      <c r="CV54" s="9"/>
      <c r="CW54" s="37" t="e">
        <f t="shared" si="970"/>
        <v>#DIV/0!</v>
      </c>
      <c r="CX54" s="9"/>
      <c r="CY54" s="9"/>
      <c r="CZ54" s="37" t="e">
        <f>(CO54-CX54-CY54)/$CN$4</f>
        <v>#DIV/0!</v>
      </c>
      <c r="DA54" s="9"/>
      <c r="DB54" s="2">
        <v>55</v>
      </c>
      <c r="DC54" s="2">
        <v>51.2</v>
      </c>
      <c r="DF54" s="2">
        <v>3</v>
      </c>
      <c r="DG54" s="9"/>
      <c r="DH54" s="9"/>
      <c r="DK54" s="37" t="e">
        <f t="shared" si="971"/>
        <v>#DIV/0!</v>
      </c>
      <c r="DM54" s="37" t="e">
        <f t="shared" si="972"/>
        <v>#DIV/0!</v>
      </c>
      <c r="DO54" s="37" t="e">
        <f t="shared" si="973"/>
        <v>#DIV/0!</v>
      </c>
      <c r="DR54" s="37" t="e">
        <f>(DG54-DP54-DQ54)/$DF$4</f>
        <v>#DIV/0!</v>
      </c>
      <c r="DS54" s="12"/>
      <c r="DT54" s="2">
        <v>55</v>
      </c>
      <c r="DU54" s="2">
        <v>51.2</v>
      </c>
      <c r="DX54" s="2">
        <v>3</v>
      </c>
      <c r="EC54" s="37" t="e">
        <f t="shared" si="974"/>
        <v>#DIV/0!</v>
      </c>
      <c r="EE54" s="37" t="e">
        <f t="shared" si="975"/>
        <v>#DIV/0!</v>
      </c>
      <c r="EG54" s="37" t="e">
        <f t="shared" si="976"/>
        <v>#DIV/0!</v>
      </c>
      <c r="EJ54" s="37" t="e">
        <f>(DY54-EH54-EI54)/$DX$4</f>
        <v>#DIV/0!</v>
      </c>
      <c r="EK54" s="12"/>
      <c r="EL54" s="2">
        <v>55</v>
      </c>
      <c r="EM54" s="2">
        <v>51.2</v>
      </c>
      <c r="EP54" s="2">
        <v>3</v>
      </c>
      <c r="EQ54" s="9"/>
      <c r="ER54" s="9"/>
      <c r="ES54" s="9"/>
      <c r="ET54" s="9"/>
      <c r="EU54" s="37" t="e">
        <f t="shared" si="977"/>
        <v>#DIV/0!</v>
      </c>
      <c r="EV54" s="4"/>
      <c r="EW54" s="37" t="e">
        <f t="shared" si="978"/>
        <v>#DIV/0!</v>
      </c>
      <c r="EX54" s="4"/>
      <c r="EY54" s="37" t="e">
        <f t="shared" si="979"/>
        <v>#DIV/0!</v>
      </c>
      <c r="EZ54" s="4"/>
      <c r="FA54" s="4"/>
      <c r="FB54" s="37" t="e">
        <f>(EQ54-EZ54-FA54)/$EP$4</f>
        <v>#DIV/0!</v>
      </c>
      <c r="FC54" s="9"/>
      <c r="FD54" s="2">
        <v>55</v>
      </c>
      <c r="FE54" s="2">
        <v>51.2</v>
      </c>
      <c r="FH54" s="2">
        <v>3</v>
      </c>
      <c r="FI54" s="9"/>
      <c r="FJ54" s="9"/>
      <c r="FK54" s="9"/>
      <c r="FL54" s="9"/>
      <c r="FM54" s="37" t="e">
        <f>FL54/$FH$4</f>
        <v>#DIV/0!</v>
      </c>
      <c r="FO54" s="37" t="e">
        <f>FN54/$FH$4</f>
        <v>#DIV/0!</v>
      </c>
      <c r="FP54" s="9"/>
      <c r="FQ54" s="37" t="e">
        <f>FP54/$FH$4</f>
        <v>#DIV/0!</v>
      </c>
      <c r="FT54" s="37" t="e">
        <f>(FI54-FR54-FS54)/$FH$4</f>
        <v>#DIV/0!</v>
      </c>
      <c r="FU54" s="12"/>
      <c r="FV54" s="2">
        <v>55</v>
      </c>
      <c r="FW54" s="2">
        <v>51.2</v>
      </c>
      <c r="FZ54" s="2">
        <v>3</v>
      </c>
      <c r="GA54" s="9"/>
      <c r="GB54" s="9"/>
      <c r="GC54" s="9"/>
      <c r="GD54" s="9"/>
      <c r="GE54" s="37" t="e">
        <f t="shared" si="980"/>
        <v>#DIV/0!</v>
      </c>
      <c r="GF54" s="9"/>
      <c r="GG54" s="37" t="e">
        <f t="shared" si="981"/>
        <v>#DIV/0!</v>
      </c>
      <c r="GH54" s="9"/>
      <c r="GI54" s="37" t="e">
        <f t="shared" si="982"/>
        <v>#DIV/0!</v>
      </c>
      <c r="GJ54" s="9"/>
      <c r="GK54" s="9"/>
      <c r="GL54" s="37" t="e">
        <f>(GA54-GJ54-GK54)/$FZ$4</f>
        <v>#DIV/0!</v>
      </c>
      <c r="GM54" s="12"/>
      <c r="GN54" s="2">
        <v>55</v>
      </c>
      <c r="GO54" s="2">
        <v>51.2</v>
      </c>
      <c r="GR54" s="2">
        <v>3</v>
      </c>
      <c r="GW54" s="37" t="e">
        <f t="shared" si="996"/>
        <v>#DIV/0!</v>
      </c>
      <c r="GY54" s="37" t="e">
        <f t="shared" si="997"/>
        <v>#DIV/0!</v>
      </c>
      <c r="HA54" s="37" t="e">
        <f t="shared" si="998"/>
        <v>#DIV/0!</v>
      </c>
      <c r="HB54" s="4"/>
      <c r="HD54" s="37" t="e">
        <f>(GS54-HC54)/$GR$4</f>
        <v>#DIV/0!</v>
      </c>
      <c r="HE54" s="9"/>
      <c r="HF54" s="2">
        <v>55</v>
      </c>
      <c r="HG54" s="2">
        <v>51.2</v>
      </c>
    </row>
    <row r="55" spans="1:215" ht="14.25" x14ac:dyDescent="0.25">
      <c r="B55" s="2">
        <v>4</v>
      </c>
      <c r="C55" s="9">
        <v>371.96</v>
      </c>
      <c r="D55" s="9">
        <v>143.44</v>
      </c>
      <c r="E55" s="9">
        <v>228.52</v>
      </c>
      <c r="F55" s="9">
        <v>372.04</v>
      </c>
      <c r="G55" s="37">
        <f t="shared" si="963"/>
        <v>0.50005376344086028</v>
      </c>
      <c r="H55" s="9">
        <v>0</v>
      </c>
      <c r="I55" s="37">
        <f t="shared" si="964"/>
        <v>0</v>
      </c>
      <c r="J55" s="9">
        <v>0</v>
      </c>
      <c r="K55" s="37">
        <f>J55/$B$4</f>
        <v>0</v>
      </c>
      <c r="L55" s="9">
        <f>('[8]UNIT DATA'!P8+'[8]UNIT DATA'!P9)/2</f>
        <v>0</v>
      </c>
      <c r="M55" s="9">
        <f>('[8]UNIT DATA'!Q8+'[8]UNIT DATA'!Q9)/2</f>
        <v>70.337171052631589</v>
      </c>
      <c r="N55" s="37">
        <f>(C55-L55-M55)/$B$4</f>
        <v>0.40540702815506502</v>
      </c>
      <c r="O55" s="123">
        <v>6532.8</v>
      </c>
      <c r="P55" s="2">
        <v>55</v>
      </c>
      <c r="Q55" s="2">
        <v>52.6</v>
      </c>
      <c r="T55" s="2">
        <v>4</v>
      </c>
      <c r="U55" s="9">
        <v>372</v>
      </c>
      <c r="V55" s="9">
        <v>124.54</v>
      </c>
      <c r="W55" s="9">
        <v>247.46</v>
      </c>
      <c r="X55" s="9">
        <v>372</v>
      </c>
      <c r="Y55" s="37">
        <f t="shared" si="965"/>
        <v>0.5</v>
      </c>
      <c r="Z55" s="9">
        <v>0</v>
      </c>
      <c r="AA55" s="37">
        <f t="shared" si="966"/>
        <v>0</v>
      </c>
      <c r="AB55" s="9">
        <v>0</v>
      </c>
      <c r="AC55" s="37">
        <f t="shared" si="967"/>
        <v>0</v>
      </c>
      <c r="AD55" s="9">
        <v>0</v>
      </c>
      <c r="AE55" s="9">
        <v>1.8915789473684255</v>
      </c>
      <c r="AF55" s="37">
        <f>(U55-AD55-AE55)/$T$4</f>
        <v>0.49745755517826823</v>
      </c>
      <c r="AG55" s="33">
        <v>6635.6</v>
      </c>
      <c r="AH55" s="2">
        <v>55</v>
      </c>
      <c r="AI55" s="2">
        <v>52.6</v>
      </c>
      <c r="AL55" s="2">
        <v>4</v>
      </c>
      <c r="AM55" s="9">
        <v>326.20999999999998</v>
      </c>
      <c r="AN55" s="9">
        <v>133.965</v>
      </c>
      <c r="AO55" s="9">
        <v>192.245</v>
      </c>
      <c r="AP55" s="9">
        <v>393.79</v>
      </c>
      <c r="AQ55" s="37">
        <f t="shared" ref="AQ55" si="999">AP55/$AL$4</f>
        <v>0.54693055555555559</v>
      </c>
      <c r="AR55" s="9">
        <v>0</v>
      </c>
      <c r="AS55" s="37">
        <f t="shared" ref="AS55" si="1000">AR55/$AL$4</f>
        <v>0</v>
      </c>
      <c r="AT55" s="9">
        <v>0</v>
      </c>
      <c r="AU55" s="37">
        <f t="shared" ref="AU55" si="1001">AT55/$AL$4</f>
        <v>0</v>
      </c>
      <c r="AV55" s="9">
        <v>0</v>
      </c>
      <c r="AW55" s="9">
        <v>8.43</v>
      </c>
      <c r="AX55" s="37">
        <f>(AM55-AV55-AW55)/$AL$4</f>
        <v>0.44136111111111109</v>
      </c>
      <c r="AY55" s="33">
        <v>6343.7</v>
      </c>
      <c r="AZ55" s="2">
        <v>55</v>
      </c>
      <c r="BA55" s="2">
        <v>52.6</v>
      </c>
      <c r="BD55" s="2">
        <v>4</v>
      </c>
      <c r="BE55" s="9"/>
      <c r="BG55" s="9"/>
      <c r="BH55" s="9"/>
      <c r="BI55" s="37" t="e">
        <f t="shared" si="987"/>
        <v>#DIV/0!</v>
      </c>
      <c r="BK55" s="37" t="e">
        <f t="shared" si="988"/>
        <v>#DIV/0!</v>
      </c>
      <c r="BM55" s="37" t="e">
        <f t="shared" si="989"/>
        <v>#DIV/0!</v>
      </c>
      <c r="BP55" s="37" t="e">
        <f>(BE55-BO55)/$BD$4</f>
        <v>#DIV/0!</v>
      </c>
      <c r="BQ55" s="12"/>
      <c r="BR55" s="2">
        <v>55</v>
      </c>
      <c r="BS55" s="2">
        <v>52.6</v>
      </c>
      <c r="BV55" s="2">
        <v>4</v>
      </c>
      <c r="BW55" s="9"/>
      <c r="BX55" s="9"/>
      <c r="BY55" s="9"/>
      <c r="BZ55" s="9"/>
      <c r="CA55" s="37" t="e">
        <f t="shared" si="990"/>
        <v>#DIV/0!</v>
      </c>
      <c r="CC55" s="37" t="e">
        <f t="shared" si="991"/>
        <v>#DIV/0!</v>
      </c>
      <c r="CE55" s="37" t="e">
        <f t="shared" si="992"/>
        <v>#DIV/0!</v>
      </c>
      <c r="CH55" s="37" t="e">
        <f>(BW55-CF55-CG55)/$BV$4</f>
        <v>#DIV/0!</v>
      </c>
      <c r="CI55" s="9"/>
      <c r="CJ55" s="2">
        <v>55</v>
      </c>
      <c r="CK55" s="2">
        <v>52.6</v>
      </c>
      <c r="CN55" s="2">
        <v>4</v>
      </c>
      <c r="CO55" s="9"/>
      <c r="CP55" s="9"/>
      <c r="CQ55" s="9"/>
      <c r="CR55" s="9"/>
      <c r="CS55" s="37" t="e">
        <f t="shared" si="968"/>
        <v>#DIV/0!</v>
      </c>
      <c r="CT55" s="9"/>
      <c r="CU55" s="37" t="e">
        <f t="shared" si="969"/>
        <v>#DIV/0!</v>
      </c>
      <c r="CV55" s="9"/>
      <c r="CW55" s="37" t="e">
        <f t="shared" si="970"/>
        <v>#DIV/0!</v>
      </c>
      <c r="CX55" s="9"/>
      <c r="CY55" s="9"/>
      <c r="CZ55" s="37" t="e">
        <f>(CO55-CX55-CY55)/$CN$4</f>
        <v>#DIV/0!</v>
      </c>
      <c r="DA55" s="9"/>
      <c r="DB55" s="2">
        <v>55</v>
      </c>
      <c r="DC55" s="2">
        <v>52.6</v>
      </c>
      <c r="DF55" s="2">
        <v>4</v>
      </c>
      <c r="DG55" s="9"/>
      <c r="DH55" s="9"/>
      <c r="DK55" s="37" t="e">
        <f t="shared" si="971"/>
        <v>#DIV/0!</v>
      </c>
      <c r="DM55" s="37" t="e">
        <f t="shared" si="972"/>
        <v>#DIV/0!</v>
      </c>
      <c r="DO55" s="37" t="e">
        <f t="shared" si="973"/>
        <v>#DIV/0!</v>
      </c>
      <c r="DR55" s="37" t="e">
        <f>(DG55-DP55-DQ55)/$DF$4</f>
        <v>#DIV/0!</v>
      </c>
      <c r="DS55" s="12"/>
      <c r="DT55" s="2">
        <v>55</v>
      </c>
      <c r="DU55" s="2">
        <v>52.6</v>
      </c>
      <c r="DX55" s="2">
        <v>4</v>
      </c>
      <c r="DY55" s="9"/>
      <c r="DZ55" s="9"/>
      <c r="EA55" s="9"/>
      <c r="EC55" s="37" t="e">
        <f t="shared" si="974"/>
        <v>#DIV/0!</v>
      </c>
      <c r="ED55" s="4"/>
      <c r="EE55" s="37" t="e">
        <f t="shared" si="975"/>
        <v>#DIV/0!</v>
      </c>
      <c r="EF55" s="9"/>
      <c r="EG55" s="37" t="e">
        <f t="shared" si="976"/>
        <v>#DIV/0!</v>
      </c>
      <c r="EJ55" s="37" t="e">
        <f>(DY55-EH55-EI55)/$DX$4</f>
        <v>#DIV/0!</v>
      </c>
      <c r="EK55" s="12"/>
      <c r="EL55" s="2">
        <v>55</v>
      </c>
      <c r="EM55" s="2">
        <v>52.6</v>
      </c>
      <c r="EP55" s="2">
        <v>4</v>
      </c>
      <c r="ER55" s="9"/>
      <c r="EU55" s="37" t="e">
        <f t="shared" si="977"/>
        <v>#DIV/0!</v>
      </c>
      <c r="EW55" s="37" t="e">
        <f t="shared" si="978"/>
        <v>#DIV/0!</v>
      </c>
      <c r="EY55" s="37" t="e">
        <f t="shared" si="979"/>
        <v>#DIV/0!</v>
      </c>
      <c r="FB55" s="37" t="e">
        <f>(EQ55-EZ55-FA55)/$EP$4</f>
        <v>#DIV/0!</v>
      </c>
      <c r="FC55" s="9"/>
      <c r="FD55" s="2">
        <v>55</v>
      </c>
      <c r="FE55" s="2">
        <v>52.6</v>
      </c>
      <c r="FH55" s="2">
        <v>4</v>
      </c>
      <c r="FM55" s="37" t="e">
        <f t="shared" ref="FM55" si="1002">FL55/$FH$4</f>
        <v>#DIV/0!</v>
      </c>
      <c r="FO55" s="37" t="e">
        <f t="shared" ref="FO55" si="1003">FN55/$FH$4</f>
        <v>#DIV/0!</v>
      </c>
      <c r="FQ55" s="37" t="e">
        <f t="shared" ref="FQ55" si="1004">FP55/$FH$4</f>
        <v>#DIV/0!</v>
      </c>
      <c r="FT55" s="37" t="e">
        <f>(FI55-FR55-FS55)/$FH$4</f>
        <v>#DIV/0!</v>
      </c>
      <c r="FU55" s="12"/>
      <c r="FV55" s="2">
        <v>55</v>
      </c>
      <c r="FW55" s="2">
        <v>52.6</v>
      </c>
      <c r="FZ55" s="2">
        <v>4</v>
      </c>
      <c r="GA55" s="9"/>
      <c r="GB55" s="9"/>
      <c r="GC55" s="9"/>
      <c r="GD55" s="4"/>
      <c r="GE55" s="37" t="e">
        <f t="shared" si="980"/>
        <v>#DIV/0!</v>
      </c>
      <c r="GF55" s="9"/>
      <c r="GG55" s="37" t="e">
        <f t="shared" si="981"/>
        <v>#DIV/0!</v>
      </c>
      <c r="GH55" s="9"/>
      <c r="GI55" s="37" t="e">
        <f t="shared" si="982"/>
        <v>#DIV/0!</v>
      </c>
      <c r="GJ55" s="9"/>
      <c r="GK55" s="9"/>
      <c r="GL55" s="37" t="e">
        <f>(GA55-GJ55-GK55)/$FZ$4</f>
        <v>#DIV/0!</v>
      </c>
      <c r="GM55" s="12"/>
      <c r="GN55" s="2">
        <v>55</v>
      </c>
      <c r="GO55" s="2">
        <v>52.6</v>
      </c>
      <c r="GR55" s="2">
        <v>4</v>
      </c>
      <c r="GT55" s="9"/>
      <c r="GU55" s="9"/>
      <c r="GW55" s="37" t="e">
        <f t="shared" si="996"/>
        <v>#DIV/0!</v>
      </c>
      <c r="GY55" s="37" t="e">
        <f t="shared" si="997"/>
        <v>#DIV/0!</v>
      </c>
      <c r="HA55" s="37" t="e">
        <f t="shared" si="998"/>
        <v>#DIV/0!</v>
      </c>
      <c r="HB55" s="4"/>
      <c r="HD55" s="37" t="e">
        <f>(GS55-HC55)/$GR$4</f>
        <v>#DIV/0!</v>
      </c>
      <c r="HE55" s="9"/>
      <c r="HF55" s="2">
        <v>55</v>
      </c>
      <c r="HG55" s="2">
        <v>52.6</v>
      </c>
    </row>
    <row r="56" spans="1:215" ht="15.75" thickBot="1" x14ac:dyDescent="0.3">
      <c r="B56" s="16" t="s">
        <v>23</v>
      </c>
      <c r="C56" s="55">
        <f>SUM(C52:C55)</f>
        <v>1481.5700000000002</v>
      </c>
      <c r="D56" s="55">
        <f t="shared" ref="D56:M56" si="1005">SUM(D52:D55)</f>
        <v>648.92499999999995</v>
      </c>
      <c r="E56" s="55">
        <f>SUM(E52:E55)</f>
        <v>832.64499999999998</v>
      </c>
      <c r="F56" s="51">
        <f t="shared" si="1005"/>
        <v>1494.4299999999998</v>
      </c>
      <c r="G56" s="57">
        <f>(G52*Q52+G53*Q53+G54*Q54+G55*Q55)/Q56</f>
        <v>0.49442180931472318</v>
      </c>
      <c r="H56" s="52">
        <f t="shared" si="1005"/>
        <v>0</v>
      </c>
      <c r="I56" s="57">
        <f>(I52*Q52+I53*Q53+I54*Q54+I55*Q55)/Q56</f>
        <v>0</v>
      </c>
      <c r="J56" s="52">
        <f>SUM(J52:J55)</f>
        <v>0</v>
      </c>
      <c r="K56" s="57">
        <f>(K52*Q52+K53*Q53+K54*Q54+K55*Q55)/Q56</f>
        <v>0</v>
      </c>
      <c r="L56" s="52">
        <f t="shared" si="1005"/>
        <v>0</v>
      </c>
      <c r="M56" s="52">
        <f t="shared" si="1005"/>
        <v>279.13106715652771</v>
      </c>
      <c r="N56" s="60">
        <f>(N52*Q52+N53*Q53+N54*Q54+N55*Q55)/Q56</f>
        <v>0.40961995422112707</v>
      </c>
      <c r="O56" s="61">
        <f t="shared" ref="O56:Q56" si="1006">SUM(O52:O55)</f>
        <v>28862.399999999998</v>
      </c>
      <c r="P56" s="55">
        <f t="shared" si="1006"/>
        <v>220</v>
      </c>
      <c r="Q56" s="55">
        <f t="shared" si="1006"/>
        <v>201.29999999999998</v>
      </c>
      <c r="T56" s="16" t="s">
        <v>23</v>
      </c>
      <c r="U56" s="46">
        <f>SUM(U52:U55)</f>
        <v>1435.145</v>
      </c>
      <c r="V56" s="46">
        <f t="shared" ref="V56:X56" si="1007">SUM(V52:V55)</f>
        <v>606.41999999999996</v>
      </c>
      <c r="W56" s="46">
        <f t="shared" si="1007"/>
        <v>828.72500000000002</v>
      </c>
      <c r="X56" s="45">
        <f t="shared" si="1007"/>
        <v>1540.855</v>
      </c>
      <c r="Y56" s="47">
        <f>(Y52*$AI$52+Y53*$AI$53+Y54*$AI$54+Y55*$AI$55)/$AI$56</f>
        <v>0.50979916163218642</v>
      </c>
      <c r="Z56" s="46">
        <f t="shared" ref="Z56" si="1008">SUM(Z52:Z55)</f>
        <v>0</v>
      </c>
      <c r="AA56" s="47">
        <f>(AA53*$AI$53+AA54*$AI$54+AA55*$AI$55)/$AI$56</f>
        <v>0</v>
      </c>
      <c r="AB56" s="46">
        <f t="shared" ref="AB56" si="1009">SUM(AB52:AB55)</f>
        <v>0</v>
      </c>
      <c r="AC56" s="47">
        <f>(AC53*$AI$53+AC54*$AI$54+AC55*$AI$55)/$AI$56</f>
        <v>0</v>
      </c>
      <c r="AD56" s="46">
        <f t="shared" ref="AD56:AE56" si="1010">SUM(AD52:AD55)</f>
        <v>0</v>
      </c>
      <c r="AE56" s="46">
        <f t="shared" si="1010"/>
        <v>61.733656869446342</v>
      </c>
      <c r="AF56" s="47">
        <f>(AF52*$AI$52+AF53*$AI$53+AF54*$AI$54+AF55*$AI$55)/$AI$56</f>
        <v>0.46920274828849257</v>
      </c>
      <c r="AG56" s="45">
        <f>SUM(AG52:AG55)</f>
        <v>27301</v>
      </c>
      <c r="AH56" s="55">
        <f>SUM(AH52:AH55)</f>
        <v>220</v>
      </c>
      <c r="AI56" s="55">
        <f t="shared" ref="AI56" si="1011">SUM(AI52:AI55)</f>
        <v>201.29999999999998</v>
      </c>
      <c r="AL56" s="16" t="s">
        <v>23</v>
      </c>
      <c r="AM56" s="46">
        <f>SUM(AM52:AM55)</f>
        <v>1394.9349999999999</v>
      </c>
      <c r="AN56" s="46">
        <f t="shared" ref="AN56:AP56" si="1012">SUM(AN52:AN55)</f>
        <v>647.1</v>
      </c>
      <c r="AO56" s="46">
        <f t="shared" si="1012"/>
        <v>747.83499999999992</v>
      </c>
      <c r="AP56" s="46">
        <f t="shared" si="1012"/>
        <v>1485.0650000000001</v>
      </c>
      <c r="AQ56" s="47">
        <f>(AQ52*$BA52+AQ53*$BA53+AQ54*$BA54+AQ55*$BA55)/$BA56</f>
        <v>0.50840604818678592</v>
      </c>
      <c r="AR56" s="46">
        <f t="shared" ref="AR56:AW56" si="1013">SUM(AR52:AR55)</f>
        <v>0</v>
      </c>
      <c r="AS56" s="47">
        <f>(AS52*$BA52+AS53*$BA53+AS54*$BA54+AS55*$BA55)/$BA56</f>
        <v>0</v>
      </c>
      <c r="AT56" s="46">
        <f t="shared" si="1013"/>
        <v>0</v>
      </c>
      <c r="AU56" s="47">
        <f>(AU52*$BA52+AU53*$BA53+AU54*$BA54+AU55*$BA55)/$BA56</f>
        <v>0</v>
      </c>
      <c r="AV56" s="46">
        <f t="shared" ref="AV56" si="1014">SUM(AV52:AV55)</f>
        <v>0</v>
      </c>
      <c r="AW56" s="46">
        <f t="shared" si="1013"/>
        <v>44.14</v>
      </c>
      <c r="AX56" s="47">
        <f>(AX52*$BA52+AX53*$BA53+AX54*$BA54+AX55*$BA55)/$BA56</f>
        <v>0.47601050118673077</v>
      </c>
      <c r="AY56" s="67">
        <f t="shared" ref="AY56" si="1015">SUM(AY52:AY55)</f>
        <v>29071.500000000004</v>
      </c>
      <c r="AZ56" s="24">
        <f>SUM(AZ52:AZ55)</f>
        <v>220</v>
      </c>
      <c r="BA56" s="55">
        <f t="shared" ref="BA56" si="1016">SUM(BA52:BA55)</f>
        <v>201.29999999999998</v>
      </c>
      <c r="BD56" s="16" t="s">
        <v>23</v>
      </c>
      <c r="BE56" s="24">
        <f>SUM(BE52:BE55)</f>
        <v>0</v>
      </c>
      <c r="BF56" s="24">
        <f t="shared" ref="BF56:BH56" si="1017">SUM(BF52:BF55)</f>
        <v>0</v>
      </c>
      <c r="BG56" s="24">
        <f t="shared" si="1017"/>
        <v>0</v>
      </c>
      <c r="BH56" s="45">
        <f t="shared" si="1017"/>
        <v>0</v>
      </c>
      <c r="BI56" s="47" t="e">
        <f>(BI52*$BS52+BI53*$BS53+BI54*$BS54+BI55*$BS55)/$BS56</f>
        <v>#DIV/0!</v>
      </c>
      <c r="BJ56" s="24">
        <f t="shared" ref="BJ56:BO56" si="1018">SUM(BJ52:BJ55)</f>
        <v>0</v>
      </c>
      <c r="BK56" s="47" t="e">
        <f>(BK52*$BS52+BK53*$BS53+BK54*$BS54+BK55*$BS55)/$BS56</f>
        <v>#DIV/0!</v>
      </c>
      <c r="BL56" s="24">
        <f t="shared" si="1018"/>
        <v>0</v>
      </c>
      <c r="BM56" s="47" t="e">
        <f>(BM52*$BS52+BM53*$BS53+BM54*$BS54+BM55*$BS55)/$BS56</f>
        <v>#DIV/0!</v>
      </c>
      <c r="BN56" s="24">
        <f t="shared" ref="BN56" si="1019">SUM(BN52:BN55)</f>
        <v>0</v>
      </c>
      <c r="BO56" s="24">
        <f t="shared" si="1018"/>
        <v>0</v>
      </c>
      <c r="BP56" s="47" t="e">
        <f>(BP52*$BS52+BP53*$BS53+BP54*$BS54+BP55*$BS55)/$BS56</f>
        <v>#DIV/0!</v>
      </c>
      <c r="BQ56" s="45">
        <f>SUM(BQ52:BQ55)</f>
        <v>0</v>
      </c>
      <c r="BR56" s="24">
        <f>SUM(BR52:BR55)</f>
        <v>220</v>
      </c>
      <c r="BS56" s="55">
        <f t="shared" ref="BS56" si="1020">SUM(BS52:BS55)</f>
        <v>201.29999999999998</v>
      </c>
      <c r="BV56" s="16" t="s">
        <v>23</v>
      </c>
      <c r="BW56" s="45">
        <f>SUM(BW52:BW55)</f>
        <v>0</v>
      </c>
      <c r="BX56" s="45">
        <f t="shared" ref="BX56:BZ56" si="1021">SUM(BX52:BX55)</f>
        <v>0</v>
      </c>
      <c r="BY56" s="45">
        <f t="shared" si="1021"/>
        <v>0</v>
      </c>
      <c r="BZ56" s="45">
        <f t="shared" si="1021"/>
        <v>0</v>
      </c>
      <c r="CA56" s="47" t="e">
        <f>(CA52*$CK52+CA53*$CK53+CA54*$CK54+CA55*$CK55)/$CK56</f>
        <v>#DIV/0!</v>
      </c>
      <c r="CB56" s="24">
        <f t="shared" ref="CB56:CG56" si="1022">SUM(CB52:CB55)</f>
        <v>0</v>
      </c>
      <c r="CC56" s="47" t="e">
        <f>(CC52*$CK52+CC53*$CK53+CC54*$CK54+CC55*$CK55)/$CK56</f>
        <v>#DIV/0!</v>
      </c>
      <c r="CD56" s="24">
        <f t="shared" si="1022"/>
        <v>0</v>
      </c>
      <c r="CE56" s="47" t="e">
        <f>(CE52*$CK52+CE53*$CK53+CE54*$CK54+CE55*$CK55)/$CK56</f>
        <v>#DIV/0!</v>
      </c>
      <c r="CF56" s="24">
        <f t="shared" ref="CF56" si="1023">SUM(CF52:CF55)</f>
        <v>0</v>
      </c>
      <c r="CG56" s="24">
        <f t="shared" si="1022"/>
        <v>0</v>
      </c>
      <c r="CH56" s="47" t="e">
        <f>(CH52*$CK52+CH53*$CK53+CH54*$CK54+CH55*$CK55)/$CK56</f>
        <v>#DIV/0!</v>
      </c>
      <c r="CI56" s="45">
        <f>SUM(CI52:CI55)</f>
        <v>0</v>
      </c>
      <c r="CJ56" s="55">
        <f>SUM(CJ52:CJ55)</f>
        <v>220</v>
      </c>
      <c r="CK56" s="55">
        <f t="shared" ref="CK56" si="1024">SUM(CK52:CK55)</f>
        <v>201.29999999999998</v>
      </c>
      <c r="CN56" s="16" t="s">
        <v>23</v>
      </c>
      <c r="CO56" s="24">
        <f>SUM(CO52:CO55)</f>
        <v>0</v>
      </c>
      <c r="CP56" s="46">
        <f t="shared" ref="CP56:CR56" si="1025">SUM(CP52:CP55)</f>
        <v>0</v>
      </c>
      <c r="CQ56" s="24">
        <f t="shared" si="1025"/>
        <v>0</v>
      </c>
      <c r="CR56" s="45">
        <f t="shared" si="1025"/>
        <v>0</v>
      </c>
      <c r="CS56" s="47" t="e">
        <f>(CS52*$DC52+CS53*$DC53+CS54*$DC54+CS55*$DC55)/$DC56</f>
        <v>#DIV/0!</v>
      </c>
      <c r="CT56" s="46">
        <f t="shared" ref="CT56:CY56" si="1026">SUM(CT52:CT55)</f>
        <v>0</v>
      </c>
      <c r="CU56" s="47" t="e">
        <f>(CU52*$DC52+CU53*$DC53+CU54*$DC54+CU55*$DC55)/$DC56</f>
        <v>#DIV/0!</v>
      </c>
      <c r="CV56" s="46">
        <f t="shared" si="1026"/>
        <v>0</v>
      </c>
      <c r="CW56" s="47" t="e">
        <f>(CW52*$DC52+CW53*$DC53+CW54*$DC54+CW55*$DC55)/$DC56</f>
        <v>#DIV/0!</v>
      </c>
      <c r="CX56" s="46">
        <f t="shared" ref="CX56" si="1027">SUM(CX52:CX55)</f>
        <v>0</v>
      </c>
      <c r="CY56" s="46">
        <f t="shared" si="1026"/>
        <v>0</v>
      </c>
      <c r="CZ56" s="47" t="e">
        <f>(CZ52*$DC52+CZ53*$DC53+CZ54*$DC54+CZ55*$DC55)/$DC56</f>
        <v>#DIV/0!</v>
      </c>
      <c r="DA56" s="45">
        <f>SUM(DA52:DA55)</f>
        <v>0</v>
      </c>
      <c r="DB56" s="24">
        <f>SUM(DB52:DB55)</f>
        <v>220</v>
      </c>
      <c r="DC56" s="55">
        <f t="shared" ref="DC56" si="1028">SUM(DC52:DC55)</f>
        <v>201.29999999999998</v>
      </c>
      <c r="DF56" s="16" t="s">
        <v>23</v>
      </c>
      <c r="DG56" s="24">
        <f>SUM(DG52:DG55)</f>
        <v>0</v>
      </c>
      <c r="DH56" s="24">
        <f t="shared" ref="DH56:DJ56" si="1029">SUM(DH52:DH55)</f>
        <v>0</v>
      </c>
      <c r="DI56" s="24">
        <f t="shared" si="1029"/>
        <v>0</v>
      </c>
      <c r="DJ56" s="45">
        <f t="shared" si="1029"/>
        <v>0</v>
      </c>
      <c r="DK56" s="47" t="e">
        <f>(DK52*$DU52+DK53*$DU53+DK54*$DU54+DK55*$DU55)/$DU56</f>
        <v>#DIV/0!</v>
      </c>
      <c r="DL56" s="24">
        <f t="shared" ref="DL56" si="1030">SUM(DL52:DL55)</f>
        <v>0</v>
      </c>
      <c r="DM56" s="47" t="e">
        <f>(DM52*$DU52+DM53*$DU53+DM54*$DU54+DM55*$DU55)/$DU56</f>
        <v>#DIV/0!</v>
      </c>
      <c r="DN56" s="24">
        <f t="shared" ref="DN56" si="1031">SUM(DN52:DN55)</f>
        <v>0</v>
      </c>
      <c r="DO56" s="47" t="e">
        <f>(DO52*$DU52+DO53*$DU53+DO54*$DU54+DO55*$DU55)/$DU56</f>
        <v>#DIV/0!</v>
      </c>
      <c r="DP56" s="24">
        <f t="shared" ref="DP56:DQ56" si="1032">SUM(DP52:DP55)</f>
        <v>0</v>
      </c>
      <c r="DQ56" s="24">
        <f t="shared" si="1032"/>
        <v>0</v>
      </c>
      <c r="DR56" s="47" t="e">
        <f>(DR52*$DU52+DR53*$DU53+DR54*$DU54+DR55*$DU55)/$DU56</f>
        <v>#DIV/0!</v>
      </c>
      <c r="DS56" s="45">
        <f>SUM(DS52:DS55)</f>
        <v>0</v>
      </c>
      <c r="DT56" s="24">
        <f>SUM(DT52:DT55)</f>
        <v>220</v>
      </c>
      <c r="DU56" s="55">
        <f t="shared" ref="DU56" si="1033">SUM(DU52:DU55)</f>
        <v>201.29999999999998</v>
      </c>
      <c r="DX56" s="16" t="s">
        <v>23</v>
      </c>
      <c r="DY56" s="46">
        <f>SUM(DY52:DY55)</f>
        <v>0</v>
      </c>
      <c r="DZ56" s="46">
        <f t="shared" ref="DZ56:EB56" si="1034">SUM(DZ52:DZ55)</f>
        <v>0</v>
      </c>
      <c r="EA56" s="46">
        <f t="shared" si="1034"/>
        <v>0</v>
      </c>
      <c r="EB56" s="48">
        <f t="shared" si="1034"/>
        <v>0</v>
      </c>
      <c r="EC56" s="47" t="e">
        <f>(EC52*$EM52+EC53*$EM53+EC54*$EM54+EC55*$EM55)/$EM56</f>
        <v>#DIV/0!</v>
      </c>
      <c r="ED56" s="46">
        <f t="shared" ref="ED56:EI56" si="1035">SUM(ED52:ED55)</f>
        <v>0</v>
      </c>
      <c r="EE56" s="47" t="e">
        <f>(EE52*$EM52+EE53*$EM53+EE54*$EM54+EE55*$EM55)/$EM56</f>
        <v>#DIV/0!</v>
      </c>
      <c r="EF56" s="46">
        <f t="shared" si="1035"/>
        <v>0</v>
      </c>
      <c r="EG56" s="47" t="e">
        <f>(EG52*$EM52+EG53*$EM53+EG54*$EM54+EG55*$EM55)/$EM56</f>
        <v>#DIV/0!</v>
      </c>
      <c r="EH56" s="24">
        <f t="shared" ref="EH56" si="1036">SUM(EH52:EH55)</f>
        <v>0</v>
      </c>
      <c r="EI56" s="24">
        <f t="shared" si="1035"/>
        <v>0</v>
      </c>
      <c r="EJ56" s="47" t="e">
        <f>(EJ52*$EM52+EJ53*$EM53+EJ54*$EM54+EJ55*$EM55)/$EM56</f>
        <v>#DIV/0!</v>
      </c>
      <c r="EK56" s="45">
        <f t="shared" ref="EK56" si="1037">SUM(EK52:EK55)</f>
        <v>0</v>
      </c>
      <c r="EL56" s="55">
        <f>SUM(EL52:EL55)</f>
        <v>220</v>
      </c>
      <c r="EM56" s="55">
        <f t="shared" ref="EM56" si="1038">SUM(EM52:EM55)</f>
        <v>201.29999999999998</v>
      </c>
      <c r="EP56" s="16" t="s">
        <v>23</v>
      </c>
      <c r="EQ56" s="46">
        <f>SUM(EQ52:EQ55)</f>
        <v>0</v>
      </c>
      <c r="ER56" s="46">
        <f t="shared" ref="ER56:ET56" si="1039">SUM(ER52:ER55)</f>
        <v>0</v>
      </c>
      <c r="ES56" s="46">
        <f t="shared" si="1039"/>
        <v>0</v>
      </c>
      <c r="ET56" s="46">
        <f t="shared" si="1039"/>
        <v>0</v>
      </c>
      <c r="EU56" s="47" t="e">
        <f>(EU52*$FE52+EU53*$FE53+EU54*$FE54+EU55*$FE55)/$FE56</f>
        <v>#DIV/0!</v>
      </c>
      <c r="EV56" s="24">
        <f t="shared" ref="EV56:FA56" si="1040">SUM(EV52:EV55)</f>
        <v>0</v>
      </c>
      <c r="EW56" s="47" t="e">
        <f>(EW52*$FE52+EW53*$FE53+EW54*$FE54+EW55*$FE55)/$FE56</f>
        <v>#DIV/0!</v>
      </c>
      <c r="EX56" s="24">
        <f t="shared" si="1040"/>
        <v>0</v>
      </c>
      <c r="EY56" s="47" t="e">
        <f>(EY52*$FE52+EY53*$FE53+EY54*$FE54+EY55*$FE55)/$FE56</f>
        <v>#DIV/0!</v>
      </c>
      <c r="EZ56" s="24">
        <f t="shared" ref="EZ56" si="1041">SUM(EZ52:EZ55)</f>
        <v>0</v>
      </c>
      <c r="FA56" s="24">
        <f t="shared" si="1040"/>
        <v>0</v>
      </c>
      <c r="FB56" s="47" t="e">
        <f>(FB52*$FE52+FB53*$FE53+FB54*$FE54+FB55*$FE55)/$FE56</f>
        <v>#DIV/0!</v>
      </c>
      <c r="FC56" s="45">
        <f t="shared" ref="FC56" si="1042">SUM(FC52:FC55)</f>
        <v>0</v>
      </c>
      <c r="FD56" s="55">
        <f>SUM(FD52:FD55)</f>
        <v>220</v>
      </c>
      <c r="FE56" s="55">
        <f t="shared" ref="FE56" si="1043">SUM(FE52:FE55)</f>
        <v>201.29999999999998</v>
      </c>
      <c r="FH56" s="16" t="s">
        <v>23</v>
      </c>
      <c r="FI56" s="46">
        <f>SUM(FI52:FI55)</f>
        <v>0</v>
      </c>
      <c r="FJ56" s="24">
        <f t="shared" ref="FJ56:FL56" si="1044">SUM(FJ52:FJ55)</f>
        <v>0</v>
      </c>
      <c r="FK56" s="46">
        <f t="shared" si="1044"/>
        <v>0</v>
      </c>
      <c r="FL56" s="45">
        <f t="shared" si="1044"/>
        <v>0</v>
      </c>
      <c r="FM56" s="47" t="e">
        <f>(FM52*$FW52+FM53*$FW53+FM54*$FW54+FM55*$FW55)/$FW56</f>
        <v>#DIV/0!</v>
      </c>
      <c r="FN56" s="24">
        <f t="shared" ref="FN56:FS56" si="1045">SUM(FN52:FN55)</f>
        <v>0</v>
      </c>
      <c r="FO56" s="47" t="e">
        <f>(FO52*$FW52+FO53*$FW53+FO54*$FW54+FO55*$FW55)/$FW56</f>
        <v>#DIV/0!</v>
      </c>
      <c r="FP56" s="46">
        <f t="shared" si="1045"/>
        <v>0</v>
      </c>
      <c r="FQ56" s="47" t="e">
        <f>(FQ52*$FW52+FQ53*$FW53+FQ54*$FW54+FQ55*$FW55)/$FW56</f>
        <v>#DIV/0!</v>
      </c>
      <c r="FR56" s="24">
        <f t="shared" ref="FR56" si="1046">SUM(FR52:FR55)</f>
        <v>0</v>
      </c>
      <c r="FS56" s="24">
        <f t="shared" si="1045"/>
        <v>0</v>
      </c>
      <c r="FT56" s="47" t="e">
        <f>(FT52*$FW52+FT53*$FW53+FT54*$FW54+FT55*$FW55)/$FW56</f>
        <v>#DIV/0!</v>
      </c>
      <c r="FU56" s="45">
        <f>SUM(FU52:FU55)</f>
        <v>0</v>
      </c>
      <c r="FV56" s="55">
        <f>SUM(FV52:FV55)</f>
        <v>220</v>
      </c>
      <c r="FW56" s="55">
        <f t="shared" ref="FW56" si="1047">SUM(FW52:FW55)</f>
        <v>201.29999999999998</v>
      </c>
      <c r="FZ56" s="16" t="s">
        <v>23</v>
      </c>
      <c r="GA56" s="24">
        <f>SUM(GA52:GA55)</f>
        <v>0</v>
      </c>
      <c r="GB56" s="24">
        <f t="shared" ref="GB56:GD56" si="1048">SUM(GB52:GB55)</f>
        <v>0</v>
      </c>
      <c r="GC56" s="46">
        <f t="shared" si="1048"/>
        <v>0</v>
      </c>
      <c r="GD56" s="45">
        <f t="shared" si="1048"/>
        <v>0</v>
      </c>
      <c r="GE56" s="47" t="e">
        <f>(GE52*$GO52+GE53*$GO53+GE54*$GO54+GE55*$GO55)/$GO56</f>
        <v>#DIV/0!</v>
      </c>
      <c r="GF56" s="46">
        <f t="shared" ref="GF56:GK56" si="1049">SUM(GF52:GF55)</f>
        <v>0</v>
      </c>
      <c r="GG56" s="47" t="e">
        <f>(GG52*$GO52+GG53*$GO53+GG54*$GO54+GG55*$GO55)/$GO56</f>
        <v>#DIV/0!</v>
      </c>
      <c r="GH56" s="24">
        <f t="shared" si="1049"/>
        <v>0</v>
      </c>
      <c r="GI56" s="47" t="e">
        <f>(GI52*$GO52+GI53*$GO53+GI54*$GO54+GI55*$GO55)/$GO56</f>
        <v>#DIV/0!</v>
      </c>
      <c r="GJ56" s="24">
        <f t="shared" ref="GJ56" si="1050">SUM(GJ52:GJ55)</f>
        <v>0</v>
      </c>
      <c r="GK56" s="24">
        <f t="shared" si="1049"/>
        <v>0</v>
      </c>
      <c r="GL56" s="47" t="e">
        <f>(GL52*$GO52+GL53*$GO53+GL54*$GO54+GL55*$GO55)/$GO56</f>
        <v>#DIV/0!</v>
      </c>
      <c r="GM56" s="51">
        <f>SUM(GM52:GM55)</f>
        <v>0</v>
      </c>
      <c r="GN56" s="55">
        <f>SUM(GN52:GN55)</f>
        <v>220</v>
      </c>
      <c r="GO56" s="55">
        <f t="shared" ref="GO56" si="1051">SUM(GO52:GO55)</f>
        <v>201.29999999999998</v>
      </c>
      <c r="GR56" s="16" t="s">
        <v>23</v>
      </c>
      <c r="GS56" s="46">
        <f>SUM(GS52:GS55)</f>
        <v>0</v>
      </c>
      <c r="GT56" s="46">
        <f t="shared" ref="GT56:GV56" si="1052">SUM(GT52:GT55)</f>
        <v>0</v>
      </c>
      <c r="GU56" s="46">
        <f t="shared" si="1052"/>
        <v>0</v>
      </c>
      <c r="GV56" s="46">
        <f t="shared" si="1052"/>
        <v>0</v>
      </c>
      <c r="GW56" s="47" t="e">
        <f>(GW52*$HG52+GW53*$HG53+GW54*$HG54+GW55*$HG55)/$HG56</f>
        <v>#DIV/0!</v>
      </c>
      <c r="GX56" s="46">
        <f t="shared" ref="GX56:HC56" si="1053">SUM(GX52:GX55)</f>
        <v>0</v>
      </c>
      <c r="GY56" s="47" t="e">
        <f>(GY52*$HG52+GY53*$HG53+GY54*$HG54+GY55*$HG55)/$HG56</f>
        <v>#DIV/0!</v>
      </c>
      <c r="GZ56" s="46">
        <f t="shared" si="1053"/>
        <v>0</v>
      </c>
      <c r="HA56" s="47" t="e">
        <f>(HA52*$HG52+HA53*$HG53+HA54*$HG54+HA55*$HG55)/$HG56</f>
        <v>#DIV/0!</v>
      </c>
      <c r="HB56" s="46">
        <f t="shared" si="1053"/>
        <v>0</v>
      </c>
      <c r="HC56" s="46">
        <f t="shared" si="1053"/>
        <v>0</v>
      </c>
      <c r="HD56" s="47" t="e">
        <f>(HD52*$HG52+HD53*$HG53+HD54*$HG54+HD55*$HG55)/$HG56</f>
        <v>#DIV/0!</v>
      </c>
      <c r="HE56" s="45">
        <f>SUM(HE52:HE55)</f>
        <v>0</v>
      </c>
      <c r="HF56" s="24">
        <f>SUM(HF52:HF55)</f>
        <v>220</v>
      </c>
      <c r="HG56" s="55">
        <f t="shared" ref="HG56" si="1054">SUM(HG52:HG55)</f>
        <v>201.29999999999998</v>
      </c>
    </row>
    <row r="57" spans="1:215" ht="15" x14ac:dyDescent="0.25">
      <c r="A57" s="70" t="s">
        <v>47</v>
      </c>
      <c r="B57" s="2" t="s">
        <v>48</v>
      </c>
      <c r="C57" s="9">
        <v>0</v>
      </c>
      <c r="D57" s="9">
        <v>0</v>
      </c>
      <c r="E57" s="9">
        <v>0</v>
      </c>
      <c r="F57" s="9">
        <v>744</v>
      </c>
      <c r="G57" s="37">
        <f>F57/$B$4</f>
        <v>1</v>
      </c>
      <c r="H57" s="9">
        <v>0</v>
      </c>
      <c r="I57" s="37">
        <f>H57/$B$4</f>
        <v>0</v>
      </c>
      <c r="J57" s="9">
        <v>0</v>
      </c>
      <c r="K57" s="37">
        <f>J57/$B$4</f>
        <v>0</v>
      </c>
      <c r="L57" s="9">
        <f>'[9]UNIT DATA'!P2</f>
        <v>0</v>
      </c>
      <c r="M57" s="9">
        <f>'[9]UNIT DATA'!Q2</f>
        <v>0</v>
      </c>
      <c r="N57" s="37">
        <f t="shared" ref="N57:N70" si="1055">(C57-L57-M57)/$B$4</f>
        <v>0</v>
      </c>
      <c r="O57" s="17">
        <v>0</v>
      </c>
      <c r="P57" s="2">
        <v>25</v>
      </c>
      <c r="Q57" s="2">
        <v>25</v>
      </c>
      <c r="S57" s="70" t="s">
        <v>47</v>
      </c>
      <c r="T57" s="2" t="s">
        <v>48</v>
      </c>
      <c r="U57" s="9">
        <v>0</v>
      </c>
      <c r="V57" s="9">
        <v>0</v>
      </c>
      <c r="W57" s="9">
        <v>0</v>
      </c>
      <c r="X57" s="9">
        <v>744</v>
      </c>
      <c r="Y57" s="37">
        <f t="shared" si="965"/>
        <v>1</v>
      </c>
      <c r="Z57" s="9">
        <v>0</v>
      </c>
      <c r="AA57" s="37">
        <f t="shared" si="965"/>
        <v>0</v>
      </c>
      <c r="AB57" s="9">
        <v>0</v>
      </c>
      <c r="AC57" s="37">
        <f t="shared" si="965"/>
        <v>0</v>
      </c>
      <c r="AD57" s="9">
        <v>0</v>
      </c>
      <c r="AE57" s="9">
        <v>0</v>
      </c>
      <c r="AF57" s="37">
        <f t="shared" ref="AF57:AF70" si="1056">(U57-AD57-AE57)/$T$4</f>
        <v>0</v>
      </c>
      <c r="AG57" s="18">
        <v>0</v>
      </c>
      <c r="AH57" s="2">
        <v>25</v>
      </c>
      <c r="AI57" s="2">
        <v>25</v>
      </c>
      <c r="AK57" s="70" t="s">
        <v>47</v>
      </c>
      <c r="AL57" s="2" t="s">
        <v>48</v>
      </c>
      <c r="AM57" s="9">
        <v>0</v>
      </c>
      <c r="AN57" s="9">
        <v>0</v>
      </c>
      <c r="AO57" s="9">
        <v>0</v>
      </c>
      <c r="AP57" s="9">
        <v>720</v>
      </c>
      <c r="AQ57" s="37">
        <f>AP57/$AL$4</f>
        <v>1</v>
      </c>
      <c r="AR57" s="9">
        <v>0</v>
      </c>
      <c r="AS57" s="37">
        <f>AR57/$AL$4</f>
        <v>0</v>
      </c>
      <c r="AT57" s="9">
        <v>0</v>
      </c>
      <c r="AU57" s="37">
        <f>AT57/$AL$4</f>
        <v>0</v>
      </c>
      <c r="AV57" s="9">
        <v>0</v>
      </c>
      <c r="AW57" s="9">
        <v>0</v>
      </c>
      <c r="AX57" s="37">
        <f t="shared" ref="AX57:AX70" si="1057">(AM57-AV57-AW57)/$AL$4</f>
        <v>0</v>
      </c>
      <c r="AY57" s="18">
        <v>0</v>
      </c>
      <c r="AZ57" s="2">
        <v>25</v>
      </c>
      <c r="BA57" s="2">
        <v>25</v>
      </c>
      <c r="BC57" s="70" t="s">
        <v>47</v>
      </c>
      <c r="BD57" s="2" t="s">
        <v>48</v>
      </c>
      <c r="BF57" s="9"/>
      <c r="BI57" s="37" t="e">
        <f>BH57/$BD$4</f>
        <v>#DIV/0!</v>
      </c>
      <c r="BK57" s="37" t="e">
        <f>BJ57/$BD$4</f>
        <v>#DIV/0!</v>
      </c>
      <c r="BM57" s="37" t="e">
        <f>BL57/$BD$4</f>
        <v>#DIV/0!</v>
      </c>
      <c r="BP57" s="37" t="e">
        <f t="shared" ref="BP57:BP70" si="1058">(BE57-BO57)/$BD$4</f>
        <v>#DIV/0!</v>
      </c>
      <c r="BQ57" s="12"/>
      <c r="BR57" s="2">
        <v>25</v>
      </c>
      <c r="BS57" s="2">
        <v>25</v>
      </c>
      <c r="BU57" s="70" t="s">
        <v>47</v>
      </c>
      <c r="BV57" s="2" t="s">
        <v>48</v>
      </c>
      <c r="BX57" s="4"/>
      <c r="CA57" s="37" t="e">
        <f>BZ57/$BV$4</f>
        <v>#DIV/0!</v>
      </c>
      <c r="CB57" s="9"/>
      <c r="CC57" s="37" t="e">
        <f>CB57/$BV$4</f>
        <v>#DIV/0!</v>
      </c>
      <c r="CD57" s="9"/>
      <c r="CE57" s="37" t="e">
        <f>CD57/$BV$4</f>
        <v>#DIV/0!</v>
      </c>
      <c r="CH57" s="37" t="e">
        <f t="shared" ref="CH57:CH70" si="1059">(BW57-CF57-CG57)/$BV$4</f>
        <v>#DIV/0!</v>
      </c>
      <c r="CJ57" s="2">
        <v>25</v>
      </c>
      <c r="CK57" s="2">
        <v>25</v>
      </c>
      <c r="CM57" s="70" t="s">
        <v>47</v>
      </c>
      <c r="CN57" s="2" t="s">
        <v>48</v>
      </c>
      <c r="CO57" s="9"/>
      <c r="CP57" s="9"/>
      <c r="CS57" s="37" t="e">
        <f t="shared" ref="CS57:CS70" si="1060">CR57/$CN$4</f>
        <v>#DIV/0!</v>
      </c>
      <c r="CT57" s="9"/>
      <c r="CU57" s="37" t="e">
        <f t="shared" si="970"/>
        <v>#DIV/0!</v>
      </c>
      <c r="CV57" s="9"/>
      <c r="CW57" s="37" t="e">
        <f t="shared" ref="CW57:CW70" si="1061">CV57/$CN$4</f>
        <v>#DIV/0!</v>
      </c>
      <c r="CX57" s="9"/>
      <c r="CY57" s="9"/>
      <c r="CZ57" s="37" t="e">
        <f t="shared" ref="CZ57:CZ70" si="1062">(CO57-CX57-CY57)/$CN$4</f>
        <v>#DIV/0!</v>
      </c>
      <c r="DA57" s="12"/>
      <c r="DB57" s="2">
        <v>25</v>
      </c>
      <c r="DC57" s="2">
        <v>25</v>
      </c>
      <c r="DE57" s="70" t="s">
        <v>47</v>
      </c>
      <c r="DF57" s="2" t="s">
        <v>48</v>
      </c>
      <c r="DG57" s="9"/>
      <c r="DH57" s="9"/>
      <c r="DK57" s="37" t="e">
        <f t="shared" ref="DK57:DK70" si="1063">DJ57/$DF$4</f>
        <v>#DIV/0!</v>
      </c>
      <c r="DM57" s="37" t="e">
        <f t="shared" ref="DM57:DM70" si="1064">DL57/$DF$4</f>
        <v>#DIV/0!</v>
      </c>
      <c r="DO57" s="37" t="e">
        <f t="shared" ref="DO57:DO70" si="1065">DN57/$DF$4</f>
        <v>#DIV/0!</v>
      </c>
      <c r="DR57" s="37" t="e">
        <f t="shared" ref="DR57:DR70" si="1066">(DG57-DP57-DQ57)/$DF$4</f>
        <v>#DIV/0!</v>
      </c>
      <c r="DS57" s="12"/>
      <c r="DT57" s="2">
        <v>25</v>
      </c>
      <c r="DU57" s="2">
        <v>25</v>
      </c>
      <c r="DW57" s="70" t="s">
        <v>47</v>
      </c>
      <c r="DX57" s="2" t="s">
        <v>48</v>
      </c>
      <c r="EC57" s="37" t="e">
        <f t="shared" ref="EC57:EC70" si="1067">EB57/$DX$4</f>
        <v>#DIV/0!</v>
      </c>
      <c r="EE57" s="37" t="e">
        <f t="shared" ref="EE57:EE70" si="1068">ED57/$DX$4</f>
        <v>#DIV/0!</v>
      </c>
      <c r="EG57" s="37" t="e">
        <f t="shared" ref="EG57:EG70" si="1069">EF57/$DX$4</f>
        <v>#DIV/0!</v>
      </c>
      <c r="EJ57" s="37" t="e">
        <f t="shared" ref="EJ57:EJ70" si="1070">(DY57-EH57-EI57)/$DX$4</f>
        <v>#DIV/0!</v>
      </c>
      <c r="EL57" s="2">
        <v>25</v>
      </c>
      <c r="EM57" s="2">
        <v>25</v>
      </c>
      <c r="EO57" s="70" t="s">
        <v>47</v>
      </c>
      <c r="EP57" s="2" t="s">
        <v>48</v>
      </c>
      <c r="EU57" s="37" t="e">
        <f t="shared" ref="EU57:EY70" si="1071">ET57/$EP$4</f>
        <v>#DIV/0!</v>
      </c>
      <c r="EW57" s="37" t="e">
        <f t="shared" si="1071"/>
        <v>#DIV/0!</v>
      </c>
      <c r="EY57" s="37" t="e">
        <f t="shared" si="1071"/>
        <v>#DIV/0!</v>
      </c>
      <c r="FB57" s="37" t="e">
        <f t="shared" ref="FB57:FB70" si="1072">(EQ57-EZ57-FA57)/$EP$4</f>
        <v>#DIV/0!</v>
      </c>
      <c r="FD57" s="2">
        <v>25</v>
      </c>
      <c r="FE57" s="2">
        <v>25</v>
      </c>
      <c r="FG57" s="70" t="s">
        <v>47</v>
      </c>
      <c r="FH57" s="2" t="s">
        <v>48</v>
      </c>
      <c r="FM57" s="37" t="e">
        <f>FL57/$FH$4</f>
        <v>#DIV/0!</v>
      </c>
      <c r="FO57" s="40">
        <v>0</v>
      </c>
      <c r="FQ57" s="75">
        <v>0</v>
      </c>
      <c r="FT57" s="37" t="e">
        <f t="shared" ref="FT57:FT70" si="1073">(FI57-FR57-FS57)/$FH$4</f>
        <v>#DIV/0!</v>
      </c>
      <c r="FV57" s="2">
        <v>25</v>
      </c>
      <c r="FW57" s="2">
        <v>25</v>
      </c>
      <c r="FY57" s="70" t="s">
        <v>47</v>
      </c>
      <c r="FZ57" s="2" t="s">
        <v>48</v>
      </c>
      <c r="GE57" s="37" t="e">
        <f t="shared" ref="GE57:GE70" si="1074">GD57/$FZ$4</f>
        <v>#DIV/0!</v>
      </c>
      <c r="GG57" s="37" t="e">
        <f t="shared" ref="GG57:GG70" si="1075">GF57/$FZ$4</f>
        <v>#DIV/0!</v>
      </c>
      <c r="GI57" s="37" t="e">
        <f t="shared" ref="GI57:GI70" si="1076">GH57/$FZ$4</f>
        <v>#DIV/0!</v>
      </c>
      <c r="GL57" s="37" t="e">
        <f t="shared" ref="GL57:GL70" si="1077">(GA57-GJ57-GK57)/$FZ$4</f>
        <v>#DIV/0!</v>
      </c>
      <c r="GM57" s="4"/>
      <c r="GN57" s="2">
        <v>25</v>
      </c>
      <c r="GO57" s="2">
        <v>25</v>
      </c>
      <c r="GQ57" s="70" t="s">
        <v>47</v>
      </c>
      <c r="GR57" s="2" t="s">
        <v>48</v>
      </c>
      <c r="GW57" s="37" t="e">
        <f>GV57/$GR$4</f>
        <v>#DIV/0!</v>
      </c>
      <c r="GY57" s="37" t="e">
        <f>GX57/$GR$4</f>
        <v>#DIV/0!</v>
      </c>
      <c r="HA57" s="37" t="e">
        <f>GZ57/$GR$4</f>
        <v>#DIV/0!</v>
      </c>
      <c r="HB57" s="4"/>
      <c r="HD57" s="37" t="e">
        <f t="shared" ref="HD57:HD70" si="1078">(GS57-HC57)/$GR$4</f>
        <v>#DIV/0!</v>
      </c>
      <c r="HF57" s="2">
        <v>25</v>
      </c>
      <c r="HG57" s="2">
        <v>25</v>
      </c>
    </row>
    <row r="58" spans="1:215" ht="14.25" x14ac:dyDescent="0.25">
      <c r="B58" s="2" t="s">
        <v>49</v>
      </c>
      <c r="C58" s="9">
        <v>249.13</v>
      </c>
      <c r="D58" s="9">
        <v>0</v>
      </c>
      <c r="E58" s="9">
        <v>249.13</v>
      </c>
      <c r="F58" s="9">
        <v>0</v>
      </c>
      <c r="G58" s="37">
        <f t="shared" ref="G58:K70" si="1079">F58/$B$4</f>
        <v>0</v>
      </c>
      <c r="H58" s="9">
        <v>0</v>
      </c>
      <c r="I58" s="37">
        <f t="shared" si="1079"/>
        <v>0</v>
      </c>
      <c r="J58" s="9">
        <v>494.87</v>
      </c>
      <c r="K58" s="37">
        <f t="shared" si="1079"/>
        <v>0.6651478494623656</v>
      </c>
      <c r="L58" s="9">
        <f>'[9]UNIT DATA'!P3</f>
        <v>0</v>
      </c>
      <c r="M58" s="9">
        <f>'[9]UNIT DATA'!Q3</f>
        <v>0</v>
      </c>
      <c r="N58" s="37">
        <f t="shared" si="1055"/>
        <v>0.3348521505376344</v>
      </c>
      <c r="O58" s="17">
        <v>0</v>
      </c>
      <c r="P58" s="2">
        <v>25</v>
      </c>
      <c r="Q58" s="2">
        <v>22.4</v>
      </c>
      <c r="T58" s="2" t="s">
        <v>49</v>
      </c>
      <c r="U58" s="9">
        <v>534.23</v>
      </c>
      <c r="V58" s="9">
        <v>378.98</v>
      </c>
      <c r="W58" s="9">
        <v>155.25</v>
      </c>
      <c r="X58" s="9">
        <v>106.82</v>
      </c>
      <c r="Y58" s="37">
        <f t="shared" si="965"/>
        <v>0.14357526881720428</v>
      </c>
      <c r="Z58" s="9">
        <v>0</v>
      </c>
      <c r="AA58" s="37">
        <f t="shared" si="965"/>
        <v>0</v>
      </c>
      <c r="AB58" s="9">
        <v>102.95</v>
      </c>
      <c r="AC58" s="37">
        <f t="shared" si="965"/>
        <v>0.13837365591397849</v>
      </c>
      <c r="AD58" s="9">
        <v>0</v>
      </c>
      <c r="AE58" s="9">
        <v>0</v>
      </c>
      <c r="AF58" s="37">
        <f t="shared" si="1056"/>
        <v>0.71805107526881717</v>
      </c>
      <c r="AG58" s="33">
        <v>9104.2099999999991</v>
      </c>
      <c r="AH58" s="2">
        <v>25</v>
      </c>
      <c r="AI58" s="2">
        <v>22.4</v>
      </c>
      <c r="AL58" s="2" t="s">
        <v>49</v>
      </c>
      <c r="AM58" s="9">
        <v>705.31</v>
      </c>
      <c r="AN58" s="9">
        <v>314.5</v>
      </c>
      <c r="AO58" s="9">
        <v>390.81</v>
      </c>
      <c r="AP58" s="9">
        <v>14.69</v>
      </c>
      <c r="AQ58" s="37">
        <f t="shared" ref="AQ58:AQ70" si="1080">AP58/$AL$4</f>
        <v>2.0402777777777777E-2</v>
      </c>
      <c r="AR58" s="9">
        <v>0</v>
      </c>
      <c r="AS58" s="37">
        <f t="shared" ref="AS58:AS70" si="1081">AR58/$AL$4</f>
        <v>0</v>
      </c>
      <c r="AT58" s="9">
        <v>0</v>
      </c>
      <c r="AU58" s="37">
        <f t="shared" ref="AU58:AU70" si="1082">AT58/$AL$4</f>
        <v>0</v>
      </c>
      <c r="AV58" s="9">
        <v>0</v>
      </c>
      <c r="AW58" s="9">
        <v>0</v>
      </c>
      <c r="AX58" s="37">
        <f t="shared" si="1057"/>
        <v>0.97959722222222212</v>
      </c>
      <c r="AY58" s="33">
        <v>7477.4849999999997</v>
      </c>
      <c r="AZ58" s="2">
        <v>25</v>
      </c>
      <c r="BA58" s="2">
        <v>22.4</v>
      </c>
      <c r="BD58" s="2" t="s">
        <v>49</v>
      </c>
      <c r="BF58" s="9"/>
      <c r="BI58" s="37" t="e">
        <f t="shared" ref="BI58:BM70" si="1083">BH58/$BD$4</f>
        <v>#DIV/0!</v>
      </c>
      <c r="BK58" s="37" t="e">
        <f t="shared" si="1083"/>
        <v>#DIV/0!</v>
      </c>
      <c r="BM58" s="37" t="e">
        <f t="shared" si="1083"/>
        <v>#DIV/0!</v>
      </c>
      <c r="BP58" s="37" t="e">
        <f t="shared" si="1058"/>
        <v>#DIV/0!</v>
      </c>
      <c r="BQ58" s="12"/>
      <c r="BR58" s="2">
        <v>25</v>
      </c>
      <c r="BS58" s="2">
        <v>22.4</v>
      </c>
      <c r="BV58" s="2" t="s">
        <v>49</v>
      </c>
      <c r="BX58" s="9"/>
      <c r="CA58" s="37" t="e">
        <f t="shared" ref="CA58:CC62" si="1084">BZ58/$BV$4</f>
        <v>#DIV/0!</v>
      </c>
      <c r="CB58" s="9"/>
      <c r="CC58" s="37" t="e">
        <f t="shared" si="1084"/>
        <v>#DIV/0!</v>
      </c>
      <c r="CD58" s="9"/>
      <c r="CE58" s="37" t="e">
        <f t="shared" ref="CE58:CE62" si="1085">CD58/$BV$4</f>
        <v>#DIV/0!</v>
      </c>
      <c r="CH58" s="37" t="e">
        <f t="shared" si="1059"/>
        <v>#DIV/0!</v>
      </c>
      <c r="CI58" s="9"/>
      <c r="CJ58" s="2">
        <v>25</v>
      </c>
      <c r="CK58" s="2">
        <v>22.4</v>
      </c>
      <c r="CN58" s="2" t="s">
        <v>49</v>
      </c>
      <c r="CO58" s="9"/>
      <c r="CP58" s="9"/>
      <c r="CS58" s="37" t="e">
        <f t="shared" si="1060"/>
        <v>#DIV/0!</v>
      </c>
      <c r="CT58" s="9"/>
      <c r="CU58" s="37" t="e">
        <f t="shared" si="970"/>
        <v>#DIV/0!</v>
      </c>
      <c r="CV58" s="9"/>
      <c r="CW58" s="37" t="e">
        <f t="shared" si="1061"/>
        <v>#DIV/0!</v>
      </c>
      <c r="CX58" s="9"/>
      <c r="CY58" s="9"/>
      <c r="CZ58" s="37" t="e">
        <f t="shared" si="1062"/>
        <v>#DIV/0!</v>
      </c>
      <c r="DA58" s="12"/>
      <c r="DB58" s="2">
        <v>25</v>
      </c>
      <c r="DC58" s="2">
        <v>22.4</v>
      </c>
      <c r="DF58" s="2" t="s">
        <v>49</v>
      </c>
      <c r="DG58" s="9"/>
      <c r="DH58" s="9"/>
      <c r="DK58" s="37" t="e">
        <f t="shared" si="1063"/>
        <v>#DIV/0!</v>
      </c>
      <c r="DM58" s="37" t="e">
        <f t="shared" si="1064"/>
        <v>#DIV/0!</v>
      </c>
      <c r="DO58" s="37" t="e">
        <f t="shared" si="1065"/>
        <v>#DIV/0!</v>
      </c>
      <c r="DR58" s="37" t="e">
        <f t="shared" si="1066"/>
        <v>#DIV/0!</v>
      </c>
      <c r="DS58" s="12"/>
      <c r="DT58" s="2">
        <v>25</v>
      </c>
      <c r="DU58" s="2">
        <v>22.4</v>
      </c>
      <c r="DX58" s="2" t="s">
        <v>49</v>
      </c>
      <c r="EC58" s="37" t="e">
        <f t="shared" si="1067"/>
        <v>#DIV/0!</v>
      </c>
      <c r="ED58" s="9"/>
      <c r="EE58" s="37" t="e">
        <f t="shared" si="1068"/>
        <v>#DIV/0!</v>
      </c>
      <c r="EG58" s="37" t="e">
        <f t="shared" si="1069"/>
        <v>#DIV/0!</v>
      </c>
      <c r="EJ58" s="37" t="e">
        <f t="shared" si="1070"/>
        <v>#DIV/0!</v>
      </c>
      <c r="EK58" s="12"/>
      <c r="EL58" s="2">
        <v>25</v>
      </c>
      <c r="EM58" s="2">
        <v>22.4</v>
      </c>
      <c r="EP58" s="2" t="s">
        <v>49</v>
      </c>
      <c r="EU58" s="37" t="e">
        <f t="shared" si="1071"/>
        <v>#DIV/0!</v>
      </c>
      <c r="EW58" s="37" t="e">
        <f t="shared" si="1071"/>
        <v>#DIV/0!</v>
      </c>
      <c r="EY58" s="37" t="e">
        <f t="shared" si="1071"/>
        <v>#DIV/0!</v>
      </c>
      <c r="FB58" s="37" t="e">
        <f t="shared" si="1072"/>
        <v>#DIV/0!</v>
      </c>
      <c r="FC58" s="12"/>
      <c r="FD58" s="2">
        <v>25</v>
      </c>
      <c r="FE58" s="2">
        <v>22.4</v>
      </c>
      <c r="FH58" s="2" t="s">
        <v>49</v>
      </c>
      <c r="FJ58" s="9"/>
      <c r="FM58" s="37" t="e">
        <f t="shared" ref="FM58:FM66" si="1086">FL58/$FH$4</f>
        <v>#DIV/0!</v>
      </c>
      <c r="FO58" s="40">
        <v>0</v>
      </c>
      <c r="FQ58" s="75">
        <v>0</v>
      </c>
      <c r="FT58" s="37" t="e">
        <f t="shared" si="1073"/>
        <v>#DIV/0!</v>
      </c>
      <c r="FU58" s="12"/>
      <c r="FV58" s="2">
        <v>25</v>
      </c>
      <c r="FW58" s="2">
        <v>22.4</v>
      </c>
      <c r="FZ58" s="2" t="s">
        <v>49</v>
      </c>
      <c r="GA58" s="9"/>
      <c r="GE58" s="37" t="e">
        <f t="shared" si="1074"/>
        <v>#DIV/0!</v>
      </c>
      <c r="GG58" s="37" t="e">
        <f t="shared" si="1075"/>
        <v>#DIV/0!</v>
      </c>
      <c r="GI58" s="37" t="e">
        <f t="shared" si="1076"/>
        <v>#DIV/0!</v>
      </c>
      <c r="GL58" s="37" t="e">
        <f t="shared" si="1077"/>
        <v>#DIV/0!</v>
      </c>
      <c r="GM58" s="12"/>
      <c r="GN58" s="2">
        <v>25</v>
      </c>
      <c r="GO58" s="2">
        <v>22.4</v>
      </c>
      <c r="GR58" s="2" t="s">
        <v>49</v>
      </c>
      <c r="GT58" s="9"/>
      <c r="GW58" s="37" t="e">
        <f t="shared" ref="GW58:GW66" si="1087">GV58/$GR$4</f>
        <v>#DIV/0!</v>
      </c>
      <c r="GY58" s="37" t="e">
        <f t="shared" ref="GY58:GY66" si="1088">GX58/$GR$4</f>
        <v>#DIV/0!</v>
      </c>
      <c r="HA58" s="37" t="e">
        <f t="shared" ref="HA58:HA66" si="1089">GZ58/$GR$4</f>
        <v>#DIV/0!</v>
      </c>
      <c r="HB58" s="4"/>
      <c r="HD58" s="37" t="e">
        <f t="shared" si="1078"/>
        <v>#DIV/0!</v>
      </c>
      <c r="HE58" s="9"/>
      <c r="HF58" s="2">
        <v>25</v>
      </c>
      <c r="HG58" s="2">
        <v>22.4</v>
      </c>
    </row>
    <row r="59" spans="1:215" ht="14.25" x14ac:dyDescent="0.25">
      <c r="B59" s="2" t="s">
        <v>50</v>
      </c>
      <c r="C59" s="9">
        <v>744</v>
      </c>
      <c r="D59" s="9">
        <v>477.49</v>
      </c>
      <c r="E59" s="9">
        <v>266.51</v>
      </c>
      <c r="F59" s="9">
        <v>0</v>
      </c>
      <c r="G59" s="37">
        <f t="shared" si="1079"/>
        <v>0</v>
      </c>
      <c r="H59" s="9">
        <v>0</v>
      </c>
      <c r="I59" s="37">
        <f t="shared" si="1079"/>
        <v>0</v>
      </c>
      <c r="J59" s="9">
        <v>0</v>
      </c>
      <c r="K59" s="37">
        <f t="shared" si="1079"/>
        <v>0</v>
      </c>
      <c r="L59" s="9">
        <f>'[9]UNIT DATA'!P4</f>
        <v>0</v>
      </c>
      <c r="M59" s="9">
        <f>'[9]UNIT DATA'!Q4</f>
        <v>0</v>
      </c>
      <c r="N59" s="37">
        <f t="shared" si="1055"/>
        <v>1</v>
      </c>
      <c r="O59" s="123">
        <v>11002.83</v>
      </c>
      <c r="P59" s="2">
        <v>25</v>
      </c>
      <c r="Q59" s="2">
        <v>22.7</v>
      </c>
      <c r="T59" s="2" t="s">
        <v>50</v>
      </c>
      <c r="U59" s="9">
        <v>656.11</v>
      </c>
      <c r="V59" s="9">
        <v>497.42999999999989</v>
      </c>
      <c r="W59" s="9">
        <v>158.68</v>
      </c>
      <c r="X59" s="9">
        <v>82.79</v>
      </c>
      <c r="Y59" s="37">
        <f t="shared" si="965"/>
        <v>0.11127688172043011</v>
      </c>
      <c r="Z59" s="9">
        <v>0</v>
      </c>
      <c r="AA59" s="37">
        <f t="shared" si="965"/>
        <v>0</v>
      </c>
      <c r="AB59" s="9">
        <v>5.0999999999999996</v>
      </c>
      <c r="AC59" s="37">
        <f t="shared" si="965"/>
        <v>6.8548387096774186E-3</v>
      </c>
      <c r="AD59" s="9">
        <v>0</v>
      </c>
      <c r="AE59" s="9">
        <v>0</v>
      </c>
      <c r="AF59" s="37">
        <f t="shared" si="1056"/>
        <v>0.88186827956989244</v>
      </c>
      <c r="AG59" s="33">
        <v>11398.24</v>
      </c>
      <c r="AH59" s="2">
        <v>25</v>
      </c>
      <c r="AI59" s="2">
        <v>22.7</v>
      </c>
      <c r="AL59" s="2" t="s">
        <v>50</v>
      </c>
      <c r="AM59" s="9">
        <v>714.18</v>
      </c>
      <c r="AN59" s="9">
        <v>289.91000000000003</v>
      </c>
      <c r="AO59" s="9">
        <v>424.27</v>
      </c>
      <c r="AP59" s="9">
        <v>5.82</v>
      </c>
      <c r="AQ59" s="37">
        <f t="shared" si="1080"/>
        <v>8.083333333333333E-3</v>
      </c>
      <c r="AR59" s="9">
        <v>0</v>
      </c>
      <c r="AS59" s="37">
        <f t="shared" si="1081"/>
        <v>0</v>
      </c>
      <c r="AT59" s="9">
        <v>0</v>
      </c>
      <c r="AU59" s="37">
        <f t="shared" si="1082"/>
        <v>0</v>
      </c>
      <c r="AV59" s="9">
        <v>0</v>
      </c>
      <c r="AW59" s="9">
        <v>0</v>
      </c>
      <c r="AX59" s="37">
        <f t="shared" si="1057"/>
        <v>0.99191666666666656</v>
      </c>
      <c r="AY59" s="33">
        <v>6498.2950000000001</v>
      </c>
      <c r="AZ59" s="2">
        <v>25</v>
      </c>
      <c r="BA59" s="2">
        <v>22.7</v>
      </c>
      <c r="BD59" s="2" t="s">
        <v>50</v>
      </c>
      <c r="BF59" s="9"/>
      <c r="BI59" s="37" t="e">
        <f t="shared" si="1083"/>
        <v>#DIV/0!</v>
      </c>
      <c r="BK59" s="37" t="e">
        <f t="shared" si="1083"/>
        <v>#DIV/0!</v>
      </c>
      <c r="BM59" s="37" t="e">
        <f t="shared" si="1083"/>
        <v>#DIV/0!</v>
      </c>
      <c r="BP59" s="37" t="e">
        <f t="shared" si="1058"/>
        <v>#DIV/0!</v>
      </c>
      <c r="BQ59" s="12"/>
      <c r="BR59" s="2">
        <v>25</v>
      </c>
      <c r="BS59" s="2">
        <v>22.7</v>
      </c>
      <c r="BV59" s="2" t="s">
        <v>50</v>
      </c>
      <c r="BX59" s="9"/>
      <c r="CA59" s="37" t="e">
        <f t="shared" si="1084"/>
        <v>#DIV/0!</v>
      </c>
      <c r="CB59" s="9"/>
      <c r="CC59" s="37" t="e">
        <f t="shared" si="1084"/>
        <v>#DIV/0!</v>
      </c>
      <c r="CD59" s="9"/>
      <c r="CE59" s="37" t="e">
        <f t="shared" si="1085"/>
        <v>#DIV/0!</v>
      </c>
      <c r="CH59" s="37" t="e">
        <f t="shared" si="1059"/>
        <v>#DIV/0!</v>
      </c>
      <c r="CI59" s="9"/>
      <c r="CJ59" s="2">
        <v>25</v>
      </c>
      <c r="CK59" s="2">
        <v>22.7</v>
      </c>
      <c r="CN59" s="2" t="s">
        <v>50</v>
      </c>
      <c r="CO59" s="9"/>
      <c r="CP59" s="9"/>
      <c r="CS59" s="37" t="e">
        <f t="shared" si="1060"/>
        <v>#DIV/0!</v>
      </c>
      <c r="CT59" s="9"/>
      <c r="CU59" s="37" t="e">
        <f t="shared" si="970"/>
        <v>#DIV/0!</v>
      </c>
      <c r="CV59" s="9"/>
      <c r="CW59" s="37" t="e">
        <f t="shared" si="1061"/>
        <v>#DIV/0!</v>
      </c>
      <c r="CX59" s="9"/>
      <c r="CY59" s="9"/>
      <c r="CZ59" s="37" t="e">
        <f t="shared" si="1062"/>
        <v>#DIV/0!</v>
      </c>
      <c r="DA59" s="12"/>
      <c r="DB59" s="2">
        <v>25</v>
      </c>
      <c r="DC59" s="2">
        <v>22.7</v>
      </c>
      <c r="DF59" s="2" t="s">
        <v>50</v>
      </c>
      <c r="DG59" s="9"/>
      <c r="DH59" s="9"/>
      <c r="DK59" s="37" t="e">
        <f t="shared" si="1063"/>
        <v>#DIV/0!</v>
      </c>
      <c r="DM59" s="37" t="e">
        <f t="shared" si="1064"/>
        <v>#DIV/0!</v>
      </c>
      <c r="DO59" s="37" t="e">
        <f t="shared" si="1065"/>
        <v>#DIV/0!</v>
      </c>
      <c r="DR59" s="37" t="e">
        <f t="shared" si="1066"/>
        <v>#DIV/0!</v>
      </c>
      <c r="DS59" s="12"/>
      <c r="DT59" s="2">
        <v>25</v>
      </c>
      <c r="DU59" s="2">
        <v>22.7</v>
      </c>
      <c r="DX59" s="2" t="s">
        <v>50</v>
      </c>
      <c r="EC59" s="37" t="e">
        <f t="shared" si="1067"/>
        <v>#DIV/0!</v>
      </c>
      <c r="EE59" s="37" t="e">
        <f t="shared" si="1068"/>
        <v>#DIV/0!</v>
      </c>
      <c r="EG59" s="37" t="e">
        <f t="shared" si="1069"/>
        <v>#DIV/0!</v>
      </c>
      <c r="EJ59" s="37" t="e">
        <f t="shared" si="1070"/>
        <v>#DIV/0!</v>
      </c>
      <c r="EK59" s="12"/>
      <c r="EL59" s="2">
        <v>25</v>
      </c>
      <c r="EM59" s="2">
        <v>22.7</v>
      </c>
      <c r="EP59" s="2" t="s">
        <v>50</v>
      </c>
      <c r="EU59" s="37" t="e">
        <f t="shared" si="1071"/>
        <v>#DIV/0!</v>
      </c>
      <c r="EW59" s="37" t="e">
        <f t="shared" si="1071"/>
        <v>#DIV/0!</v>
      </c>
      <c r="EY59" s="37" t="e">
        <f t="shared" si="1071"/>
        <v>#DIV/0!</v>
      </c>
      <c r="FB59" s="37" t="e">
        <f t="shared" si="1072"/>
        <v>#DIV/0!</v>
      </c>
      <c r="FC59" s="12"/>
      <c r="FD59" s="2">
        <v>25</v>
      </c>
      <c r="FE59" s="2">
        <v>22.7</v>
      </c>
      <c r="FH59" s="2" t="s">
        <v>50</v>
      </c>
      <c r="FI59" s="9"/>
      <c r="FL59" s="9"/>
      <c r="FM59" s="37" t="e">
        <f t="shared" si="1086"/>
        <v>#DIV/0!</v>
      </c>
      <c r="FO59" s="40">
        <v>0</v>
      </c>
      <c r="FQ59" s="75">
        <v>0</v>
      </c>
      <c r="FT59" s="37" t="e">
        <f t="shared" si="1073"/>
        <v>#DIV/0!</v>
      </c>
      <c r="FU59" s="12"/>
      <c r="FV59" s="2">
        <v>25</v>
      </c>
      <c r="FW59" s="2">
        <v>22.7</v>
      </c>
      <c r="FZ59" s="2" t="s">
        <v>50</v>
      </c>
      <c r="GA59" s="9"/>
      <c r="GE59" s="37" t="e">
        <f t="shared" si="1074"/>
        <v>#DIV/0!</v>
      </c>
      <c r="GG59" s="37" t="e">
        <f t="shared" si="1075"/>
        <v>#DIV/0!</v>
      </c>
      <c r="GI59" s="37" t="e">
        <f t="shared" si="1076"/>
        <v>#DIV/0!</v>
      </c>
      <c r="GL59" s="37" t="e">
        <f t="shared" si="1077"/>
        <v>#DIV/0!</v>
      </c>
      <c r="GM59" s="12"/>
      <c r="GN59" s="2">
        <v>25</v>
      </c>
      <c r="GO59" s="2">
        <v>22.7</v>
      </c>
      <c r="GR59" s="2" t="s">
        <v>50</v>
      </c>
      <c r="GW59" s="37" t="e">
        <f t="shared" si="1087"/>
        <v>#DIV/0!</v>
      </c>
      <c r="GY59" s="37" t="e">
        <f t="shared" si="1088"/>
        <v>#DIV/0!</v>
      </c>
      <c r="HA59" s="37" t="e">
        <f t="shared" si="1089"/>
        <v>#DIV/0!</v>
      </c>
      <c r="HB59" s="4"/>
      <c r="HD59" s="37" t="e">
        <f t="shared" si="1078"/>
        <v>#DIV/0!</v>
      </c>
      <c r="HE59" s="9"/>
      <c r="HF59" s="2">
        <v>25</v>
      </c>
      <c r="HG59" s="2">
        <v>22.7</v>
      </c>
    </row>
    <row r="60" spans="1:215" ht="14.25" x14ac:dyDescent="0.25">
      <c r="B60" s="2" t="s">
        <v>51</v>
      </c>
      <c r="C60" s="9">
        <v>743.53</v>
      </c>
      <c r="D60" s="9">
        <v>521.5</v>
      </c>
      <c r="E60" s="9">
        <v>222.03</v>
      </c>
      <c r="F60" s="9">
        <v>0.47</v>
      </c>
      <c r="G60" s="37">
        <f t="shared" si="1079"/>
        <v>6.3172043010752685E-4</v>
      </c>
      <c r="H60" s="9">
        <v>0</v>
      </c>
      <c r="I60" s="37">
        <f t="shared" si="1079"/>
        <v>0</v>
      </c>
      <c r="J60" s="9">
        <v>0</v>
      </c>
      <c r="K60" s="37">
        <f t="shared" si="1079"/>
        <v>0</v>
      </c>
      <c r="L60" s="9">
        <f>'[9]UNIT DATA'!P5</f>
        <v>0</v>
      </c>
      <c r="M60" s="9">
        <f>'[9]UNIT DATA'!Q5</f>
        <v>0</v>
      </c>
      <c r="N60" s="37">
        <f t="shared" si="1055"/>
        <v>0.99936827956989238</v>
      </c>
      <c r="O60" s="123">
        <v>13112.64</v>
      </c>
      <c r="P60" s="2">
        <v>25</v>
      </c>
      <c r="Q60" s="2">
        <v>25</v>
      </c>
      <c r="T60" s="2" t="s">
        <v>51</v>
      </c>
      <c r="U60" s="9">
        <v>703.9</v>
      </c>
      <c r="V60" s="9">
        <v>536.35</v>
      </c>
      <c r="W60" s="9">
        <v>167.55</v>
      </c>
      <c r="X60" s="9">
        <v>40.1</v>
      </c>
      <c r="Y60" s="37">
        <f t="shared" si="965"/>
        <v>5.3897849462365595E-2</v>
      </c>
      <c r="Z60" s="9">
        <v>0</v>
      </c>
      <c r="AA60" s="37">
        <f t="shared" si="965"/>
        <v>0</v>
      </c>
      <c r="AB60" s="9">
        <v>0</v>
      </c>
      <c r="AC60" s="37">
        <f t="shared" si="965"/>
        <v>0</v>
      </c>
      <c r="AD60" s="9">
        <v>0</v>
      </c>
      <c r="AE60" s="9">
        <v>0</v>
      </c>
      <c r="AF60" s="37">
        <f t="shared" si="1056"/>
        <v>0.94610215053763436</v>
      </c>
      <c r="AG60" s="33">
        <v>13514.36</v>
      </c>
      <c r="AH60" s="2">
        <v>25</v>
      </c>
      <c r="AI60" s="2">
        <v>25</v>
      </c>
      <c r="AL60" s="2" t="s">
        <v>51</v>
      </c>
      <c r="AM60" s="9">
        <v>712.53</v>
      </c>
      <c r="AN60" s="9">
        <v>303.04000000000002</v>
      </c>
      <c r="AO60" s="9">
        <v>409.49</v>
      </c>
      <c r="AP60" s="9">
        <v>7.47</v>
      </c>
      <c r="AQ60" s="37">
        <f t="shared" si="1080"/>
        <v>1.0374999999999999E-2</v>
      </c>
      <c r="AR60" s="9">
        <v>0</v>
      </c>
      <c r="AS60" s="37">
        <f t="shared" si="1081"/>
        <v>0</v>
      </c>
      <c r="AT60" s="9">
        <v>0</v>
      </c>
      <c r="AU60" s="37">
        <f t="shared" si="1082"/>
        <v>0</v>
      </c>
      <c r="AV60" s="9">
        <v>0</v>
      </c>
      <c r="AW60" s="9">
        <v>0</v>
      </c>
      <c r="AX60" s="37">
        <f t="shared" si="1057"/>
        <v>0.98962499999999998</v>
      </c>
      <c r="AY60" s="33">
        <v>7819.3909999999996</v>
      </c>
      <c r="AZ60" s="2">
        <v>25</v>
      </c>
      <c r="BA60" s="2">
        <v>25</v>
      </c>
      <c r="BD60" s="2" t="s">
        <v>51</v>
      </c>
      <c r="BF60" s="9"/>
      <c r="BI60" s="37" t="e">
        <f t="shared" si="1083"/>
        <v>#DIV/0!</v>
      </c>
      <c r="BK60" s="37" t="e">
        <f t="shared" si="1083"/>
        <v>#DIV/0!</v>
      </c>
      <c r="BM60" s="37" t="e">
        <f t="shared" si="1083"/>
        <v>#DIV/0!</v>
      </c>
      <c r="BP60" s="37" t="e">
        <f t="shared" si="1058"/>
        <v>#DIV/0!</v>
      </c>
      <c r="BQ60" s="12"/>
      <c r="BR60" s="2">
        <v>25</v>
      </c>
      <c r="BS60" s="2">
        <v>25</v>
      </c>
      <c r="BV60" s="2" t="s">
        <v>51</v>
      </c>
      <c r="BX60" s="9"/>
      <c r="CA60" s="37" t="e">
        <f t="shared" si="1084"/>
        <v>#DIV/0!</v>
      </c>
      <c r="CB60" s="9"/>
      <c r="CC60" s="37" t="e">
        <f t="shared" si="1084"/>
        <v>#DIV/0!</v>
      </c>
      <c r="CD60" s="9"/>
      <c r="CE60" s="37" t="e">
        <f t="shared" si="1085"/>
        <v>#DIV/0!</v>
      </c>
      <c r="CH60" s="37" t="e">
        <f t="shared" si="1059"/>
        <v>#DIV/0!</v>
      </c>
      <c r="CJ60" s="2">
        <v>25</v>
      </c>
      <c r="CK60" s="2">
        <v>25</v>
      </c>
      <c r="CN60" s="2" t="s">
        <v>51</v>
      </c>
      <c r="CO60" s="9"/>
      <c r="CP60" s="9"/>
      <c r="CR60" s="9"/>
      <c r="CS60" s="37" t="e">
        <f t="shared" si="1060"/>
        <v>#DIV/0!</v>
      </c>
      <c r="CT60" s="9"/>
      <c r="CU60" s="37" t="e">
        <f t="shared" si="970"/>
        <v>#DIV/0!</v>
      </c>
      <c r="CV60" s="9"/>
      <c r="CW60" s="37" t="e">
        <f t="shared" si="1061"/>
        <v>#DIV/0!</v>
      </c>
      <c r="CX60" s="9"/>
      <c r="CY60" s="9"/>
      <c r="CZ60" s="37" t="e">
        <f t="shared" si="1062"/>
        <v>#DIV/0!</v>
      </c>
      <c r="DA60" s="12"/>
      <c r="DB60" s="2">
        <v>25</v>
      </c>
      <c r="DC60" s="2">
        <v>25</v>
      </c>
      <c r="DF60" s="2" t="s">
        <v>51</v>
      </c>
      <c r="DG60" s="9"/>
      <c r="DH60" s="9"/>
      <c r="DK60" s="37" t="e">
        <f t="shared" si="1063"/>
        <v>#DIV/0!</v>
      </c>
      <c r="DM60" s="37" t="e">
        <f t="shared" si="1064"/>
        <v>#DIV/0!</v>
      </c>
      <c r="DO60" s="37" t="e">
        <f t="shared" si="1065"/>
        <v>#DIV/0!</v>
      </c>
      <c r="DR60" s="37" t="e">
        <f t="shared" si="1066"/>
        <v>#DIV/0!</v>
      </c>
      <c r="DS60" s="12"/>
      <c r="DT60" s="2">
        <v>25</v>
      </c>
      <c r="DU60" s="2">
        <v>25</v>
      </c>
      <c r="DX60" s="2" t="s">
        <v>51</v>
      </c>
      <c r="EC60" s="37" t="e">
        <f t="shared" si="1067"/>
        <v>#DIV/0!</v>
      </c>
      <c r="EE60" s="37" t="e">
        <f t="shared" si="1068"/>
        <v>#DIV/0!</v>
      </c>
      <c r="EG60" s="37" t="e">
        <f t="shared" si="1069"/>
        <v>#DIV/0!</v>
      </c>
      <c r="EJ60" s="37" t="e">
        <f t="shared" si="1070"/>
        <v>#DIV/0!</v>
      </c>
      <c r="EK60" s="12"/>
      <c r="EL60" s="2">
        <v>25</v>
      </c>
      <c r="EM60" s="2">
        <v>25</v>
      </c>
      <c r="EP60" s="2" t="s">
        <v>51</v>
      </c>
      <c r="EU60" s="37" t="e">
        <f t="shared" si="1071"/>
        <v>#DIV/0!</v>
      </c>
      <c r="EW60" s="37" t="e">
        <f t="shared" si="1071"/>
        <v>#DIV/0!</v>
      </c>
      <c r="EY60" s="37" t="e">
        <f t="shared" si="1071"/>
        <v>#DIV/0!</v>
      </c>
      <c r="FB60" s="37" t="e">
        <f t="shared" si="1072"/>
        <v>#DIV/0!</v>
      </c>
      <c r="FC60" s="12"/>
      <c r="FD60" s="2">
        <v>25</v>
      </c>
      <c r="FE60" s="2">
        <v>25</v>
      </c>
      <c r="FH60" s="2" t="s">
        <v>51</v>
      </c>
      <c r="FM60" s="37" t="e">
        <f t="shared" si="1086"/>
        <v>#DIV/0!</v>
      </c>
      <c r="FO60" s="40">
        <v>0</v>
      </c>
      <c r="FQ60" s="75">
        <v>0</v>
      </c>
      <c r="FT60" s="37" t="e">
        <f t="shared" si="1073"/>
        <v>#DIV/0!</v>
      </c>
      <c r="FU60" s="12"/>
      <c r="FV60" s="2">
        <v>25</v>
      </c>
      <c r="FW60" s="2">
        <v>25</v>
      </c>
      <c r="FZ60" s="2" t="s">
        <v>51</v>
      </c>
      <c r="GE60" s="37" t="e">
        <f t="shared" si="1074"/>
        <v>#DIV/0!</v>
      </c>
      <c r="GG60" s="37" t="e">
        <f t="shared" si="1075"/>
        <v>#DIV/0!</v>
      </c>
      <c r="GI60" s="37" t="e">
        <f t="shared" si="1076"/>
        <v>#DIV/0!</v>
      </c>
      <c r="GL60" s="37" t="e">
        <f t="shared" si="1077"/>
        <v>#DIV/0!</v>
      </c>
      <c r="GM60" s="12"/>
      <c r="GN60" s="2">
        <v>25</v>
      </c>
      <c r="GO60" s="2">
        <v>25</v>
      </c>
      <c r="GR60" s="2" t="s">
        <v>51</v>
      </c>
      <c r="GW60" s="37" t="e">
        <f t="shared" si="1087"/>
        <v>#DIV/0!</v>
      </c>
      <c r="GY60" s="37" t="e">
        <f t="shared" si="1088"/>
        <v>#DIV/0!</v>
      </c>
      <c r="HA60" s="37" t="e">
        <f t="shared" si="1089"/>
        <v>#DIV/0!</v>
      </c>
      <c r="HB60" s="4"/>
      <c r="HD60" s="37" t="e">
        <f t="shared" si="1078"/>
        <v>#DIV/0!</v>
      </c>
      <c r="HE60" s="9"/>
      <c r="HF60" s="2">
        <v>25</v>
      </c>
      <c r="HG60" s="2">
        <v>25</v>
      </c>
    </row>
    <row r="61" spans="1:215" ht="14.25" x14ac:dyDescent="0.25">
      <c r="B61" s="2" t="s">
        <v>52</v>
      </c>
      <c r="C61" s="9">
        <v>733.92</v>
      </c>
      <c r="D61" s="9">
        <v>515.74</v>
      </c>
      <c r="E61" s="9">
        <v>218.18</v>
      </c>
      <c r="F61" s="9">
        <v>10.08</v>
      </c>
      <c r="G61" s="37">
        <f t="shared" si="1079"/>
        <v>1.3548387096774193E-2</v>
      </c>
      <c r="H61" s="9">
        <v>0</v>
      </c>
      <c r="I61" s="37">
        <f t="shared" si="1079"/>
        <v>0</v>
      </c>
      <c r="J61" s="9">
        <v>0</v>
      </c>
      <c r="K61" s="37">
        <f t="shared" si="1079"/>
        <v>0</v>
      </c>
      <c r="L61" s="9">
        <f>'[9]UNIT DATA'!P6</f>
        <v>0</v>
      </c>
      <c r="M61" s="9">
        <f>'[9]UNIT DATA'!Q6</f>
        <v>0</v>
      </c>
      <c r="N61" s="37">
        <f t="shared" si="1055"/>
        <v>0.98645161290322581</v>
      </c>
      <c r="O61" s="123">
        <v>12239.28</v>
      </c>
      <c r="P61" s="2">
        <v>25</v>
      </c>
      <c r="Q61" s="2">
        <v>24.3</v>
      </c>
      <c r="T61" s="2" t="s">
        <v>52</v>
      </c>
      <c r="U61" s="9">
        <v>703.75</v>
      </c>
      <c r="V61" s="9">
        <v>507.03999999999996</v>
      </c>
      <c r="W61" s="9">
        <v>196.71</v>
      </c>
      <c r="X61" s="9">
        <v>40.25</v>
      </c>
      <c r="Y61" s="37">
        <f t="shared" si="965"/>
        <v>5.4099462365591398E-2</v>
      </c>
      <c r="Z61" s="9">
        <v>0</v>
      </c>
      <c r="AA61" s="37">
        <f t="shared" si="965"/>
        <v>0</v>
      </c>
      <c r="AB61" s="9">
        <v>0</v>
      </c>
      <c r="AC61" s="37">
        <f t="shared" si="965"/>
        <v>0</v>
      </c>
      <c r="AD61" s="9">
        <v>0</v>
      </c>
      <c r="AE61" s="9">
        <v>0</v>
      </c>
      <c r="AF61" s="37">
        <f t="shared" si="1056"/>
        <v>0.94590053763440862</v>
      </c>
      <c r="AG61" s="33">
        <v>12680.62</v>
      </c>
      <c r="AH61" s="2">
        <v>25</v>
      </c>
      <c r="AI61" s="2">
        <v>24.3</v>
      </c>
      <c r="AL61" s="2" t="s">
        <v>52</v>
      </c>
      <c r="AM61" s="9">
        <v>711.81</v>
      </c>
      <c r="AN61" s="9">
        <v>445.56</v>
      </c>
      <c r="AO61" s="9">
        <v>266.25</v>
      </c>
      <c r="AP61" s="9">
        <v>8.19</v>
      </c>
      <c r="AQ61" s="37">
        <f t="shared" si="1080"/>
        <v>1.1375E-2</v>
      </c>
      <c r="AR61" s="9">
        <v>0</v>
      </c>
      <c r="AS61" s="37">
        <f t="shared" si="1081"/>
        <v>0</v>
      </c>
      <c r="AT61" s="9">
        <v>0</v>
      </c>
      <c r="AU61" s="37">
        <f t="shared" si="1082"/>
        <v>0</v>
      </c>
      <c r="AV61" s="9">
        <v>0</v>
      </c>
      <c r="AW61" s="9">
        <v>0</v>
      </c>
      <c r="AX61" s="37">
        <f t="shared" si="1057"/>
        <v>0.98862499999999998</v>
      </c>
      <c r="AY61" s="33">
        <v>9807.8880000000008</v>
      </c>
      <c r="AZ61" s="2">
        <v>25</v>
      </c>
      <c r="BA61" s="2">
        <v>24.3</v>
      </c>
      <c r="BD61" s="2" t="s">
        <v>52</v>
      </c>
      <c r="BF61" s="9"/>
      <c r="BI61" s="37" t="e">
        <f t="shared" si="1083"/>
        <v>#DIV/0!</v>
      </c>
      <c r="BK61" s="37" t="e">
        <f t="shared" si="1083"/>
        <v>#DIV/0!</v>
      </c>
      <c r="BM61" s="37" t="e">
        <f t="shared" si="1083"/>
        <v>#DIV/0!</v>
      </c>
      <c r="BP61" s="37" t="e">
        <f t="shared" si="1058"/>
        <v>#DIV/0!</v>
      </c>
      <c r="BQ61" s="12"/>
      <c r="BR61" s="2">
        <v>25</v>
      </c>
      <c r="BS61" s="2">
        <v>24.3</v>
      </c>
      <c r="BV61" s="2" t="s">
        <v>52</v>
      </c>
      <c r="BX61" s="9"/>
      <c r="CA61" s="37" t="e">
        <f t="shared" si="1084"/>
        <v>#DIV/0!</v>
      </c>
      <c r="CB61" s="9"/>
      <c r="CC61" s="37" t="e">
        <f t="shared" si="1084"/>
        <v>#DIV/0!</v>
      </c>
      <c r="CD61" s="9"/>
      <c r="CE61" s="37" t="e">
        <f t="shared" si="1085"/>
        <v>#DIV/0!</v>
      </c>
      <c r="CH61" s="37" t="e">
        <f t="shared" si="1059"/>
        <v>#DIV/0!</v>
      </c>
      <c r="CI61" s="9"/>
      <c r="CJ61" s="2">
        <v>25</v>
      </c>
      <c r="CK61" s="2">
        <v>24.3</v>
      </c>
      <c r="CN61" s="2" t="s">
        <v>52</v>
      </c>
      <c r="CO61" s="9"/>
      <c r="CP61" s="9"/>
      <c r="CS61" s="37" t="e">
        <f t="shared" si="1060"/>
        <v>#DIV/0!</v>
      </c>
      <c r="CT61" s="9"/>
      <c r="CU61" s="37" t="e">
        <f t="shared" si="970"/>
        <v>#DIV/0!</v>
      </c>
      <c r="CV61" s="9"/>
      <c r="CW61" s="37" t="e">
        <f t="shared" si="1061"/>
        <v>#DIV/0!</v>
      </c>
      <c r="CX61" s="9"/>
      <c r="CY61" s="9"/>
      <c r="CZ61" s="37" t="e">
        <f t="shared" si="1062"/>
        <v>#DIV/0!</v>
      </c>
      <c r="DA61" s="12"/>
      <c r="DB61" s="2">
        <v>25</v>
      </c>
      <c r="DC61" s="2">
        <v>24.3</v>
      </c>
      <c r="DF61" s="2" t="s">
        <v>52</v>
      </c>
      <c r="DG61" s="9"/>
      <c r="DH61" s="9"/>
      <c r="DK61" s="37" t="e">
        <f t="shared" si="1063"/>
        <v>#DIV/0!</v>
      </c>
      <c r="DM61" s="37" t="e">
        <f t="shared" si="1064"/>
        <v>#DIV/0!</v>
      </c>
      <c r="DO61" s="37" t="e">
        <f t="shared" si="1065"/>
        <v>#DIV/0!</v>
      </c>
      <c r="DR61" s="37" t="e">
        <f t="shared" si="1066"/>
        <v>#DIV/0!</v>
      </c>
      <c r="DS61" s="12"/>
      <c r="DT61" s="2">
        <v>25</v>
      </c>
      <c r="DU61" s="2">
        <v>24.3</v>
      </c>
      <c r="DX61" s="2" t="s">
        <v>52</v>
      </c>
      <c r="EC61" s="37" t="e">
        <f t="shared" si="1067"/>
        <v>#DIV/0!</v>
      </c>
      <c r="EE61" s="37" t="e">
        <f t="shared" si="1068"/>
        <v>#DIV/0!</v>
      </c>
      <c r="EG61" s="37" t="e">
        <f t="shared" si="1069"/>
        <v>#DIV/0!</v>
      </c>
      <c r="EJ61" s="37" t="e">
        <f t="shared" si="1070"/>
        <v>#DIV/0!</v>
      </c>
      <c r="EK61" s="12"/>
      <c r="EL61" s="2">
        <v>25</v>
      </c>
      <c r="EM61" s="2">
        <v>24.3</v>
      </c>
      <c r="EP61" s="2" t="s">
        <v>52</v>
      </c>
      <c r="EU61" s="37" t="e">
        <f t="shared" si="1071"/>
        <v>#DIV/0!</v>
      </c>
      <c r="EW61" s="37" t="e">
        <f t="shared" si="1071"/>
        <v>#DIV/0!</v>
      </c>
      <c r="EY61" s="37" t="e">
        <f t="shared" si="1071"/>
        <v>#DIV/0!</v>
      </c>
      <c r="FB61" s="37" t="e">
        <f t="shared" si="1072"/>
        <v>#DIV/0!</v>
      </c>
      <c r="FC61" s="12"/>
      <c r="FD61" s="2">
        <v>25</v>
      </c>
      <c r="FE61" s="2">
        <v>24.3</v>
      </c>
      <c r="FH61" s="2" t="s">
        <v>52</v>
      </c>
      <c r="FM61" s="37" t="e">
        <f t="shared" si="1086"/>
        <v>#DIV/0!</v>
      </c>
      <c r="FO61" s="40">
        <v>0</v>
      </c>
      <c r="FQ61" s="75">
        <v>0</v>
      </c>
      <c r="FT61" s="37" t="e">
        <f t="shared" si="1073"/>
        <v>#DIV/0!</v>
      </c>
      <c r="FU61" s="12"/>
      <c r="FV61" s="2">
        <v>25</v>
      </c>
      <c r="FW61" s="2">
        <v>24.3</v>
      </c>
      <c r="FZ61" s="2" t="s">
        <v>52</v>
      </c>
      <c r="GA61" s="9"/>
      <c r="GE61" s="37" t="e">
        <f t="shared" si="1074"/>
        <v>#DIV/0!</v>
      </c>
      <c r="GG61" s="37" t="e">
        <f t="shared" si="1075"/>
        <v>#DIV/0!</v>
      </c>
      <c r="GI61" s="37" t="e">
        <f t="shared" si="1076"/>
        <v>#DIV/0!</v>
      </c>
      <c r="GL61" s="37" t="e">
        <f t="shared" si="1077"/>
        <v>#DIV/0!</v>
      </c>
      <c r="GM61" s="12"/>
      <c r="GN61" s="2">
        <v>25</v>
      </c>
      <c r="GO61" s="2">
        <v>24.3</v>
      </c>
      <c r="GR61" s="2" t="s">
        <v>52</v>
      </c>
      <c r="GW61" s="37" t="e">
        <f t="shared" si="1087"/>
        <v>#DIV/0!</v>
      </c>
      <c r="GY61" s="37" t="e">
        <f t="shared" si="1088"/>
        <v>#DIV/0!</v>
      </c>
      <c r="HA61" s="37" t="e">
        <f t="shared" si="1089"/>
        <v>#DIV/0!</v>
      </c>
      <c r="HB61" s="4"/>
      <c r="HD61" s="37" t="e">
        <f t="shared" si="1078"/>
        <v>#DIV/0!</v>
      </c>
      <c r="HE61" s="9"/>
      <c r="HF61" s="2">
        <v>25</v>
      </c>
      <c r="HG61" s="2">
        <v>24.3</v>
      </c>
    </row>
    <row r="62" spans="1:215" ht="14.25" x14ac:dyDescent="0.25">
      <c r="B62" s="2" t="s">
        <v>53</v>
      </c>
      <c r="C62" s="9">
        <v>744</v>
      </c>
      <c r="D62" s="9">
        <v>88.22</v>
      </c>
      <c r="E62" s="9">
        <v>655.78</v>
      </c>
      <c r="F62" s="9">
        <v>0</v>
      </c>
      <c r="G62" s="37">
        <f t="shared" si="1079"/>
        <v>0</v>
      </c>
      <c r="H62" s="9">
        <v>0</v>
      </c>
      <c r="I62" s="37">
        <f t="shared" si="1079"/>
        <v>0</v>
      </c>
      <c r="J62" s="9">
        <v>0</v>
      </c>
      <c r="K62" s="37">
        <f t="shared" si="1079"/>
        <v>0</v>
      </c>
      <c r="L62" s="9">
        <f>'[9]UNIT DATA'!P7</f>
        <v>0</v>
      </c>
      <c r="M62" s="9">
        <f>'[9]UNIT DATA'!Q7</f>
        <v>0</v>
      </c>
      <c r="N62" s="37">
        <f t="shared" si="1055"/>
        <v>1</v>
      </c>
      <c r="O62" s="123">
        <v>1686.14</v>
      </c>
      <c r="P62" s="2">
        <v>25</v>
      </c>
      <c r="Q62" s="2">
        <v>24.2</v>
      </c>
      <c r="T62" s="2" t="s">
        <v>53</v>
      </c>
      <c r="U62" s="9">
        <v>706.03</v>
      </c>
      <c r="V62" s="9">
        <v>70.569999999999993</v>
      </c>
      <c r="W62" s="9">
        <v>635.46</v>
      </c>
      <c r="X62" s="9">
        <v>37.97</v>
      </c>
      <c r="Y62" s="37">
        <f t="shared" si="965"/>
        <v>5.1034946236559138E-2</v>
      </c>
      <c r="Z62" s="9">
        <v>0</v>
      </c>
      <c r="AA62" s="37">
        <f t="shared" si="965"/>
        <v>0</v>
      </c>
      <c r="AB62" s="9">
        <v>0</v>
      </c>
      <c r="AC62" s="37">
        <f t="shared" si="965"/>
        <v>0</v>
      </c>
      <c r="AD62" s="9">
        <v>0</v>
      </c>
      <c r="AE62" s="9">
        <v>0</v>
      </c>
      <c r="AF62" s="37">
        <f t="shared" si="1056"/>
        <v>0.94896505376344087</v>
      </c>
      <c r="AG62" s="33">
        <v>1814.7</v>
      </c>
      <c r="AH62" s="2">
        <v>25</v>
      </c>
      <c r="AI62" s="2">
        <v>24.2</v>
      </c>
      <c r="AL62" s="2" t="s">
        <v>53</v>
      </c>
      <c r="AM62" s="9">
        <v>714.18</v>
      </c>
      <c r="AN62" s="9">
        <v>53.79</v>
      </c>
      <c r="AO62" s="9">
        <v>660.39</v>
      </c>
      <c r="AP62" s="9">
        <v>5.82</v>
      </c>
      <c r="AQ62" s="37">
        <f t="shared" si="1080"/>
        <v>8.083333333333333E-3</v>
      </c>
      <c r="AR62" s="9">
        <v>0</v>
      </c>
      <c r="AS62" s="37">
        <f t="shared" si="1081"/>
        <v>0</v>
      </c>
      <c r="AT62" s="9">
        <v>0</v>
      </c>
      <c r="AU62" s="37">
        <f t="shared" si="1082"/>
        <v>0</v>
      </c>
      <c r="AV62" s="9">
        <v>0</v>
      </c>
      <c r="AW62" s="9">
        <v>0</v>
      </c>
      <c r="AX62" s="37">
        <f t="shared" si="1057"/>
        <v>0.99191666666666656</v>
      </c>
      <c r="AY62" s="33">
        <v>873.45500000000004</v>
      </c>
      <c r="AZ62" s="2">
        <v>25</v>
      </c>
      <c r="BA62" s="2">
        <v>24.2</v>
      </c>
      <c r="BD62" s="2" t="s">
        <v>53</v>
      </c>
      <c r="BF62" s="9"/>
      <c r="BI62" s="37" t="e">
        <f t="shared" si="1083"/>
        <v>#DIV/0!</v>
      </c>
      <c r="BK62" s="37" t="e">
        <f t="shared" si="1083"/>
        <v>#DIV/0!</v>
      </c>
      <c r="BM62" s="37" t="e">
        <f t="shared" si="1083"/>
        <v>#DIV/0!</v>
      </c>
      <c r="BP62" s="37" t="e">
        <f t="shared" si="1058"/>
        <v>#DIV/0!</v>
      </c>
      <c r="BQ62" s="12"/>
      <c r="BR62" s="2">
        <v>25</v>
      </c>
      <c r="BS62" s="2">
        <v>24.2</v>
      </c>
      <c r="BV62" s="2" t="s">
        <v>53</v>
      </c>
      <c r="BX62" s="9"/>
      <c r="CA62" s="37" t="e">
        <f t="shared" si="1084"/>
        <v>#DIV/0!</v>
      </c>
      <c r="CB62" s="9"/>
      <c r="CC62" s="37" t="e">
        <f t="shared" si="1084"/>
        <v>#DIV/0!</v>
      </c>
      <c r="CD62" s="9"/>
      <c r="CE62" s="37" t="e">
        <f t="shared" si="1085"/>
        <v>#DIV/0!</v>
      </c>
      <c r="CH62" s="37" t="e">
        <f t="shared" si="1059"/>
        <v>#DIV/0!</v>
      </c>
      <c r="CI62" s="9"/>
      <c r="CJ62" s="2">
        <v>25</v>
      </c>
      <c r="CK62" s="2">
        <v>24.2</v>
      </c>
      <c r="CN62" s="2" t="s">
        <v>53</v>
      </c>
      <c r="CO62" s="9"/>
      <c r="CP62" s="9"/>
      <c r="CS62" s="37" t="e">
        <f t="shared" si="1060"/>
        <v>#DIV/0!</v>
      </c>
      <c r="CT62" s="9"/>
      <c r="CU62" s="37" t="e">
        <f t="shared" si="970"/>
        <v>#DIV/0!</v>
      </c>
      <c r="CV62" s="9"/>
      <c r="CW62" s="37" t="e">
        <f t="shared" si="1061"/>
        <v>#DIV/0!</v>
      </c>
      <c r="CX62" s="9"/>
      <c r="CY62" s="9"/>
      <c r="CZ62" s="37" t="e">
        <f t="shared" si="1062"/>
        <v>#DIV/0!</v>
      </c>
      <c r="DA62" s="12"/>
      <c r="DB62" s="2">
        <v>25</v>
      </c>
      <c r="DC62" s="2">
        <v>24.2</v>
      </c>
      <c r="DF62" s="2" t="s">
        <v>53</v>
      </c>
      <c r="DG62" s="9"/>
      <c r="DH62" s="9"/>
      <c r="DK62" s="37" t="e">
        <f t="shared" si="1063"/>
        <v>#DIV/0!</v>
      </c>
      <c r="DM62" s="37" t="e">
        <f t="shared" si="1064"/>
        <v>#DIV/0!</v>
      </c>
      <c r="DO62" s="37" t="e">
        <f t="shared" si="1065"/>
        <v>#DIV/0!</v>
      </c>
      <c r="DR62" s="37" t="e">
        <f t="shared" si="1066"/>
        <v>#DIV/0!</v>
      </c>
      <c r="DS62" s="12"/>
      <c r="DT62" s="2">
        <v>25</v>
      </c>
      <c r="DU62" s="2">
        <v>24.2</v>
      </c>
      <c r="DX62" s="2" t="s">
        <v>53</v>
      </c>
      <c r="EC62" s="37" t="e">
        <f t="shared" si="1067"/>
        <v>#DIV/0!</v>
      </c>
      <c r="EE62" s="37" t="e">
        <f t="shared" si="1068"/>
        <v>#DIV/0!</v>
      </c>
      <c r="EG62" s="37" t="e">
        <f t="shared" si="1069"/>
        <v>#DIV/0!</v>
      </c>
      <c r="EJ62" s="37" t="e">
        <f t="shared" si="1070"/>
        <v>#DIV/0!</v>
      </c>
      <c r="EK62" s="12"/>
      <c r="EL62" s="2">
        <v>25</v>
      </c>
      <c r="EM62" s="2">
        <v>24.2</v>
      </c>
      <c r="EP62" s="2" t="s">
        <v>53</v>
      </c>
      <c r="EU62" s="37" t="e">
        <f t="shared" si="1071"/>
        <v>#DIV/0!</v>
      </c>
      <c r="EW62" s="37" t="e">
        <f t="shared" si="1071"/>
        <v>#DIV/0!</v>
      </c>
      <c r="EY62" s="37" t="e">
        <f t="shared" si="1071"/>
        <v>#DIV/0!</v>
      </c>
      <c r="FB62" s="37" t="e">
        <f t="shared" si="1072"/>
        <v>#DIV/0!</v>
      </c>
      <c r="FC62" s="12"/>
      <c r="FD62" s="2">
        <v>25</v>
      </c>
      <c r="FE62" s="2">
        <v>24.2</v>
      </c>
      <c r="FH62" s="2" t="s">
        <v>53</v>
      </c>
      <c r="FI62" s="9"/>
      <c r="FL62" s="9"/>
      <c r="FM62" s="37" t="e">
        <f t="shared" si="1086"/>
        <v>#DIV/0!</v>
      </c>
      <c r="FO62" s="40">
        <v>0</v>
      </c>
      <c r="FQ62" s="75">
        <v>0</v>
      </c>
      <c r="FT62" s="37" t="e">
        <f t="shared" si="1073"/>
        <v>#DIV/0!</v>
      </c>
      <c r="FU62" s="12"/>
      <c r="FV62" s="2">
        <v>25</v>
      </c>
      <c r="FW62" s="2">
        <v>24.2</v>
      </c>
      <c r="FZ62" s="2" t="s">
        <v>53</v>
      </c>
      <c r="GE62" s="37" t="e">
        <f t="shared" si="1074"/>
        <v>#DIV/0!</v>
      </c>
      <c r="GG62" s="37" t="e">
        <f t="shared" si="1075"/>
        <v>#DIV/0!</v>
      </c>
      <c r="GI62" s="37" t="e">
        <f t="shared" si="1076"/>
        <v>#DIV/0!</v>
      </c>
      <c r="GL62" s="37" t="e">
        <f t="shared" si="1077"/>
        <v>#DIV/0!</v>
      </c>
      <c r="GM62" s="12"/>
      <c r="GN62" s="2">
        <v>25</v>
      </c>
      <c r="GO62" s="2">
        <v>24.2</v>
      </c>
      <c r="GR62" s="2" t="s">
        <v>53</v>
      </c>
      <c r="GW62" s="37" t="e">
        <f t="shared" si="1087"/>
        <v>#DIV/0!</v>
      </c>
      <c r="GY62" s="37" t="e">
        <f t="shared" si="1088"/>
        <v>#DIV/0!</v>
      </c>
      <c r="HA62" s="37" t="e">
        <f t="shared" si="1089"/>
        <v>#DIV/0!</v>
      </c>
      <c r="HB62" s="4"/>
      <c r="HD62" s="37" t="e">
        <f t="shared" si="1078"/>
        <v>#DIV/0!</v>
      </c>
      <c r="HE62" s="9"/>
      <c r="HF62" s="2">
        <v>25</v>
      </c>
      <c r="HG62" s="2">
        <v>24.2</v>
      </c>
    </row>
    <row r="63" spans="1:215" ht="14.25" x14ac:dyDescent="0.25">
      <c r="B63" s="2" t="s">
        <v>54</v>
      </c>
      <c r="C63" s="9">
        <v>715.21</v>
      </c>
      <c r="D63" s="9">
        <v>502.62</v>
      </c>
      <c r="E63" s="9">
        <v>212.59</v>
      </c>
      <c r="F63" s="9">
        <v>28.79</v>
      </c>
      <c r="G63" s="37">
        <f>F63/$B$4</f>
        <v>3.8696236559139785E-2</v>
      </c>
      <c r="H63" s="9">
        <v>0</v>
      </c>
      <c r="I63" s="37">
        <f>H63/$B$4</f>
        <v>0</v>
      </c>
      <c r="J63" s="9">
        <v>0</v>
      </c>
      <c r="K63" s="37">
        <f>J63/$B$4</f>
        <v>0</v>
      </c>
      <c r="L63" s="9">
        <f>'[9]UNIT DATA'!P8</f>
        <v>0</v>
      </c>
      <c r="M63" s="9">
        <f>'[9]UNIT DATA'!Q8</f>
        <v>0</v>
      </c>
      <c r="N63" s="37">
        <f t="shared" si="1055"/>
        <v>0.96130376344086022</v>
      </c>
      <c r="O63" s="123">
        <v>11774.11</v>
      </c>
      <c r="P63" s="2">
        <v>25</v>
      </c>
      <c r="Q63" s="2">
        <v>21.2</v>
      </c>
      <c r="T63" s="2" t="s">
        <v>54</v>
      </c>
      <c r="U63" s="9">
        <v>706.03</v>
      </c>
      <c r="V63" s="9">
        <v>533.14</v>
      </c>
      <c r="W63" s="9">
        <v>172.89000000000001</v>
      </c>
      <c r="X63" s="9">
        <v>37.97</v>
      </c>
      <c r="Y63" s="37">
        <f t="shared" si="965"/>
        <v>5.1034946236559138E-2</v>
      </c>
      <c r="Z63" s="9">
        <v>0</v>
      </c>
      <c r="AA63" s="37">
        <f t="shared" si="965"/>
        <v>0</v>
      </c>
      <c r="AB63" s="9">
        <v>0</v>
      </c>
      <c r="AC63" s="37">
        <f t="shared" si="965"/>
        <v>0</v>
      </c>
      <c r="AD63" s="9">
        <v>0</v>
      </c>
      <c r="AE63" s="9">
        <v>0</v>
      </c>
      <c r="AF63" s="37">
        <f t="shared" si="1056"/>
        <v>0.94896505376344087</v>
      </c>
      <c r="AG63" s="33">
        <v>13053.87</v>
      </c>
      <c r="AH63" s="2">
        <v>25</v>
      </c>
      <c r="AI63" s="2">
        <v>21.2</v>
      </c>
      <c r="AL63" s="2" t="s">
        <v>54</v>
      </c>
      <c r="AM63" s="9">
        <v>689.15</v>
      </c>
      <c r="AN63" s="9">
        <v>307.33</v>
      </c>
      <c r="AO63" s="9">
        <v>381.82</v>
      </c>
      <c r="AP63" s="9">
        <v>30.85</v>
      </c>
      <c r="AQ63" s="37">
        <f t="shared" si="1080"/>
        <v>4.2847222222222224E-2</v>
      </c>
      <c r="AR63" s="9">
        <v>0</v>
      </c>
      <c r="AS63" s="37">
        <f t="shared" si="1081"/>
        <v>0</v>
      </c>
      <c r="AT63" s="9">
        <v>0</v>
      </c>
      <c r="AU63" s="37">
        <f t="shared" si="1082"/>
        <v>0</v>
      </c>
      <c r="AV63" s="9">
        <v>0</v>
      </c>
      <c r="AW63" s="9">
        <v>0</v>
      </c>
      <c r="AX63" s="37">
        <f t="shared" si="1057"/>
        <v>0.95715277777777774</v>
      </c>
      <c r="AY63" s="33">
        <v>7675.857</v>
      </c>
      <c r="AZ63" s="2">
        <v>25</v>
      </c>
      <c r="BA63" s="2">
        <v>21.2</v>
      </c>
      <c r="BD63" s="2" t="s">
        <v>54</v>
      </c>
      <c r="BF63" s="9"/>
      <c r="BI63" s="37" t="e">
        <f>BH63/$BD$4</f>
        <v>#DIV/0!</v>
      </c>
      <c r="BK63" s="37" t="e">
        <f>BJ63/$BD$4</f>
        <v>#DIV/0!</v>
      </c>
      <c r="BM63" s="37" t="e">
        <f>BL63/$BD$4</f>
        <v>#DIV/0!</v>
      </c>
      <c r="BP63" s="37" t="e">
        <f t="shared" si="1058"/>
        <v>#DIV/0!</v>
      </c>
      <c r="BQ63" s="12"/>
      <c r="BR63" s="2">
        <v>25</v>
      </c>
      <c r="BS63" s="2">
        <v>21.2</v>
      </c>
      <c r="BV63" s="2" t="s">
        <v>54</v>
      </c>
      <c r="BW63" s="9"/>
      <c r="BX63" s="9"/>
      <c r="BZ63" s="9"/>
      <c r="CA63" s="37" t="e">
        <f>BZ63/$BV$4</f>
        <v>#DIV/0!</v>
      </c>
      <c r="CB63" s="9"/>
      <c r="CC63" s="37" t="e">
        <f>CB63/$BV$4</f>
        <v>#DIV/0!</v>
      </c>
      <c r="CD63" s="9"/>
      <c r="CE63" s="37" t="e">
        <f>CD63/$BV$4</f>
        <v>#DIV/0!</v>
      </c>
      <c r="CH63" s="37" t="e">
        <f t="shared" si="1059"/>
        <v>#DIV/0!</v>
      </c>
      <c r="CI63" s="9"/>
      <c r="CJ63" s="2">
        <v>25</v>
      </c>
      <c r="CK63" s="2">
        <v>21.2</v>
      </c>
      <c r="CN63" s="2" t="s">
        <v>54</v>
      </c>
      <c r="CO63" s="9"/>
      <c r="CP63" s="9"/>
      <c r="CS63" s="37" t="e">
        <f t="shared" si="1060"/>
        <v>#DIV/0!</v>
      </c>
      <c r="CT63" s="9"/>
      <c r="CU63" s="37" t="e">
        <f t="shared" si="970"/>
        <v>#DIV/0!</v>
      </c>
      <c r="CV63" s="9"/>
      <c r="CW63" s="37" t="e">
        <f t="shared" si="1061"/>
        <v>#DIV/0!</v>
      </c>
      <c r="CX63" s="9"/>
      <c r="CY63" s="9"/>
      <c r="CZ63" s="37" t="e">
        <f t="shared" si="1062"/>
        <v>#DIV/0!</v>
      </c>
      <c r="DA63" s="12"/>
      <c r="DB63" s="2">
        <v>25</v>
      </c>
      <c r="DC63" s="2">
        <v>21.2</v>
      </c>
      <c r="DF63" s="2" t="s">
        <v>54</v>
      </c>
      <c r="DG63" s="9"/>
      <c r="DH63" s="9"/>
      <c r="DK63" s="37" t="e">
        <f t="shared" si="1063"/>
        <v>#DIV/0!</v>
      </c>
      <c r="DM63" s="37" t="e">
        <f t="shared" si="1064"/>
        <v>#DIV/0!</v>
      </c>
      <c r="DO63" s="37" t="e">
        <f t="shared" si="1065"/>
        <v>#DIV/0!</v>
      </c>
      <c r="DR63" s="37" t="e">
        <f t="shared" si="1066"/>
        <v>#DIV/0!</v>
      </c>
      <c r="DS63" s="12"/>
      <c r="DT63" s="2">
        <v>25</v>
      </c>
      <c r="DU63" s="2">
        <v>21.2</v>
      </c>
      <c r="DX63" s="2" t="s">
        <v>54</v>
      </c>
      <c r="EC63" s="37" t="e">
        <f t="shared" si="1067"/>
        <v>#DIV/0!</v>
      </c>
      <c r="EE63" s="37" t="e">
        <f t="shared" si="1068"/>
        <v>#DIV/0!</v>
      </c>
      <c r="EG63" s="37" t="e">
        <f t="shared" si="1069"/>
        <v>#DIV/0!</v>
      </c>
      <c r="EJ63" s="37" t="e">
        <f t="shared" si="1070"/>
        <v>#DIV/0!</v>
      </c>
      <c r="EK63" s="12"/>
      <c r="EL63" s="2">
        <v>25</v>
      </c>
      <c r="EM63" s="2">
        <v>21.2</v>
      </c>
      <c r="EP63" s="2" t="s">
        <v>54</v>
      </c>
      <c r="EU63" s="37" t="e">
        <f t="shared" si="1071"/>
        <v>#DIV/0!</v>
      </c>
      <c r="EW63" s="37" t="e">
        <f t="shared" si="1071"/>
        <v>#DIV/0!</v>
      </c>
      <c r="EY63" s="37" t="e">
        <f t="shared" si="1071"/>
        <v>#DIV/0!</v>
      </c>
      <c r="FB63" s="37" t="e">
        <f t="shared" si="1072"/>
        <v>#DIV/0!</v>
      </c>
      <c r="FC63" s="12"/>
      <c r="FD63" s="2">
        <v>25</v>
      </c>
      <c r="FE63" s="2">
        <v>21.2</v>
      </c>
      <c r="FH63" s="2" t="s">
        <v>54</v>
      </c>
      <c r="FM63" s="37" t="e">
        <f t="shared" si="1086"/>
        <v>#DIV/0!</v>
      </c>
      <c r="FO63" s="40">
        <v>0</v>
      </c>
      <c r="FQ63" s="75">
        <v>0</v>
      </c>
      <c r="FT63" s="37" t="e">
        <f t="shared" si="1073"/>
        <v>#DIV/0!</v>
      </c>
      <c r="FU63" s="12"/>
      <c r="FV63" s="2">
        <v>25</v>
      </c>
      <c r="FW63" s="2">
        <v>21.2</v>
      </c>
      <c r="FZ63" s="2" t="s">
        <v>54</v>
      </c>
      <c r="GA63" s="9"/>
      <c r="GE63" s="37" t="e">
        <f t="shared" si="1074"/>
        <v>#DIV/0!</v>
      </c>
      <c r="GG63" s="37" t="e">
        <f t="shared" si="1075"/>
        <v>#DIV/0!</v>
      </c>
      <c r="GI63" s="37" t="e">
        <f t="shared" si="1076"/>
        <v>#DIV/0!</v>
      </c>
      <c r="GL63" s="37" t="e">
        <f t="shared" si="1077"/>
        <v>#DIV/0!</v>
      </c>
      <c r="GM63" s="12"/>
      <c r="GN63" s="2">
        <v>25</v>
      </c>
      <c r="GO63" s="2">
        <v>21.2</v>
      </c>
      <c r="GR63" s="2" t="s">
        <v>54</v>
      </c>
      <c r="GW63" s="37" t="e">
        <f t="shared" si="1087"/>
        <v>#DIV/0!</v>
      </c>
      <c r="GY63" s="37" t="e">
        <f t="shared" si="1088"/>
        <v>#DIV/0!</v>
      </c>
      <c r="HA63" s="37" t="e">
        <f t="shared" si="1089"/>
        <v>#DIV/0!</v>
      </c>
      <c r="HB63" s="4"/>
      <c r="HD63" s="37" t="e">
        <f t="shared" si="1078"/>
        <v>#DIV/0!</v>
      </c>
      <c r="HE63" s="9"/>
      <c r="HF63" s="2">
        <v>25</v>
      </c>
      <c r="HG63" s="2">
        <v>21.2</v>
      </c>
    </row>
    <row r="64" spans="1:215" ht="14.25" x14ac:dyDescent="0.25">
      <c r="B64" s="2" t="s">
        <v>55</v>
      </c>
      <c r="C64" s="9">
        <v>0</v>
      </c>
      <c r="D64" s="9">
        <v>0</v>
      </c>
      <c r="E64" s="9">
        <v>0</v>
      </c>
      <c r="F64" s="9">
        <v>744</v>
      </c>
      <c r="G64" s="37">
        <f t="shared" si="1079"/>
        <v>1</v>
      </c>
      <c r="H64" s="9">
        <v>0</v>
      </c>
      <c r="I64" s="37">
        <f t="shared" si="1079"/>
        <v>0</v>
      </c>
      <c r="J64" s="9">
        <v>0</v>
      </c>
      <c r="K64" s="37">
        <f t="shared" si="1079"/>
        <v>0</v>
      </c>
      <c r="L64" s="9">
        <f>'[9]UNIT DATA'!P9</f>
        <v>0</v>
      </c>
      <c r="M64" s="9">
        <f>'[9]UNIT DATA'!Q9</f>
        <v>0</v>
      </c>
      <c r="N64" s="37">
        <f t="shared" si="1055"/>
        <v>0</v>
      </c>
      <c r="O64" s="17">
        <v>0</v>
      </c>
      <c r="P64" s="2">
        <v>25</v>
      </c>
      <c r="Q64" s="2">
        <v>25</v>
      </c>
      <c r="T64" s="2" t="s">
        <v>55</v>
      </c>
      <c r="U64" s="9">
        <v>0</v>
      </c>
      <c r="V64" s="9">
        <v>0</v>
      </c>
      <c r="W64" s="9">
        <v>0</v>
      </c>
      <c r="X64" s="9">
        <v>744</v>
      </c>
      <c r="Y64" s="37">
        <f t="shared" si="965"/>
        <v>1</v>
      </c>
      <c r="Z64" s="9">
        <v>0</v>
      </c>
      <c r="AA64" s="37">
        <f t="shared" si="965"/>
        <v>0</v>
      </c>
      <c r="AB64" s="9">
        <v>0</v>
      </c>
      <c r="AC64" s="37">
        <f t="shared" si="965"/>
        <v>0</v>
      </c>
      <c r="AD64" s="9">
        <v>0</v>
      </c>
      <c r="AE64" s="9">
        <v>0</v>
      </c>
      <c r="AF64" s="37">
        <f t="shared" si="1056"/>
        <v>0</v>
      </c>
      <c r="AG64" s="18">
        <v>0</v>
      </c>
      <c r="AH64" s="2">
        <v>25</v>
      </c>
      <c r="AI64" s="2">
        <v>25</v>
      </c>
      <c r="AL64" s="2" t="s">
        <v>55</v>
      </c>
      <c r="AM64" s="9">
        <v>0</v>
      </c>
      <c r="AN64" s="9">
        <v>0</v>
      </c>
      <c r="AO64" s="9">
        <v>0</v>
      </c>
      <c r="AP64" s="9">
        <v>720</v>
      </c>
      <c r="AQ64" s="37">
        <f t="shared" si="1080"/>
        <v>1</v>
      </c>
      <c r="AR64" s="9">
        <v>0</v>
      </c>
      <c r="AS64" s="37">
        <f t="shared" si="1081"/>
        <v>0</v>
      </c>
      <c r="AT64" s="9">
        <v>0</v>
      </c>
      <c r="AU64" s="37">
        <f t="shared" si="1082"/>
        <v>0</v>
      </c>
      <c r="AV64" s="9">
        <v>0</v>
      </c>
      <c r="AW64" s="9">
        <v>0</v>
      </c>
      <c r="AX64" s="37">
        <f t="shared" si="1057"/>
        <v>0</v>
      </c>
      <c r="AY64" s="18">
        <v>0</v>
      </c>
      <c r="AZ64" s="2">
        <v>25</v>
      </c>
      <c r="BA64" s="2">
        <v>25</v>
      </c>
      <c r="BD64" s="2" t="s">
        <v>55</v>
      </c>
      <c r="BF64" s="9"/>
      <c r="BI64" s="37" t="e">
        <f t="shared" si="1083"/>
        <v>#DIV/0!</v>
      </c>
      <c r="BK64" s="37" t="e">
        <f t="shared" si="1083"/>
        <v>#DIV/0!</v>
      </c>
      <c r="BM64" s="37" t="e">
        <f t="shared" si="1083"/>
        <v>#DIV/0!</v>
      </c>
      <c r="BP64" s="37" t="e">
        <f t="shared" si="1058"/>
        <v>#DIV/0!</v>
      </c>
      <c r="BQ64" s="12"/>
      <c r="BR64" s="2">
        <v>25</v>
      </c>
      <c r="BS64" s="2">
        <v>25</v>
      </c>
      <c r="BV64" s="2" t="s">
        <v>55</v>
      </c>
      <c r="BX64" s="9"/>
      <c r="CA64" s="37" t="e">
        <f t="shared" ref="CA64:CC70" si="1090">BZ64/$BV$4</f>
        <v>#DIV/0!</v>
      </c>
      <c r="CB64" s="9"/>
      <c r="CC64" s="37" t="e">
        <f t="shared" si="1090"/>
        <v>#DIV/0!</v>
      </c>
      <c r="CD64" s="9"/>
      <c r="CE64" s="37" t="e">
        <f t="shared" ref="CE64:CE70" si="1091">CD64/$BV$4</f>
        <v>#DIV/0!</v>
      </c>
      <c r="CH64" s="37" t="e">
        <f t="shared" si="1059"/>
        <v>#DIV/0!</v>
      </c>
      <c r="CI64" s="9"/>
      <c r="CJ64" s="2">
        <v>25</v>
      </c>
      <c r="CK64" s="2">
        <v>25</v>
      </c>
      <c r="CN64" s="2" t="s">
        <v>55</v>
      </c>
      <c r="CO64" s="9"/>
      <c r="CP64" s="9"/>
      <c r="CS64" s="37" t="e">
        <f t="shared" si="1060"/>
        <v>#DIV/0!</v>
      </c>
      <c r="CT64" s="9"/>
      <c r="CU64" s="37" t="e">
        <f t="shared" si="970"/>
        <v>#DIV/0!</v>
      </c>
      <c r="CV64" s="9"/>
      <c r="CW64" s="37" t="e">
        <f t="shared" si="1061"/>
        <v>#DIV/0!</v>
      </c>
      <c r="CX64" s="9"/>
      <c r="CY64" s="9"/>
      <c r="CZ64" s="37" t="e">
        <f t="shared" si="1062"/>
        <v>#DIV/0!</v>
      </c>
      <c r="DA64" s="9"/>
      <c r="DB64" s="2">
        <v>25</v>
      </c>
      <c r="DC64" s="2">
        <v>25</v>
      </c>
      <c r="DF64" s="2" t="s">
        <v>55</v>
      </c>
      <c r="DG64" s="9"/>
      <c r="DH64" s="9"/>
      <c r="DK64" s="37" t="e">
        <f t="shared" si="1063"/>
        <v>#DIV/0!</v>
      </c>
      <c r="DM64" s="37" t="e">
        <f t="shared" si="1064"/>
        <v>#DIV/0!</v>
      </c>
      <c r="DO64" s="37" t="e">
        <f t="shared" si="1065"/>
        <v>#DIV/0!</v>
      </c>
      <c r="DR64" s="37" t="e">
        <f t="shared" si="1066"/>
        <v>#DIV/0!</v>
      </c>
      <c r="DS64" s="18"/>
      <c r="DT64" s="2">
        <v>25</v>
      </c>
      <c r="DU64" s="2">
        <v>25</v>
      </c>
      <c r="DX64" s="2" t="s">
        <v>55</v>
      </c>
      <c r="EC64" s="37" t="e">
        <f t="shared" si="1067"/>
        <v>#DIV/0!</v>
      </c>
      <c r="EE64" s="37" t="e">
        <f t="shared" si="1068"/>
        <v>#DIV/0!</v>
      </c>
      <c r="EG64" s="37" t="e">
        <f t="shared" si="1069"/>
        <v>#DIV/0!</v>
      </c>
      <c r="EJ64" s="37" t="e">
        <f t="shared" si="1070"/>
        <v>#DIV/0!</v>
      </c>
      <c r="EL64" s="2">
        <v>25</v>
      </c>
      <c r="EM64" s="2">
        <v>25</v>
      </c>
      <c r="EP64" s="2" t="s">
        <v>55</v>
      </c>
      <c r="EU64" s="37" t="e">
        <f t="shared" si="1071"/>
        <v>#DIV/0!</v>
      </c>
      <c r="EW64" s="37" t="e">
        <f t="shared" si="1071"/>
        <v>#DIV/0!</v>
      </c>
      <c r="EY64" s="37" t="e">
        <f t="shared" si="1071"/>
        <v>#DIV/0!</v>
      </c>
      <c r="FB64" s="37" t="e">
        <f t="shared" si="1072"/>
        <v>#DIV/0!</v>
      </c>
      <c r="FD64" s="2">
        <v>25</v>
      </c>
      <c r="FE64" s="2">
        <v>25</v>
      </c>
      <c r="FH64" s="2" t="s">
        <v>55</v>
      </c>
      <c r="FM64" s="37" t="e">
        <f t="shared" si="1086"/>
        <v>#DIV/0!</v>
      </c>
      <c r="FO64" s="40">
        <v>0</v>
      </c>
      <c r="FQ64" s="75">
        <v>0</v>
      </c>
      <c r="FT64" s="37" t="e">
        <f t="shared" si="1073"/>
        <v>#DIV/0!</v>
      </c>
      <c r="FV64" s="2">
        <v>25</v>
      </c>
      <c r="FW64" s="2">
        <v>25</v>
      </c>
      <c r="FZ64" s="2" t="s">
        <v>55</v>
      </c>
      <c r="GE64" s="37" t="e">
        <f t="shared" si="1074"/>
        <v>#DIV/0!</v>
      </c>
      <c r="GG64" s="37" t="e">
        <f t="shared" si="1075"/>
        <v>#DIV/0!</v>
      </c>
      <c r="GI64" s="37" t="e">
        <f t="shared" si="1076"/>
        <v>#DIV/0!</v>
      </c>
      <c r="GL64" s="37" t="e">
        <f t="shared" si="1077"/>
        <v>#DIV/0!</v>
      </c>
      <c r="GM64" s="4"/>
      <c r="GN64" s="2">
        <v>25</v>
      </c>
      <c r="GO64" s="2">
        <v>25</v>
      </c>
      <c r="GR64" s="2" t="s">
        <v>55</v>
      </c>
      <c r="GW64" s="37" t="e">
        <f t="shared" si="1087"/>
        <v>#DIV/0!</v>
      </c>
      <c r="GY64" s="37" t="e">
        <f t="shared" si="1088"/>
        <v>#DIV/0!</v>
      </c>
      <c r="HA64" s="37" t="e">
        <f t="shared" si="1089"/>
        <v>#DIV/0!</v>
      </c>
      <c r="HB64" s="4"/>
      <c r="HD64" s="37" t="e">
        <f t="shared" si="1078"/>
        <v>#DIV/0!</v>
      </c>
      <c r="HF64" s="2">
        <v>25</v>
      </c>
      <c r="HG64" s="2">
        <v>25</v>
      </c>
    </row>
    <row r="65" spans="1:215" ht="14.25" x14ac:dyDescent="0.25">
      <c r="B65" s="2" t="s">
        <v>56</v>
      </c>
      <c r="C65" s="9">
        <v>0</v>
      </c>
      <c r="D65" s="9">
        <v>0</v>
      </c>
      <c r="E65" s="9">
        <v>0</v>
      </c>
      <c r="F65" s="9">
        <v>744</v>
      </c>
      <c r="G65" s="37">
        <f t="shared" si="1079"/>
        <v>1</v>
      </c>
      <c r="H65" s="9">
        <v>0</v>
      </c>
      <c r="I65" s="37">
        <f t="shared" si="1079"/>
        <v>0</v>
      </c>
      <c r="J65" s="9">
        <v>0</v>
      </c>
      <c r="K65" s="37">
        <f t="shared" si="1079"/>
        <v>0</v>
      </c>
      <c r="L65" s="9">
        <f>'[9]UNIT DATA'!P10</f>
        <v>0</v>
      </c>
      <c r="M65" s="9">
        <f>'[9]UNIT DATA'!Q10</f>
        <v>0</v>
      </c>
      <c r="N65" s="37">
        <f t="shared" si="1055"/>
        <v>0</v>
      </c>
      <c r="O65" s="17">
        <v>0</v>
      </c>
      <c r="P65" s="2">
        <v>25</v>
      </c>
      <c r="Q65" s="2">
        <v>25</v>
      </c>
      <c r="T65" s="2" t="s">
        <v>56</v>
      </c>
      <c r="U65" s="9">
        <v>0</v>
      </c>
      <c r="V65" s="9">
        <v>0</v>
      </c>
      <c r="W65" s="9">
        <v>0</v>
      </c>
      <c r="X65" s="9">
        <v>744</v>
      </c>
      <c r="Y65" s="37">
        <f t="shared" si="965"/>
        <v>1</v>
      </c>
      <c r="Z65" s="9">
        <v>0</v>
      </c>
      <c r="AA65" s="37">
        <f t="shared" si="965"/>
        <v>0</v>
      </c>
      <c r="AB65" s="9">
        <v>0</v>
      </c>
      <c r="AC65" s="37">
        <f t="shared" si="965"/>
        <v>0</v>
      </c>
      <c r="AD65" s="9">
        <v>0</v>
      </c>
      <c r="AE65" s="9">
        <v>0</v>
      </c>
      <c r="AF65" s="37">
        <f t="shared" si="1056"/>
        <v>0</v>
      </c>
      <c r="AG65" s="18">
        <v>0</v>
      </c>
      <c r="AH65" s="2">
        <v>25</v>
      </c>
      <c r="AI65" s="2">
        <v>25</v>
      </c>
      <c r="AL65" s="2" t="s">
        <v>56</v>
      </c>
      <c r="AM65" s="9">
        <v>0</v>
      </c>
      <c r="AN65" s="9">
        <v>0</v>
      </c>
      <c r="AO65" s="9">
        <v>0</v>
      </c>
      <c r="AP65" s="9">
        <v>720</v>
      </c>
      <c r="AQ65" s="37">
        <f t="shared" si="1080"/>
        <v>1</v>
      </c>
      <c r="AR65" s="9">
        <v>0</v>
      </c>
      <c r="AS65" s="37">
        <f t="shared" si="1081"/>
        <v>0</v>
      </c>
      <c r="AT65" s="9">
        <v>0</v>
      </c>
      <c r="AU65" s="37">
        <f t="shared" si="1082"/>
        <v>0</v>
      </c>
      <c r="AV65" s="9">
        <v>0</v>
      </c>
      <c r="AW65" s="9">
        <v>0</v>
      </c>
      <c r="AX65" s="37">
        <f t="shared" si="1057"/>
        <v>0</v>
      </c>
      <c r="AY65" s="18">
        <v>0</v>
      </c>
      <c r="AZ65" s="2">
        <v>25</v>
      </c>
      <c r="BA65" s="2">
        <v>25</v>
      </c>
      <c r="BD65" s="2" t="s">
        <v>56</v>
      </c>
      <c r="BF65" s="9"/>
      <c r="BI65" s="37" t="e">
        <f t="shared" si="1083"/>
        <v>#DIV/0!</v>
      </c>
      <c r="BK65" s="37" t="e">
        <f t="shared" si="1083"/>
        <v>#DIV/0!</v>
      </c>
      <c r="BM65" s="37" t="e">
        <f t="shared" si="1083"/>
        <v>#DIV/0!</v>
      </c>
      <c r="BP65" s="37" t="e">
        <f t="shared" si="1058"/>
        <v>#DIV/0!</v>
      </c>
      <c r="BR65" s="2">
        <v>25</v>
      </c>
      <c r="BS65" s="2">
        <v>25</v>
      </c>
      <c r="BV65" s="2" t="s">
        <v>56</v>
      </c>
      <c r="BX65" s="4"/>
      <c r="CA65" s="37" t="e">
        <f t="shared" si="1090"/>
        <v>#DIV/0!</v>
      </c>
      <c r="CB65" s="9"/>
      <c r="CC65" s="37" t="e">
        <f t="shared" si="1090"/>
        <v>#DIV/0!</v>
      </c>
      <c r="CD65" s="9"/>
      <c r="CE65" s="37" t="e">
        <f t="shared" si="1091"/>
        <v>#DIV/0!</v>
      </c>
      <c r="CH65" s="37" t="e">
        <f t="shared" si="1059"/>
        <v>#DIV/0!</v>
      </c>
      <c r="CJ65" s="2">
        <v>25</v>
      </c>
      <c r="CK65" s="2">
        <v>25</v>
      </c>
      <c r="CN65" s="2" t="s">
        <v>56</v>
      </c>
      <c r="CO65" s="9"/>
      <c r="CP65" s="9"/>
      <c r="CQ65" s="9"/>
      <c r="CS65" s="37" t="e">
        <f t="shared" si="1060"/>
        <v>#DIV/0!</v>
      </c>
      <c r="CT65" s="9"/>
      <c r="CU65" s="37" t="e">
        <f t="shared" si="970"/>
        <v>#DIV/0!</v>
      </c>
      <c r="CV65" s="9"/>
      <c r="CW65" s="37" t="e">
        <f t="shared" si="1061"/>
        <v>#DIV/0!</v>
      </c>
      <c r="CX65" s="9"/>
      <c r="CY65" s="9"/>
      <c r="CZ65" s="37" t="e">
        <f t="shared" si="1062"/>
        <v>#DIV/0!</v>
      </c>
      <c r="DA65" s="9"/>
      <c r="DB65" s="2">
        <v>25</v>
      </c>
      <c r="DC65" s="2">
        <v>25</v>
      </c>
      <c r="DF65" s="2" t="s">
        <v>56</v>
      </c>
      <c r="DG65" s="9"/>
      <c r="DH65" s="9"/>
      <c r="DK65" s="37" t="e">
        <f t="shared" si="1063"/>
        <v>#DIV/0!</v>
      </c>
      <c r="DM65" s="37" t="e">
        <f t="shared" si="1064"/>
        <v>#DIV/0!</v>
      </c>
      <c r="DO65" s="37" t="e">
        <f t="shared" si="1065"/>
        <v>#DIV/0!</v>
      </c>
      <c r="DR65" s="37" t="e">
        <f t="shared" si="1066"/>
        <v>#DIV/0!</v>
      </c>
      <c r="DS65" s="18"/>
      <c r="DT65" s="2">
        <v>25</v>
      </c>
      <c r="DU65" s="2">
        <v>25</v>
      </c>
      <c r="DX65" s="2" t="s">
        <v>56</v>
      </c>
      <c r="EC65" s="37" t="e">
        <f t="shared" si="1067"/>
        <v>#DIV/0!</v>
      </c>
      <c r="EE65" s="37" t="e">
        <f t="shared" si="1068"/>
        <v>#DIV/0!</v>
      </c>
      <c r="EG65" s="37" t="e">
        <f t="shared" si="1069"/>
        <v>#DIV/0!</v>
      </c>
      <c r="EJ65" s="37" t="e">
        <f t="shared" si="1070"/>
        <v>#DIV/0!</v>
      </c>
      <c r="EL65" s="2">
        <v>25</v>
      </c>
      <c r="EM65" s="2">
        <v>25</v>
      </c>
      <c r="EP65" s="2" t="s">
        <v>56</v>
      </c>
      <c r="EU65" s="37" t="e">
        <f t="shared" si="1071"/>
        <v>#DIV/0!</v>
      </c>
      <c r="EW65" s="37" t="e">
        <f t="shared" si="1071"/>
        <v>#DIV/0!</v>
      </c>
      <c r="EY65" s="37" t="e">
        <f t="shared" si="1071"/>
        <v>#DIV/0!</v>
      </c>
      <c r="FB65" s="37" t="e">
        <f t="shared" si="1072"/>
        <v>#DIV/0!</v>
      </c>
      <c r="FD65" s="2">
        <v>25</v>
      </c>
      <c r="FE65" s="2">
        <v>25</v>
      </c>
      <c r="FH65" s="2" t="s">
        <v>56</v>
      </c>
      <c r="FM65" s="37" t="e">
        <f t="shared" si="1086"/>
        <v>#DIV/0!</v>
      </c>
      <c r="FO65" s="40">
        <v>0</v>
      </c>
      <c r="FQ65" s="75">
        <v>0</v>
      </c>
      <c r="FT65" s="37" t="e">
        <f t="shared" si="1073"/>
        <v>#DIV/0!</v>
      </c>
      <c r="FV65" s="2">
        <v>25</v>
      </c>
      <c r="FW65" s="2">
        <v>25</v>
      </c>
      <c r="FZ65" s="2" t="s">
        <v>56</v>
      </c>
      <c r="GE65" s="37" t="e">
        <f t="shared" si="1074"/>
        <v>#DIV/0!</v>
      </c>
      <c r="GG65" s="37" t="e">
        <f t="shared" si="1075"/>
        <v>#DIV/0!</v>
      </c>
      <c r="GI65" s="37" t="e">
        <f t="shared" si="1076"/>
        <v>#DIV/0!</v>
      </c>
      <c r="GL65" s="37" t="e">
        <f t="shared" si="1077"/>
        <v>#DIV/0!</v>
      </c>
      <c r="GM65" s="4"/>
      <c r="GN65" s="2">
        <v>25</v>
      </c>
      <c r="GO65" s="2">
        <v>25</v>
      </c>
      <c r="GR65" s="2" t="s">
        <v>56</v>
      </c>
      <c r="GW65" s="37" t="e">
        <f t="shared" si="1087"/>
        <v>#DIV/0!</v>
      </c>
      <c r="GY65" s="37" t="e">
        <f t="shared" si="1088"/>
        <v>#DIV/0!</v>
      </c>
      <c r="HA65" s="37" t="e">
        <f t="shared" si="1089"/>
        <v>#DIV/0!</v>
      </c>
      <c r="HB65" s="4"/>
      <c r="HD65" s="37" t="e">
        <f t="shared" si="1078"/>
        <v>#DIV/0!</v>
      </c>
      <c r="HF65" s="2">
        <v>25</v>
      </c>
      <c r="HG65" s="2">
        <v>25</v>
      </c>
    </row>
    <row r="66" spans="1:215" ht="14.25" x14ac:dyDescent="0.25">
      <c r="B66" s="2" t="s">
        <v>57</v>
      </c>
      <c r="C66" s="9">
        <v>679.65</v>
      </c>
      <c r="D66" s="9">
        <v>511.98</v>
      </c>
      <c r="E66" s="9">
        <v>167.67</v>
      </c>
      <c r="F66" s="9">
        <v>64.349999999999994</v>
      </c>
      <c r="G66" s="37">
        <f t="shared" si="1079"/>
        <v>8.6491935483870963E-2</v>
      </c>
      <c r="H66" s="9">
        <v>0</v>
      </c>
      <c r="I66" s="37">
        <f t="shared" si="1079"/>
        <v>0</v>
      </c>
      <c r="J66" s="9">
        <v>0</v>
      </c>
      <c r="K66" s="37">
        <f t="shared" si="1079"/>
        <v>0</v>
      </c>
      <c r="L66" s="9">
        <f>'[9]UNIT DATA'!P11</f>
        <v>0</v>
      </c>
      <c r="M66" s="9">
        <f>'[9]UNIT DATA'!Q11</f>
        <v>0</v>
      </c>
      <c r="N66" s="37">
        <f t="shared" si="1055"/>
        <v>0.91350806451612898</v>
      </c>
      <c r="O66" s="123">
        <v>12154.19</v>
      </c>
      <c r="P66" s="2">
        <v>25</v>
      </c>
      <c r="Q66" s="2">
        <v>24.9</v>
      </c>
      <c r="T66" s="2" t="s">
        <v>57</v>
      </c>
      <c r="U66" s="9">
        <v>631.82000000000005</v>
      </c>
      <c r="V66" s="9">
        <v>483.71</v>
      </c>
      <c r="W66" s="9">
        <v>148.11000000000001</v>
      </c>
      <c r="X66" s="9">
        <v>107.25</v>
      </c>
      <c r="Y66" s="37">
        <f t="shared" si="965"/>
        <v>0.14415322580645162</v>
      </c>
      <c r="Z66" s="9">
        <v>0</v>
      </c>
      <c r="AA66" s="37">
        <f t="shared" si="965"/>
        <v>0</v>
      </c>
      <c r="AB66" s="9">
        <v>4.93</v>
      </c>
      <c r="AC66" s="37">
        <f t="shared" si="965"/>
        <v>6.6263440860215052E-3</v>
      </c>
      <c r="AD66" s="9">
        <v>0</v>
      </c>
      <c r="AE66" s="9">
        <v>0</v>
      </c>
      <c r="AF66" s="37">
        <f t="shared" si="1056"/>
        <v>0.8492204301075269</v>
      </c>
      <c r="AG66" s="33">
        <v>11506.82</v>
      </c>
      <c r="AH66" s="2">
        <v>25</v>
      </c>
      <c r="AI66" s="2">
        <v>24.9</v>
      </c>
      <c r="AL66" s="2" t="s">
        <v>57</v>
      </c>
      <c r="AM66" s="9">
        <v>687.89</v>
      </c>
      <c r="AN66" s="9">
        <v>454.8</v>
      </c>
      <c r="AO66" s="9">
        <v>233.09</v>
      </c>
      <c r="AP66" s="9">
        <v>32.11</v>
      </c>
      <c r="AQ66" s="37">
        <f t="shared" si="1080"/>
        <v>4.4597222222222219E-2</v>
      </c>
      <c r="AR66" s="9">
        <v>0</v>
      </c>
      <c r="AS66" s="37">
        <f t="shared" si="1081"/>
        <v>0</v>
      </c>
      <c r="AT66" s="9">
        <v>0</v>
      </c>
      <c r="AU66" s="37">
        <f t="shared" si="1082"/>
        <v>0</v>
      </c>
      <c r="AV66" s="9">
        <v>0</v>
      </c>
      <c r="AW66" s="9">
        <v>0</v>
      </c>
      <c r="AX66" s="37">
        <f t="shared" si="1057"/>
        <v>0.95540277777777771</v>
      </c>
      <c r="AY66" s="33">
        <v>9699.1830000000009</v>
      </c>
      <c r="AZ66" s="2">
        <v>25</v>
      </c>
      <c r="BA66" s="2">
        <v>24.9</v>
      </c>
      <c r="BD66" s="2" t="s">
        <v>57</v>
      </c>
      <c r="BF66" s="9"/>
      <c r="BI66" s="37" t="e">
        <f t="shared" si="1083"/>
        <v>#DIV/0!</v>
      </c>
      <c r="BK66" s="37" t="e">
        <f t="shared" si="1083"/>
        <v>#DIV/0!</v>
      </c>
      <c r="BM66" s="37" t="e">
        <f t="shared" si="1083"/>
        <v>#DIV/0!</v>
      </c>
      <c r="BP66" s="37" t="e">
        <f t="shared" si="1058"/>
        <v>#DIV/0!</v>
      </c>
      <c r="BQ66" s="12"/>
      <c r="BR66" s="2">
        <v>25</v>
      </c>
      <c r="BS66" s="2">
        <v>24.9</v>
      </c>
      <c r="BV66" s="2" t="s">
        <v>57</v>
      </c>
      <c r="BX66" s="9"/>
      <c r="CA66" s="37" t="e">
        <f t="shared" si="1090"/>
        <v>#DIV/0!</v>
      </c>
      <c r="CB66" s="9"/>
      <c r="CC66" s="37" t="e">
        <f t="shared" si="1090"/>
        <v>#DIV/0!</v>
      </c>
      <c r="CD66" s="9"/>
      <c r="CE66" s="37" t="e">
        <f t="shared" si="1091"/>
        <v>#DIV/0!</v>
      </c>
      <c r="CH66" s="37" t="e">
        <f t="shared" si="1059"/>
        <v>#DIV/0!</v>
      </c>
      <c r="CI66" s="9"/>
      <c r="CJ66" s="2">
        <v>25</v>
      </c>
      <c r="CK66" s="2">
        <v>24.9</v>
      </c>
      <c r="CN66" s="2" t="s">
        <v>57</v>
      </c>
      <c r="CO66" s="9"/>
      <c r="CP66" s="9"/>
      <c r="CQ66" s="9"/>
      <c r="CS66" s="37" t="e">
        <f t="shared" si="1060"/>
        <v>#DIV/0!</v>
      </c>
      <c r="CT66" s="9"/>
      <c r="CU66" s="37" t="e">
        <f t="shared" si="970"/>
        <v>#DIV/0!</v>
      </c>
      <c r="CV66" s="9"/>
      <c r="CW66" s="37" t="e">
        <f t="shared" si="1061"/>
        <v>#DIV/0!</v>
      </c>
      <c r="CX66" s="9"/>
      <c r="CY66" s="9"/>
      <c r="CZ66" s="37" t="e">
        <f t="shared" si="1062"/>
        <v>#DIV/0!</v>
      </c>
      <c r="DA66" s="12"/>
      <c r="DB66" s="2">
        <v>25</v>
      </c>
      <c r="DC66" s="2">
        <v>24.9</v>
      </c>
      <c r="DF66" s="2" t="s">
        <v>57</v>
      </c>
      <c r="DG66" s="9"/>
      <c r="DH66" s="9"/>
      <c r="DK66" s="37" t="e">
        <f t="shared" si="1063"/>
        <v>#DIV/0!</v>
      </c>
      <c r="DM66" s="37" t="e">
        <f t="shared" si="1064"/>
        <v>#DIV/0!</v>
      </c>
      <c r="DO66" s="37" t="e">
        <f t="shared" si="1065"/>
        <v>#DIV/0!</v>
      </c>
      <c r="DR66" s="37" t="e">
        <f t="shared" si="1066"/>
        <v>#DIV/0!</v>
      </c>
      <c r="DS66" s="12"/>
      <c r="DT66" s="2">
        <v>25</v>
      </c>
      <c r="DU66" s="2">
        <v>24.9</v>
      </c>
      <c r="DX66" s="2" t="s">
        <v>57</v>
      </c>
      <c r="EC66" s="37" t="e">
        <f t="shared" si="1067"/>
        <v>#DIV/0!</v>
      </c>
      <c r="EE66" s="37" t="e">
        <f t="shared" si="1068"/>
        <v>#DIV/0!</v>
      </c>
      <c r="EG66" s="37" t="e">
        <f t="shared" si="1069"/>
        <v>#DIV/0!</v>
      </c>
      <c r="EJ66" s="37" t="e">
        <f t="shared" si="1070"/>
        <v>#DIV/0!</v>
      </c>
      <c r="EK66" s="12"/>
      <c r="EL66" s="2">
        <v>25</v>
      </c>
      <c r="EM66" s="2">
        <v>24.9</v>
      </c>
      <c r="EP66" s="2" t="s">
        <v>57</v>
      </c>
      <c r="EU66" s="37" t="e">
        <f t="shared" si="1071"/>
        <v>#DIV/0!</v>
      </c>
      <c r="EW66" s="37" t="e">
        <f t="shared" si="1071"/>
        <v>#DIV/0!</v>
      </c>
      <c r="EY66" s="37" t="e">
        <f t="shared" si="1071"/>
        <v>#DIV/0!</v>
      </c>
      <c r="FB66" s="37" t="e">
        <f t="shared" si="1072"/>
        <v>#DIV/0!</v>
      </c>
      <c r="FC66" s="12"/>
      <c r="FD66" s="2">
        <v>25</v>
      </c>
      <c r="FE66" s="2">
        <v>24.9</v>
      </c>
      <c r="FH66" s="2" t="s">
        <v>57</v>
      </c>
      <c r="FM66" s="37" t="e">
        <f t="shared" si="1086"/>
        <v>#DIV/0!</v>
      </c>
      <c r="FO66" s="40">
        <v>0</v>
      </c>
      <c r="FQ66" s="75">
        <v>0</v>
      </c>
      <c r="FT66" s="37" t="e">
        <f t="shared" si="1073"/>
        <v>#DIV/0!</v>
      </c>
      <c r="FU66" s="12"/>
      <c r="FV66" s="2">
        <v>25</v>
      </c>
      <c r="FW66" s="2">
        <v>24.9</v>
      </c>
      <c r="FZ66" s="2" t="s">
        <v>57</v>
      </c>
      <c r="GE66" s="37" t="e">
        <f t="shared" si="1074"/>
        <v>#DIV/0!</v>
      </c>
      <c r="GG66" s="37" t="e">
        <f t="shared" si="1075"/>
        <v>#DIV/0!</v>
      </c>
      <c r="GI66" s="37" t="e">
        <f t="shared" si="1076"/>
        <v>#DIV/0!</v>
      </c>
      <c r="GL66" s="37" t="e">
        <f t="shared" si="1077"/>
        <v>#DIV/0!</v>
      </c>
      <c r="GM66" s="12"/>
      <c r="GN66" s="2">
        <v>25</v>
      </c>
      <c r="GO66" s="2">
        <v>24.9</v>
      </c>
      <c r="GR66" s="2" t="s">
        <v>57</v>
      </c>
      <c r="GU66" s="9"/>
      <c r="GW66" s="37" t="e">
        <f t="shared" si="1087"/>
        <v>#DIV/0!</v>
      </c>
      <c r="GY66" s="37" t="e">
        <f t="shared" si="1088"/>
        <v>#DIV/0!</v>
      </c>
      <c r="HA66" s="37" t="e">
        <f t="shared" si="1089"/>
        <v>#DIV/0!</v>
      </c>
      <c r="HB66" s="4"/>
      <c r="HD66" s="37" t="e">
        <f t="shared" si="1078"/>
        <v>#DIV/0!</v>
      </c>
      <c r="HE66" s="9"/>
      <c r="HF66" s="2">
        <v>25</v>
      </c>
      <c r="HG66" s="2">
        <v>24.9</v>
      </c>
    </row>
    <row r="67" spans="1:215" ht="15" x14ac:dyDescent="0.25">
      <c r="A67" s="70" t="s">
        <v>58</v>
      </c>
      <c r="B67" s="5" t="s">
        <v>48</v>
      </c>
      <c r="C67" s="9">
        <v>0</v>
      </c>
      <c r="D67" s="9">
        <v>0</v>
      </c>
      <c r="E67" s="9">
        <v>0</v>
      </c>
      <c r="F67" s="9">
        <v>744</v>
      </c>
      <c r="G67" s="37">
        <f>F67/$B$4</f>
        <v>1</v>
      </c>
      <c r="H67" s="9">
        <v>0</v>
      </c>
      <c r="I67" s="37">
        <f>H67/$B$4</f>
        <v>0</v>
      </c>
      <c r="J67" s="9">
        <v>0</v>
      </c>
      <c r="K67" s="37">
        <f>J67/$B$4</f>
        <v>0</v>
      </c>
      <c r="L67" s="9">
        <f>'[9]UNIT DATA'!P12</f>
        <v>0</v>
      </c>
      <c r="M67" s="9">
        <f>'[9]UNIT DATA'!Q12</f>
        <v>0</v>
      </c>
      <c r="N67" s="37">
        <f t="shared" si="1055"/>
        <v>0</v>
      </c>
      <c r="O67" s="17">
        <v>0</v>
      </c>
      <c r="P67" s="2">
        <v>25</v>
      </c>
      <c r="Q67" s="2">
        <v>25</v>
      </c>
      <c r="S67" s="70" t="s">
        <v>58</v>
      </c>
      <c r="T67" s="5" t="s">
        <v>48</v>
      </c>
      <c r="U67" s="9">
        <v>0</v>
      </c>
      <c r="V67" s="9">
        <v>0</v>
      </c>
      <c r="W67" s="9">
        <v>0</v>
      </c>
      <c r="X67" s="9">
        <v>744</v>
      </c>
      <c r="Y67" s="37">
        <f t="shared" si="965"/>
        <v>1</v>
      </c>
      <c r="Z67" s="9">
        <v>0</v>
      </c>
      <c r="AA67" s="37">
        <f t="shared" si="965"/>
        <v>0</v>
      </c>
      <c r="AB67" s="9">
        <v>0</v>
      </c>
      <c r="AC67" s="37">
        <f t="shared" si="965"/>
        <v>0</v>
      </c>
      <c r="AD67" s="9">
        <v>0</v>
      </c>
      <c r="AE67" s="9">
        <v>0</v>
      </c>
      <c r="AF67" s="37">
        <f t="shared" si="1056"/>
        <v>0</v>
      </c>
      <c r="AG67" s="18">
        <v>0</v>
      </c>
      <c r="AH67" s="2">
        <v>25</v>
      </c>
      <c r="AI67" s="2">
        <v>25</v>
      </c>
      <c r="AK67" s="70" t="s">
        <v>58</v>
      </c>
      <c r="AL67" s="5" t="s">
        <v>48</v>
      </c>
      <c r="AM67" s="9">
        <v>0</v>
      </c>
      <c r="AN67" s="9">
        <v>0</v>
      </c>
      <c r="AO67" s="9">
        <v>0</v>
      </c>
      <c r="AP67" s="9">
        <v>720</v>
      </c>
      <c r="AQ67" s="37">
        <f t="shared" si="1080"/>
        <v>1</v>
      </c>
      <c r="AR67" s="9">
        <v>0</v>
      </c>
      <c r="AS67" s="37">
        <f t="shared" si="1081"/>
        <v>0</v>
      </c>
      <c r="AT67" s="9">
        <v>0</v>
      </c>
      <c r="AU67" s="37">
        <f t="shared" si="1082"/>
        <v>0</v>
      </c>
      <c r="AV67" s="9">
        <v>0</v>
      </c>
      <c r="AW67" s="9">
        <v>0</v>
      </c>
      <c r="AX67" s="37">
        <f t="shared" si="1057"/>
        <v>0</v>
      </c>
      <c r="AY67" s="18">
        <v>0</v>
      </c>
      <c r="AZ67" s="2">
        <v>25</v>
      </c>
      <c r="BA67" s="2">
        <v>25</v>
      </c>
      <c r="BC67" s="70" t="s">
        <v>58</v>
      </c>
      <c r="BD67" s="5" t="s">
        <v>48</v>
      </c>
      <c r="BI67" s="37" t="e">
        <f>BH67/$BD$4</f>
        <v>#DIV/0!</v>
      </c>
      <c r="BK67" s="37" t="e">
        <f>BJ67/$BD$4</f>
        <v>#DIV/0!</v>
      </c>
      <c r="BM67" s="37" t="e">
        <f>BL67/$BD$4</f>
        <v>#DIV/0!</v>
      </c>
      <c r="BP67" s="37" t="e">
        <f t="shared" si="1058"/>
        <v>#DIV/0!</v>
      </c>
      <c r="BR67" s="2">
        <v>25</v>
      </c>
      <c r="BS67" s="2">
        <v>25</v>
      </c>
      <c r="BU67" s="70" t="s">
        <v>58</v>
      </c>
      <c r="BV67" s="5" t="s">
        <v>48</v>
      </c>
      <c r="CA67" s="37" t="e">
        <f t="shared" si="1090"/>
        <v>#DIV/0!</v>
      </c>
      <c r="CB67" s="9"/>
      <c r="CC67" s="37" t="e">
        <f t="shared" si="1090"/>
        <v>#DIV/0!</v>
      </c>
      <c r="CD67" s="9"/>
      <c r="CE67" s="37" t="e">
        <f t="shared" si="1091"/>
        <v>#DIV/0!</v>
      </c>
      <c r="CH67" s="37" t="e">
        <f t="shared" si="1059"/>
        <v>#DIV/0!</v>
      </c>
      <c r="CJ67" s="2">
        <v>25</v>
      </c>
      <c r="CK67" s="2">
        <v>25</v>
      </c>
      <c r="CM67" s="70" t="s">
        <v>58</v>
      </c>
      <c r="CN67" s="5" t="s">
        <v>48</v>
      </c>
      <c r="CO67" s="9"/>
      <c r="CP67" s="9"/>
      <c r="CQ67" s="9"/>
      <c r="CS67" s="37" t="e">
        <f t="shared" si="1060"/>
        <v>#DIV/0!</v>
      </c>
      <c r="CT67" s="9"/>
      <c r="CU67" s="37" t="e">
        <f t="shared" si="970"/>
        <v>#DIV/0!</v>
      </c>
      <c r="CV67" s="9"/>
      <c r="CW67" s="37" t="e">
        <f t="shared" si="1061"/>
        <v>#DIV/0!</v>
      </c>
      <c r="CX67" s="9"/>
      <c r="CY67" s="9"/>
      <c r="CZ67" s="37" t="e">
        <f t="shared" si="1062"/>
        <v>#DIV/0!</v>
      </c>
      <c r="DA67" s="9"/>
      <c r="DB67" s="2">
        <v>25</v>
      </c>
      <c r="DC67" s="2">
        <v>25</v>
      </c>
      <c r="DE67" s="70" t="s">
        <v>58</v>
      </c>
      <c r="DF67" s="5" t="s">
        <v>48</v>
      </c>
      <c r="DG67" s="9"/>
      <c r="DH67" s="9"/>
      <c r="DK67" s="37" t="e">
        <f t="shared" si="1063"/>
        <v>#DIV/0!</v>
      </c>
      <c r="DM67" s="37" t="e">
        <f t="shared" si="1064"/>
        <v>#DIV/0!</v>
      </c>
      <c r="DO67" s="37" t="e">
        <f t="shared" si="1065"/>
        <v>#DIV/0!</v>
      </c>
      <c r="DR67" s="37" t="e">
        <f t="shared" si="1066"/>
        <v>#DIV/0!</v>
      </c>
      <c r="DS67" s="18"/>
      <c r="DT67" s="2">
        <v>25</v>
      </c>
      <c r="DU67" s="2">
        <v>25</v>
      </c>
      <c r="DW67" s="70" t="s">
        <v>58</v>
      </c>
      <c r="DX67" s="5" t="s">
        <v>48</v>
      </c>
      <c r="EC67" s="37" t="e">
        <f t="shared" si="1067"/>
        <v>#DIV/0!</v>
      </c>
      <c r="EE67" s="37" t="e">
        <f t="shared" si="1068"/>
        <v>#DIV/0!</v>
      </c>
      <c r="EG67" s="37" t="e">
        <f t="shared" si="1069"/>
        <v>#DIV/0!</v>
      </c>
      <c r="EJ67" s="37" t="e">
        <f t="shared" si="1070"/>
        <v>#DIV/0!</v>
      </c>
      <c r="EL67" s="2">
        <v>25</v>
      </c>
      <c r="EM67" s="2">
        <v>25</v>
      </c>
      <c r="EO67" s="70" t="s">
        <v>58</v>
      </c>
      <c r="EP67" s="5" t="s">
        <v>48</v>
      </c>
      <c r="EU67" s="37" t="e">
        <f t="shared" si="1071"/>
        <v>#DIV/0!</v>
      </c>
      <c r="EW67" s="37" t="e">
        <f t="shared" si="1071"/>
        <v>#DIV/0!</v>
      </c>
      <c r="EY67" s="37" t="e">
        <f t="shared" si="1071"/>
        <v>#DIV/0!</v>
      </c>
      <c r="FB67" s="37" t="e">
        <f t="shared" si="1072"/>
        <v>#DIV/0!</v>
      </c>
      <c r="FD67" s="2">
        <v>25</v>
      </c>
      <c r="FE67" s="2">
        <v>25</v>
      </c>
      <c r="FG67" s="70" t="s">
        <v>58</v>
      </c>
      <c r="FH67" s="5" t="s">
        <v>48</v>
      </c>
      <c r="FM67" s="37" t="e">
        <f>FL67/$FH$4</f>
        <v>#DIV/0!</v>
      </c>
      <c r="FO67" s="40">
        <v>0</v>
      </c>
      <c r="FQ67" s="75">
        <v>0</v>
      </c>
      <c r="FT67" s="37" t="e">
        <f t="shared" si="1073"/>
        <v>#DIV/0!</v>
      </c>
      <c r="FV67" s="2">
        <v>25</v>
      </c>
      <c r="FW67" s="2">
        <v>25</v>
      </c>
      <c r="FY67" s="70" t="s">
        <v>58</v>
      </c>
      <c r="FZ67" s="5" t="s">
        <v>48</v>
      </c>
      <c r="GE67" s="37" t="e">
        <f t="shared" si="1074"/>
        <v>#DIV/0!</v>
      </c>
      <c r="GG67" s="37" t="e">
        <f t="shared" si="1075"/>
        <v>#DIV/0!</v>
      </c>
      <c r="GI67" s="37" t="e">
        <f t="shared" si="1076"/>
        <v>#DIV/0!</v>
      </c>
      <c r="GL67" s="37" t="e">
        <f t="shared" si="1077"/>
        <v>#DIV/0!</v>
      </c>
      <c r="GM67" s="4"/>
      <c r="GN67" s="2">
        <v>25</v>
      </c>
      <c r="GO67" s="2">
        <v>25</v>
      </c>
      <c r="GQ67" s="70" t="s">
        <v>58</v>
      </c>
      <c r="GR67" s="5" t="s">
        <v>48</v>
      </c>
      <c r="GW67" s="37" t="e">
        <f>GV67/$GR$4</f>
        <v>#DIV/0!</v>
      </c>
      <c r="GY67" s="37" t="e">
        <f>GX67/$GR$4</f>
        <v>#DIV/0!</v>
      </c>
      <c r="HA67" s="37" t="e">
        <f>GZ67/$GR$4</f>
        <v>#DIV/0!</v>
      </c>
      <c r="HB67" s="4"/>
      <c r="HD67" s="37" t="e">
        <f t="shared" si="1078"/>
        <v>#DIV/0!</v>
      </c>
      <c r="HF67" s="2">
        <v>25</v>
      </c>
      <c r="HG67" s="2">
        <v>25</v>
      </c>
    </row>
    <row r="68" spans="1:215" ht="14.25" x14ac:dyDescent="0.25">
      <c r="B68" s="5" t="s">
        <v>49</v>
      </c>
      <c r="C68" s="9">
        <v>740.47</v>
      </c>
      <c r="D68" s="9">
        <v>455.2</v>
      </c>
      <c r="E68" s="9">
        <v>285.27</v>
      </c>
      <c r="F68" s="9">
        <v>3.53</v>
      </c>
      <c r="G68" s="37">
        <f t="shared" si="1079"/>
        <v>4.7446236559139784E-3</v>
      </c>
      <c r="H68" s="9">
        <v>0</v>
      </c>
      <c r="I68" s="37">
        <f t="shared" si="1079"/>
        <v>0</v>
      </c>
      <c r="J68" s="9">
        <v>0</v>
      </c>
      <c r="K68" s="37">
        <f t="shared" si="1079"/>
        <v>0</v>
      </c>
      <c r="L68" s="9">
        <f>'[9]UNIT DATA'!P13</f>
        <v>0</v>
      </c>
      <c r="M68" s="9">
        <f>'[9]UNIT DATA'!Q13</f>
        <v>0</v>
      </c>
      <c r="N68" s="37">
        <f t="shared" si="1055"/>
        <v>0.99525537634408601</v>
      </c>
      <c r="O68" s="123">
        <v>10755.684999999999</v>
      </c>
      <c r="P68" s="2">
        <v>25</v>
      </c>
      <c r="Q68" s="2">
        <v>25</v>
      </c>
      <c r="T68" s="5" t="s">
        <v>49</v>
      </c>
      <c r="U68" s="9">
        <v>128.93</v>
      </c>
      <c r="V68" s="9">
        <v>111.8</v>
      </c>
      <c r="W68" s="9">
        <v>17.13</v>
      </c>
      <c r="X68" s="9">
        <v>615.07000000000005</v>
      </c>
      <c r="Y68" s="37">
        <f t="shared" ref="Y68:Y70" si="1092">X68/$T$4</f>
        <v>0.8267069892473119</v>
      </c>
      <c r="Z68" s="9">
        <v>0</v>
      </c>
      <c r="AA68" s="37">
        <f t="shared" ref="AA68:AA70" si="1093">Z68/$T$4</f>
        <v>0</v>
      </c>
      <c r="AB68" s="9">
        <v>0</v>
      </c>
      <c r="AC68" s="37">
        <f t="shared" ref="AC68:AC70" si="1094">AB68/$T$4</f>
        <v>0</v>
      </c>
      <c r="AD68" s="9">
        <v>0</v>
      </c>
      <c r="AE68" s="9">
        <v>0</v>
      </c>
      <c r="AF68" s="37">
        <f t="shared" si="1056"/>
        <v>0.17329301075268819</v>
      </c>
      <c r="AG68" s="33">
        <v>2780.1729999999998</v>
      </c>
      <c r="AH68" s="2">
        <v>25</v>
      </c>
      <c r="AI68" s="2">
        <v>25</v>
      </c>
      <c r="AL68" s="5" t="s">
        <v>49</v>
      </c>
      <c r="AM68" s="9">
        <v>0</v>
      </c>
      <c r="AN68" s="9">
        <v>0</v>
      </c>
      <c r="AO68" s="9">
        <v>0</v>
      </c>
      <c r="AP68" s="9">
        <v>720</v>
      </c>
      <c r="AQ68" s="37">
        <f t="shared" si="1080"/>
        <v>1</v>
      </c>
      <c r="AR68" s="9">
        <v>0</v>
      </c>
      <c r="AS68" s="37">
        <f t="shared" si="1081"/>
        <v>0</v>
      </c>
      <c r="AT68" s="9">
        <v>0</v>
      </c>
      <c r="AU68" s="37">
        <f t="shared" si="1082"/>
        <v>0</v>
      </c>
      <c r="AV68" s="9">
        <v>0</v>
      </c>
      <c r="AW68" s="9">
        <v>0</v>
      </c>
      <c r="AX68" s="37">
        <f t="shared" si="1057"/>
        <v>0</v>
      </c>
      <c r="AY68" s="18">
        <v>0</v>
      </c>
      <c r="AZ68" s="2">
        <v>25</v>
      </c>
      <c r="BA68" s="2">
        <v>25</v>
      </c>
      <c r="BD68" s="5" t="s">
        <v>49</v>
      </c>
      <c r="BI68" s="37" t="e">
        <f t="shared" si="1083"/>
        <v>#DIV/0!</v>
      </c>
      <c r="BK68" s="37" t="e">
        <f t="shared" si="1083"/>
        <v>#DIV/0!</v>
      </c>
      <c r="BM68" s="37" t="e">
        <f t="shared" si="1083"/>
        <v>#DIV/0!</v>
      </c>
      <c r="BP68" s="37" t="e">
        <f t="shared" si="1058"/>
        <v>#DIV/0!</v>
      </c>
      <c r="BQ68" s="12"/>
      <c r="BR68" s="2">
        <v>25</v>
      </c>
      <c r="BS68" s="2">
        <v>25</v>
      </c>
      <c r="BV68" s="5" t="s">
        <v>49</v>
      </c>
      <c r="CA68" s="37" t="e">
        <f t="shared" si="1090"/>
        <v>#DIV/0!</v>
      </c>
      <c r="CB68" s="9"/>
      <c r="CC68" s="37" t="e">
        <f t="shared" si="1090"/>
        <v>#DIV/0!</v>
      </c>
      <c r="CD68" s="9"/>
      <c r="CE68" s="37" t="e">
        <f t="shared" si="1091"/>
        <v>#DIV/0!</v>
      </c>
      <c r="CH68" s="37" t="e">
        <f t="shared" si="1059"/>
        <v>#DIV/0!</v>
      </c>
      <c r="CJ68" s="2">
        <v>25</v>
      </c>
      <c r="CK68" s="2">
        <v>25</v>
      </c>
      <c r="CN68" s="5" t="s">
        <v>49</v>
      </c>
      <c r="CO68" s="9"/>
      <c r="CP68" s="9"/>
      <c r="CS68" s="37" t="e">
        <f t="shared" si="1060"/>
        <v>#DIV/0!</v>
      </c>
      <c r="CT68" s="9"/>
      <c r="CU68" s="37" t="e">
        <f t="shared" ref="CU68:CU70" si="1095">CT68/$CN$4</f>
        <v>#DIV/0!</v>
      </c>
      <c r="CV68" s="9"/>
      <c r="CW68" s="37" t="e">
        <f t="shared" si="1061"/>
        <v>#DIV/0!</v>
      </c>
      <c r="CX68" s="9"/>
      <c r="CY68" s="9"/>
      <c r="CZ68" s="37" t="e">
        <f t="shared" si="1062"/>
        <v>#DIV/0!</v>
      </c>
      <c r="DA68" s="12"/>
      <c r="DB68" s="2">
        <v>25</v>
      </c>
      <c r="DC68" s="2">
        <v>25</v>
      </c>
      <c r="DF68" s="5" t="s">
        <v>49</v>
      </c>
      <c r="DG68" s="9"/>
      <c r="DH68" s="9"/>
      <c r="DK68" s="37" t="e">
        <f t="shared" si="1063"/>
        <v>#DIV/0!</v>
      </c>
      <c r="DM68" s="37" t="e">
        <f t="shared" si="1064"/>
        <v>#DIV/0!</v>
      </c>
      <c r="DO68" s="37" t="e">
        <f t="shared" si="1065"/>
        <v>#DIV/0!</v>
      </c>
      <c r="DR68" s="37" t="e">
        <f t="shared" si="1066"/>
        <v>#DIV/0!</v>
      </c>
      <c r="DS68" s="12"/>
      <c r="DT68" s="2">
        <v>25</v>
      </c>
      <c r="DU68" s="2">
        <v>25</v>
      </c>
      <c r="DX68" s="5" t="s">
        <v>49</v>
      </c>
      <c r="EC68" s="37" t="e">
        <f t="shared" si="1067"/>
        <v>#DIV/0!</v>
      </c>
      <c r="EE68" s="37" t="e">
        <f t="shared" si="1068"/>
        <v>#DIV/0!</v>
      </c>
      <c r="EG68" s="37" t="e">
        <f t="shared" si="1069"/>
        <v>#DIV/0!</v>
      </c>
      <c r="EJ68" s="37" t="e">
        <f t="shared" si="1070"/>
        <v>#DIV/0!</v>
      </c>
      <c r="EK68" s="12"/>
      <c r="EL68" s="2">
        <v>25</v>
      </c>
      <c r="EM68" s="2">
        <v>25</v>
      </c>
      <c r="EP68" s="5" t="s">
        <v>49</v>
      </c>
      <c r="EU68" s="37" t="e">
        <f t="shared" si="1071"/>
        <v>#DIV/0!</v>
      </c>
      <c r="EW68" s="37" t="e">
        <f t="shared" si="1071"/>
        <v>#DIV/0!</v>
      </c>
      <c r="EY68" s="37" t="e">
        <f t="shared" si="1071"/>
        <v>#DIV/0!</v>
      </c>
      <c r="FB68" s="37" t="e">
        <f t="shared" si="1072"/>
        <v>#DIV/0!</v>
      </c>
      <c r="FC68" s="12"/>
      <c r="FD68" s="2">
        <v>25</v>
      </c>
      <c r="FE68" s="2">
        <v>25</v>
      </c>
      <c r="FH68" s="5" t="s">
        <v>49</v>
      </c>
      <c r="FJ68" s="9"/>
      <c r="FM68" s="37" t="e">
        <f t="shared" ref="FM68:FM70" si="1096">FL68/$FH$4</f>
        <v>#DIV/0!</v>
      </c>
      <c r="FO68" s="40">
        <v>0</v>
      </c>
      <c r="FQ68" s="75">
        <v>0</v>
      </c>
      <c r="FT68" s="37" t="e">
        <f t="shared" si="1073"/>
        <v>#DIV/0!</v>
      </c>
      <c r="FU68" s="12"/>
      <c r="FV68" s="2">
        <v>25</v>
      </c>
      <c r="FW68" s="2">
        <v>25</v>
      </c>
      <c r="FZ68" s="5" t="s">
        <v>49</v>
      </c>
      <c r="GB68" s="4"/>
      <c r="GE68" s="37" t="e">
        <f t="shared" si="1074"/>
        <v>#DIV/0!</v>
      </c>
      <c r="GG68" s="37" t="e">
        <f t="shared" si="1075"/>
        <v>#DIV/0!</v>
      </c>
      <c r="GI68" s="37" t="e">
        <f t="shared" si="1076"/>
        <v>#DIV/0!</v>
      </c>
      <c r="GL68" s="37" t="e">
        <f t="shared" si="1077"/>
        <v>#DIV/0!</v>
      </c>
      <c r="GM68" s="12"/>
      <c r="GN68" s="2">
        <v>25</v>
      </c>
      <c r="GO68" s="2">
        <v>25</v>
      </c>
      <c r="GR68" s="5" t="s">
        <v>49</v>
      </c>
      <c r="GW68" s="37" t="e">
        <f t="shared" ref="GW68:GW70" si="1097">GV68/$GR$4</f>
        <v>#DIV/0!</v>
      </c>
      <c r="GY68" s="37" t="e">
        <f t="shared" ref="GY68:GY70" si="1098">GX68/$GR$4</f>
        <v>#DIV/0!</v>
      </c>
      <c r="HA68" s="37" t="e">
        <f t="shared" ref="HA68:HA70" si="1099">GZ68/$GR$4</f>
        <v>#DIV/0!</v>
      </c>
      <c r="HB68" s="4"/>
      <c r="HD68" s="37" t="e">
        <f t="shared" si="1078"/>
        <v>#DIV/0!</v>
      </c>
      <c r="HE68" s="9"/>
      <c r="HF68" s="2">
        <v>25</v>
      </c>
      <c r="HG68" s="2">
        <v>25</v>
      </c>
    </row>
    <row r="69" spans="1:215" ht="14.25" x14ac:dyDescent="0.25">
      <c r="B69" s="5" t="s">
        <v>50</v>
      </c>
      <c r="C69" s="9">
        <v>0</v>
      </c>
      <c r="D69" s="9">
        <v>0</v>
      </c>
      <c r="E69" s="9">
        <v>0</v>
      </c>
      <c r="F69" s="9">
        <v>744</v>
      </c>
      <c r="G69" s="37">
        <f t="shared" si="1079"/>
        <v>1</v>
      </c>
      <c r="H69" s="9">
        <v>0</v>
      </c>
      <c r="I69" s="37">
        <f t="shared" si="1079"/>
        <v>0</v>
      </c>
      <c r="J69" s="9">
        <v>0</v>
      </c>
      <c r="K69" s="37">
        <f t="shared" si="1079"/>
        <v>0</v>
      </c>
      <c r="L69" s="9">
        <f>'[9]UNIT DATA'!P14</f>
        <v>0</v>
      </c>
      <c r="M69" s="9">
        <f>'[9]UNIT DATA'!Q14</f>
        <v>0</v>
      </c>
      <c r="N69" s="37">
        <f t="shared" si="1055"/>
        <v>0</v>
      </c>
      <c r="O69" s="17">
        <v>0</v>
      </c>
      <c r="P69" s="2">
        <v>20</v>
      </c>
      <c r="Q69" s="2">
        <v>20</v>
      </c>
      <c r="T69" s="5" t="s">
        <v>50</v>
      </c>
      <c r="U69" s="9">
        <v>0</v>
      </c>
      <c r="V69" s="9">
        <v>0</v>
      </c>
      <c r="W69" s="9">
        <v>0</v>
      </c>
      <c r="X69" s="9">
        <v>744</v>
      </c>
      <c r="Y69" s="37">
        <f t="shared" si="1092"/>
        <v>1</v>
      </c>
      <c r="Z69" s="9">
        <v>0</v>
      </c>
      <c r="AA69" s="37">
        <f t="shared" si="1093"/>
        <v>0</v>
      </c>
      <c r="AB69" s="9">
        <v>0</v>
      </c>
      <c r="AC69" s="37">
        <f t="shared" si="1094"/>
        <v>0</v>
      </c>
      <c r="AD69" s="9">
        <v>0</v>
      </c>
      <c r="AE69" s="9">
        <v>0</v>
      </c>
      <c r="AF69" s="37">
        <f t="shared" si="1056"/>
        <v>0</v>
      </c>
      <c r="AG69" s="18">
        <v>0</v>
      </c>
      <c r="AH69" s="2">
        <v>20</v>
      </c>
      <c r="AI69" s="2">
        <v>20</v>
      </c>
      <c r="AL69" s="5" t="s">
        <v>50</v>
      </c>
      <c r="AM69" s="9">
        <v>0</v>
      </c>
      <c r="AN69" s="9">
        <v>0</v>
      </c>
      <c r="AO69" s="9">
        <v>0</v>
      </c>
      <c r="AP69" s="9">
        <v>720</v>
      </c>
      <c r="AQ69" s="37">
        <f t="shared" si="1080"/>
        <v>1</v>
      </c>
      <c r="AR69" s="9">
        <v>0</v>
      </c>
      <c r="AS69" s="37">
        <f t="shared" si="1081"/>
        <v>0</v>
      </c>
      <c r="AT69" s="9">
        <v>0</v>
      </c>
      <c r="AU69" s="37">
        <f t="shared" si="1082"/>
        <v>0</v>
      </c>
      <c r="AV69" s="9">
        <v>0</v>
      </c>
      <c r="AW69" s="9">
        <v>0</v>
      </c>
      <c r="AX69" s="37">
        <f t="shared" si="1057"/>
        <v>0</v>
      </c>
      <c r="AY69" s="18">
        <v>0</v>
      </c>
      <c r="AZ69" s="2">
        <v>20</v>
      </c>
      <c r="BA69" s="2">
        <v>20</v>
      </c>
      <c r="BD69" s="5" t="s">
        <v>50</v>
      </c>
      <c r="BI69" s="37" t="e">
        <f t="shared" si="1083"/>
        <v>#DIV/0!</v>
      </c>
      <c r="BK69" s="37" t="e">
        <f t="shared" si="1083"/>
        <v>#DIV/0!</v>
      </c>
      <c r="BM69" s="37" t="e">
        <f t="shared" si="1083"/>
        <v>#DIV/0!</v>
      </c>
      <c r="BP69" s="37" t="e">
        <f t="shared" si="1058"/>
        <v>#DIV/0!</v>
      </c>
      <c r="BQ69" s="12"/>
      <c r="BR69" s="2">
        <v>20</v>
      </c>
      <c r="BS69" s="2">
        <v>20</v>
      </c>
      <c r="BV69" s="5" t="s">
        <v>50</v>
      </c>
      <c r="CA69" s="37" t="e">
        <f t="shared" si="1090"/>
        <v>#DIV/0!</v>
      </c>
      <c r="CB69" s="9"/>
      <c r="CC69" s="37" t="e">
        <f t="shared" si="1090"/>
        <v>#DIV/0!</v>
      </c>
      <c r="CD69" s="9"/>
      <c r="CE69" s="37" t="e">
        <f t="shared" si="1091"/>
        <v>#DIV/0!</v>
      </c>
      <c r="CH69" s="37" t="e">
        <f t="shared" si="1059"/>
        <v>#DIV/0!</v>
      </c>
      <c r="CI69" s="9"/>
      <c r="CJ69" s="2">
        <v>20</v>
      </c>
      <c r="CK69" s="2">
        <v>20</v>
      </c>
      <c r="CN69" s="5" t="s">
        <v>50</v>
      </c>
      <c r="CO69" s="9"/>
      <c r="CP69" s="9"/>
      <c r="CS69" s="37" t="e">
        <f t="shared" si="1060"/>
        <v>#DIV/0!</v>
      </c>
      <c r="CT69" s="9"/>
      <c r="CU69" s="37" t="e">
        <f t="shared" si="1095"/>
        <v>#DIV/0!</v>
      </c>
      <c r="CV69" s="9"/>
      <c r="CW69" s="37" t="e">
        <f t="shared" si="1061"/>
        <v>#DIV/0!</v>
      </c>
      <c r="CX69" s="9"/>
      <c r="CY69" s="9"/>
      <c r="CZ69" s="37" t="e">
        <f t="shared" si="1062"/>
        <v>#DIV/0!</v>
      </c>
      <c r="DA69" s="9"/>
      <c r="DB69" s="2">
        <v>20</v>
      </c>
      <c r="DC69" s="2">
        <v>20</v>
      </c>
      <c r="DF69" s="5" t="s">
        <v>50</v>
      </c>
      <c r="DG69" s="9"/>
      <c r="DH69" s="9"/>
      <c r="DK69" s="37" t="e">
        <f t="shared" si="1063"/>
        <v>#DIV/0!</v>
      </c>
      <c r="DM69" s="37" t="e">
        <f t="shared" si="1064"/>
        <v>#DIV/0!</v>
      </c>
      <c r="DO69" s="37" t="e">
        <f t="shared" si="1065"/>
        <v>#DIV/0!</v>
      </c>
      <c r="DR69" s="37" t="e">
        <f t="shared" si="1066"/>
        <v>#DIV/0!</v>
      </c>
      <c r="DS69" s="18"/>
      <c r="DT69" s="2">
        <v>20</v>
      </c>
      <c r="DU69" s="2">
        <v>20</v>
      </c>
      <c r="DX69" s="5" t="s">
        <v>50</v>
      </c>
      <c r="EC69" s="37" t="e">
        <f t="shared" si="1067"/>
        <v>#DIV/0!</v>
      </c>
      <c r="EE69" s="37" t="e">
        <f t="shared" si="1068"/>
        <v>#DIV/0!</v>
      </c>
      <c r="EG69" s="37" t="e">
        <f t="shared" si="1069"/>
        <v>#DIV/0!</v>
      </c>
      <c r="EJ69" s="37" t="e">
        <f t="shared" si="1070"/>
        <v>#DIV/0!</v>
      </c>
      <c r="EL69" s="2">
        <v>20</v>
      </c>
      <c r="EM69" s="2">
        <v>20</v>
      </c>
      <c r="EP69" s="5" t="s">
        <v>50</v>
      </c>
      <c r="EU69" s="37" t="e">
        <f t="shared" si="1071"/>
        <v>#DIV/0!</v>
      </c>
      <c r="EW69" s="37" t="e">
        <f t="shared" si="1071"/>
        <v>#DIV/0!</v>
      </c>
      <c r="EY69" s="37" t="e">
        <f t="shared" si="1071"/>
        <v>#DIV/0!</v>
      </c>
      <c r="FB69" s="37" t="e">
        <f t="shared" si="1072"/>
        <v>#DIV/0!</v>
      </c>
      <c r="FD69" s="2">
        <v>20</v>
      </c>
      <c r="FE69" s="2">
        <v>20</v>
      </c>
      <c r="FH69" s="5" t="s">
        <v>50</v>
      </c>
      <c r="FM69" s="37" t="e">
        <f t="shared" si="1096"/>
        <v>#DIV/0!</v>
      </c>
      <c r="FO69" s="40">
        <v>0</v>
      </c>
      <c r="FQ69" s="75">
        <v>0</v>
      </c>
      <c r="FT69" s="37" t="e">
        <f t="shared" si="1073"/>
        <v>#DIV/0!</v>
      </c>
      <c r="FV69" s="2">
        <v>20</v>
      </c>
      <c r="FW69" s="2">
        <v>20</v>
      </c>
      <c r="FZ69" s="5" t="s">
        <v>50</v>
      </c>
      <c r="GE69" s="37" t="e">
        <f t="shared" si="1074"/>
        <v>#DIV/0!</v>
      </c>
      <c r="GG69" s="37" t="e">
        <f t="shared" si="1075"/>
        <v>#DIV/0!</v>
      </c>
      <c r="GI69" s="37" t="e">
        <f t="shared" si="1076"/>
        <v>#DIV/0!</v>
      </c>
      <c r="GL69" s="37" t="e">
        <f t="shared" si="1077"/>
        <v>#DIV/0!</v>
      </c>
      <c r="GM69" s="4"/>
      <c r="GN69" s="2">
        <v>20</v>
      </c>
      <c r="GO69" s="2">
        <v>20</v>
      </c>
      <c r="GR69" s="5" t="s">
        <v>50</v>
      </c>
      <c r="GW69" s="37" t="e">
        <f t="shared" si="1097"/>
        <v>#DIV/0!</v>
      </c>
      <c r="GY69" s="37" t="e">
        <f t="shared" si="1098"/>
        <v>#DIV/0!</v>
      </c>
      <c r="HA69" s="37" t="e">
        <f t="shared" si="1099"/>
        <v>#DIV/0!</v>
      </c>
      <c r="HB69" s="4"/>
      <c r="HD69" s="37" t="e">
        <f t="shared" si="1078"/>
        <v>#DIV/0!</v>
      </c>
      <c r="HF69" s="2">
        <v>20</v>
      </c>
      <c r="HG69" s="2">
        <v>20</v>
      </c>
    </row>
    <row r="70" spans="1:215" ht="14.25" x14ac:dyDescent="0.25">
      <c r="B70" s="5" t="s">
        <v>51</v>
      </c>
      <c r="C70" s="9">
        <v>0</v>
      </c>
      <c r="D70" s="9">
        <v>0</v>
      </c>
      <c r="E70" s="9">
        <v>0</v>
      </c>
      <c r="F70" s="9">
        <v>744</v>
      </c>
      <c r="G70" s="37">
        <f t="shared" si="1079"/>
        <v>1</v>
      </c>
      <c r="H70" s="9">
        <v>0</v>
      </c>
      <c r="I70" s="37">
        <f t="shared" si="1079"/>
        <v>0</v>
      </c>
      <c r="J70" s="9">
        <v>0</v>
      </c>
      <c r="K70" s="37">
        <f t="shared" si="1079"/>
        <v>0</v>
      </c>
      <c r="L70" s="9">
        <f>'[9]UNIT DATA'!P15</f>
        <v>0</v>
      </c>
      <c r="M70" s="9">
        <f>'[9]UNIT DATA'!Q15</f>
        <v>0</v>
      </c>
      <c r="N70" s="37">
        <f t="shared" si="1055"/>
        <v>0</v>
      </c>
      <c r="O70" s="17">
        <v>0</v>
      </c>
      <c r="P70" s="2">
        <v>20</v>
      </c>
      <c r="Q70" s="2">
        <v>20</v>
      </c>
      <c r="T70" s="5" t="s">
        <v>51</v>
      </c>
      <c r="U70" s="9">
        <v>0</v>
      </c>
      <c r="V70" s="9">
        <v>0</v>
      </c>
      <c r="W70" s="9">
        <v>0</v>
      </c>
      <c r="X70" s="9">
        <v>744</v>
      </c>
      <c r="Y70" s="37">
        <f t="shared" si="1092"/>
        <v>1</v>
      </c>
      <c r="Z70" s="9">
        <v>0</v>
      </c>
      <c r="AA70" s="37">
        <f t="shared" si="1093"/>
        <v>0</v>
      </c>
      <c r="AB70" s="9">
        <v>0</v>
      </c>
      <c r="AC70" s="37">
        <f t="shared" si="1094"/>
        <v>0</v>
      </c>
      <c r="AD70" s="9">
        <v>0</v>
      </c>
      <c r="AE70" s="9">
        <v>0</v>
      </c>
      <c r="AF70" s="37">
        <f t="shared" si="1056"/>
        <v>0</v>
      </c>
      <c r="AG70" s="18">
        <v>0</v>
      </c>
      <c r="AH70" s="2">
        <v>20</v>
      </c>
      <c r="AI70" s="2">
        <v>20</v>
      </c>
      <c r="AL70" s="5" t="s">
        <v>51</v>
      </c>
      <c r="AM70" s="9">
        <v>0</v>
      </c>
      <c r="AN70" s="9">
        <v>0</v>
      </c>
      <c r="AO70" s="9">
        <v>0</v>
      </c>
      <c r="AP70" s="9">
        <v>720</v>
      </c>
      <c r="AQ70" s="37">
        <f t="shared" si="1080"/>
        <v>1</v>
      </c>
      <c r="AR70" s="9">
        <v>0</v>
      </c>
      <c r="AS70" s="37">
        <f t="shared" si="1081"/>
        <v>0</v>
      </c>
      <c r="AT70" s="9">
        <v>0</v>
      </c>
      <c r="AU70" s="37">
        <f t="shared" si="1082"/>
        <v>0</v>
      </c>
      <c r="AV70" s="9">
        <v>0</v>
      </c>
      <c r="AW70" s="9">
        <v>0</v>
      </c>
      <c r="AX70" s="37">
        <f t="shared" si="1057"/>
        <v>0</v>
      </c>
      <c r="AY70" s="18">
        <v>0</v>
      </c>
      <c r="AZ70" s="2">
        <v>20</v>
      </c>
      <c r="BA70" s="2">
        <v>20</v>
      </c>
      <c r="BD70" s="5" t="s">
        <v>51</v>
      </c>
      <c r="BI70" s="37" t="e">
        <f t="shared" si="1083"/>
        <v>#DIV/0!</v>
      </c>
      <c r="BK70" s="37" t="e">
        <f t="shared" si="1083"/>
        <v>#DIV/0!</v>
      </c>
      <c r="BM70" s="37" t="e">
        <f t="shared" si="1083"/>
        <v>#DIV/0!</v>
      </c>
      <c r="BP70" s="37" t="e">
        <f t="shared" si="1058"/>
        <v>#DIV/0!</v>
      </c>
      <c r="BR70" s="2">
        <v>20</v>
      </c>
      <c r="BS70" s="2">
        <v>20</v>
      </c>
      <c r="BV70" s="5" t="s">
        <v>51</v>
      </c>
      <c r="CA70" s="37" t="e">
        <f t="shared" si="1090"/>
        <v>#DIV/0!</v>
      </c>
      <c r="CB70" s="9"/>
      <c r="CC70" s="37" t="e">
        <f t="shared" si="1090"/>
        <v>#DIV/0!</v>
      </c>
      <c r="CD70" s="9"/>
      <c r="CE70" s="37" t="e">
        <f t="shared" si="1091"/>
        <v>#DIV/0!</v>
      </c>
      <c r="CH70" s="37" t="e">
        <f t="shared" si="1059"/>
        <v>#DIV/0!</v>
      </c>
      <c r="CJ70" s="2">
        <v>20</v>
      </c>
      <c r="CK70" s="2">
        <v>20</v>
      </c>
      <c r="CN70" s="5" t="s">
        <v>51</v>
      </c>
      <c r="CO70" s="9"/>
      <c r="CP70" s="9"/>
      <c r="CQ70" s="9"/>
      <c r="CS70" s="37" t="e">
        <f t="shared" si="1060"/>
        <v>#DIV/0!</v>
      </c>
      <c r="CT70" s="9"/>
      <c r="CU70" s="37" t="e">
        <f t="shared" si="1095"/>
        <v>#DIV/0!</v>
      </c>
      <c r="CV70" s="9"/>
      <c r="CW70" s="37" t="e">
        <f t="shared" si="1061"/>
        <v>#DIV/0!</v>
      </c>
      <c r="CX70" s="9"/>
      <c r="CY70" s="9"/>
      <c r="CZ70" s="37" t="e">
        <f t="shared" si="1062"/>
        <v>#DIV/0!</v>
      </c>
      <c r="DA70" s="9"/>
      <c r="DB70" s="2">
        <v>20</v>
      </c>
      <c r="DC70" s="2">
        <v>20</v>
      </c>
      <c r="DF70" s="5" t="s">
        <v>51</v>
      </c>
      <c r="DG70" s="9"/>
      <c r="DH70" s="9"/>
      <c r="DK70" s="37" t="e">
        <f t="shared" si="1063"/>
        <v>#DIV/0!</v>
      </c>
      <c r="DM70" s="37" t="e">
        <f t="shared" si="1064"/>
        <v>#DIV/0!</v>
      </c>
      <c r="DO70" s="37" t="e">
        <f t="shared" si="1065"/>
        <v>#DIV/0!</v>
      </c>
      <c r="DR70" s="37" t="e">
        <f t="shared" si="1066"/>
        <v>#DIV/0!</v>
      </c>
      <c r="DS70" s="18"/>
      <c r="DT70" s="2">
        <v>20</v>
      </c>
      <c r="DU70" s="2">
        <v>20</v>
      </c>
      <c r="DX70" s="5" t="s">
        <v>51</v>
      </c>
      <c r="EC70" s="37" t="e">
        <f t="shared" si="1067"/>
        <v>#DIV/0!</v>
      </c>
      <c r="EE70" s="37" t="e">
        <f t="shared" si="1068"/>
        <v>#DIV/0!</v>
      </c>
      <c r="EG70" s="37" t="e">
        <f t="shared" si="1069"/>
        <v>#DIV/0!</v>
      </c>
      <c r="EJ70" s="37" t="e">
        <f t="shared" si="1070"/>
        <v>#DIV/0!</v>
      </c>
      <c r="EL70" s="2">
        <v>20</v>
      </c>
      <c r="EM70" s="2">
        <v>20</v>
      </c>
      <c r="EP70" s="5" t="s">
        <v>51</v>
      </c>
      <c r="EU70" s="37" t="e">
        <f t="shared" si="1071"/>
        <v>#DIV/0!</v>
      </c>
      <c r="EW70" s="37" t="e">
        <f t="shared" si="1071"/>
        <v>#DIV/0!</v>
      </c>
      <c r="EY70" s="37" t="e">
        <f t="shared" si="1071"/>
        <v>#DIV/0!</v>
      </c>
      <c r="FB70" s="37" t="e">
        <f t="shared" si="1072"/>
        <v>#DIV/0!</v>
      </c>
      <c r="FD70" s="2">
        <v>20</v>
      </c>
      <c r="FE70" s="2">
        <v>20</v>
      </c>
      <c r="FH70" s="5" t="s">
        <v>51</v>
      </c>
      <c r="FM70" s="37" t="e">
        <f t="shared" si="1096"/>
        <v>#DIV/0!</v>
      </c>
      <c r="FO70" s="40">
        <v>0</v>
      </c>
      <c r="FQ70" s="75">
        <v>0</v>
      </c>
      <c r="FT70" s="37" t="e">
        <f t="shared" si="1073"/>
        <v>#DIV/0!</v>
      </c>
      <c r="FV70" s="2">
        <v>20</v>
      </c>
      <c r="FW70" s="2">
        <v>20</v>
      </c>
      <c r="FZ70" s="5" t="s">
        <v>51</v>
      </c>
      <c r="GE70" s="37" t="e">
        <f t="shared" si="1074"/>
        <v>#DIV/0!</v>
      </c>
      <c r="GG70" s="37" t="e">
        <f t="shared" si="1075"/>
        <v>#DIV/0!</v>
      </c>
      <c r="GI70" s="37" t="e">
        <f t="shared" si="1076"/>
        <v>#DIV/0!</v>
      </c>
      <c r="GL70" s="37" t="e">
        <f t="shared" si="1077"/>
        <v>#DIV/0!</v>
      </c>
      <c r="GM70" s="4"/>
      <c r="GN70" s="2">
        <v>20</v>
      </c>
      <c r="GO70" s="2">
        <v>20</v>
      </c>
      <c r="GR70" s="5" t="s">
        <v>51</v>
      </c>
      <c r="GW70" s="37" t="e">
        <f t="shared" si="1097"/>
        <v>#DIV/0!</v>
      </c>
      <c r="GY70" s="37" t="e">
        <f t="shared" si="1098"/>
        <v>#DIV/0!</v>
      </c>
      <c r="HA70" s="37" t="e">
        <f t="shared" si="1099"/>
        <v>#DIV/0!</v>
      </c>
      <c r="HB70" s="4"/>
      <c r="HD70" s="37" t="e">
        <f t="shared" si="1078"/>
        <v>#DIV/0!</v>
      </c>
      <c r="HF70" s="2">
        <v>20</v>
      </c>
      <c r="HG70" s="2">
        <v>20</v>
      </c>
    </row>
    <row r="71" spans="1:215" ht="15.75" thickBot="1" x14ac:dyDescent="0.3">
      <c r="B71" s="19" t="s">
        <v>23</v>
      </c>
      <c r="C71" s="45">
        <f>SUM(C57:C70)</f>
        <v>5349.91</v>
      </c>
      <c r="D71" s="45">
        <f>SUM(D57:D70)</f>
        <v>3072.75</v>
      </c>
      <c r="E71" s="45">
        <f>SUM(E57:E70)</f>
        <v>2277.16</v>
      </c>
      <c r="F71" s="45">
        <f>SUM(F57:F70)</f>
        <v>4571.22</v>
      </c>
      <c r="G71" s="47">
        <f>(G57*$Q$57+G58*$Q$58+G59*$Q$59+G60*$Q$60+G61*$Q$61+G62*$Q$62+G63*$Q$63+G64*$Q$64+G65*$Q$65+G66*$Q$66+G67*$Q$67+G68*$Q$68+G69*$Q$69+G70*$Q$70)/$Q$71</f>
        <v>0.43505503129270345</v>
      </c>
      <c r="H71" s="46">
        <f>SUM(H57:H70)</f>
        <v>0</v>
      </c>
      <c r="I71" s="47">
        <f>(I57*$Q$57+I58*$Q$58+I59*$Q$59+I60*$Q$60+I61*$Q$61+I62*$Q$62+I63*$Q$63+I64*$Q$64+I65*$Q$65+I66*$Q$66+I67*$Q$67+I68*$Q$68+I69*$Q$69+I70*$Q$70)/$Q$71</f>
        <v>0</v>
      </c>
      <c r="J71" s="46">
        <f>SUM(J57:J70)</f>
        <v>494.87</v>
      </c>
      <c r="K71" s="47">
        <f>(K57*$Q$57+K58*$Q$58+K59*$Q$59+K60*$Q$60+K61*$Q$61+K62*$Q$62+K63*$Q$63+K64*$Q$64+K65*$Q$65+K66*$Q$66+K67*$Q$67+K68*$Q$68+K69*$Q$69+K70*$Q$70)/$Q$71</f>
        <v>4.5190512065383652E-2</v>
      </c>
      <c r="L71" s="46">
        <f>SUM(L57:L70)</f>
        <v>0</v>
      </c>
      <c r="M71" s="46">
        <f>SUM(M57:M70)</f>
        <v>0</v>
      </c>
      <c r="N71" s="47">
        <f>(N57*$Q$57+N58*$Q$58+N59*$Q$59+N60*$Q$60+N61*$Q$61+N62*$Q$62+N63*$Q$63+N64*$Q$64+N65*$Q$65+N66*$Q$66+N67*$Q$67+N68*$Q$68+N69*$Q$69+N70*$Q$70)/$Q$71</f>
        <v>0.51975445664191289</v>
      </c>
      <c r="O71" s="59">
        <f t="shared" ref="O71:Q71" si="1100">SUM(O57:O70)</f>
        <v>72724.875</v>
      </c>
      <c r="P71" s="24">
        <f t="shared" si="1100"/>
        <v>340</v>
      </c>
      <c r="Q71" s="24">
        <f t="shared" si="1100"/>
        <v>329.7</v>
      </c>
      <c r="T71" s="19" t="s">
        <v>23</v>
      </c>
      <c r="U71" s="45">
        <f>SUM(U57:U70)</f>
        <v>4770.8</v>
      </c>
      <c r="V71" s="45">
        <f t="shared" ref="V71:X71" si="1101">SUM(V57:V70)</f>
        <v>3119.02</v>
      </c>
      <c r="W71" s="45">
        <f t="shared" si="1101"/>
        <v>1651.7800000000002</v>
      </c>
      <c r="X71" s="45">
        <f t="shared" si="1101"/>
        <v>5532.2199999999993</v>
      </c>
      <c r="Y71" s="47">
        <f>(Y57*$AI$57+Y58*$AI$58+Y59*$AI$59+Y60*$AI$60+Y61*$AI$61+Y62*$AI$62+Y63*$AI$63+Y64*$AI$64+Y65*$AI$65+Y66*$AI$66+Y67*$AI$67+Y68*$AI$68+Y69*$AI$69+Y70*$AI$70)/$AI$71</f>
        <v>0.53071947534578523</v>
      </c>
      <c r="Z71" s="46">
        <f t="shared" ref="Z71" si="1102">SUM(Z57:Z70)</f>
        <v>0</v>
      </c>
      <c r="AA71" s="47">
        <f>(AA57*$AI$57+AA58*$AI$58+AA59*$AI$59+AA60*$AI$60+AA61*$AI$61+AA62*$AI$62+AA63*$AI$63+AA64*$AI$64+AA65*$AI$65+AA66*$AI$66+AA67*$AI$67+AA68*$AI$68+AA69*$AI$69+AA70*$AI$70)/$AI$71</f>
        <v>0</v>
      </c>
      <c r="AB71" s="46">
        <f t="shared" ref="AB71" si="1103">SUM(AB57:AB70)</f>
        <v>112.97999999999999</v>
      </c>
      <c r="AC71" s="47">
        <f>(AC57*$AI$57+AC58*$AI$58+AC59*$AI$59+AC60*$AI$60+AC61*$AI$61+AC62*$AI$62+AC63*$AI$63+AC64*$AI$64+AC65*$AI$65+AC66*$AI$66+AC67*$AI$67+AC68*$AI$68+AC69*$AI$69+AC70*$AI$70)/$AI$71</f>
        <v>1.0373584164163577E-2</v>
      </c>
      <c r="AD71" s="46">
        <f t="shared" ref="AD71:AE71" si="1104">SUM(AD57:AD70)</f>
        <v>0</v>
      </c>
      <c r="AE71" s="46">
        <f t="shared" si="1104"/>
        <v>0</v>
      </c>
      <c r="AF71" s="47">
        <f>(AF57*$AI$57+AF58*$AI$58+AF59*$AI$59+AF60*$AI$60+AF61*$AI$61+AF62*$AI$62+AF63*$AI$63+AF64*$AI$64+AF65*$AI$65+AF66*$AI$66+AF67*$AI$67+AF68*$AI$68+AF69*$AI$69+AF70*$AI$70)/$AI$71</f>
        <v>0.45890694049005132</v>
      </c>
      <c r="AG71" s="45">
        <f t="shared" ref="AG71" si="1105">SUM(AG57:AG70)</f>
        <v>75852.993000000002</v>
      </c>
      <c r="AH71" s="24">
        <f>SUM(AH57:AH70)</f>
        <v>340</v>
      </c>
      <c r="AI71" s="24">
        <f t="shared" ref="AI71" si="1106">SUM(AI57:AI70)</f>
        <v>329.7</v>
      </c>
      <c r="AL71" s="19" t="s">
        <v>23</v>
      </c>
      <c r="AM71" s="46">
        <f>SUM(AM57:AM70)</f>
        <v>4935.0499999999993</v>
      </c>
      <c r="AN71" s="46">
        <f t="shared" ref="AN71:AW71" si="1107">SUM(AN57:AN70)</f>
        <v>2168.9299999999998</v>
      </c>
      <c r="AO71" s="46">
        <f t="shared" si="1107"/>
        <v>2766.1200000000003</v>
      </c>
      <c r="AP71" s="46">
        <f t="shared" si="1107"/>
        <v>5144.9500000000007</v>
      </c>
      <c r="AQ71" s="47">
        <f>(AQ57*$BA$57+AQ58*$BA$58+AQ59*$BA$59+AQ60*$BA$60+AQ61*$BA$61+AQ62*$BA$62+AQ63*$BA$63+AQ64*$BA$64+AQ65*$BA$65+AQ66*$BA$66+AQ67*$BA$67+AQ68*$BA$68+AQ69*$BA$69+AQ70*$BA$70)/$BA$71</f>
        <v>0.51073930846223836</v>
      </c>
      <c r="AR71" s="46">
        <f t="shared" si="1107"/>
        <v>0</v>
      </c>
      <c r="AS71" s="47">
        <f>(AS57*$BA$57+AS58*$BA$58+AS59*$BA$59+AS60*$BA$60+AS61*$BA$61+AS62*$BA$62+AS63*$BA$63+AS64*$BA$64+AS65*$BA$65+AS66*$BA$66+AS67*$BA$67+AS68*$BA$68+AS69*$BA$69+AS70*$BA$70)/$BA$71</f>
        <v>0</v>
      </c>
      <c r="AT71" s="46">
        <f t="shared" si="1107"/>
        <v>0</v>
      </c>
      <c r="AU71" s="47">
        <f>(AU57*$BA$57+AU58*$BA$58+AU59*$BA$59+AU60*$BA$60+AU61*$BA$61+AU62*$BA$62+AU63*$BA$63+AU64*$BA$64+AU65*$BA$65+AU66*$BA$66+AU67*$BA$67+AU68*$BA$68+AU69*$BA$69+AU70*$BA$70)/$BA$71</f>
        <v>0</v>
      </c>
      <c r="AV71" s="46">
        <f t="shared" ref="AV71" si="1108">SUM(AV57:AV70)</f>
        <v>0</v>
      </c>
      <c r="AW71" s="46">
        <f t="shared" si="1107"/>
        <v>0</v>
      </c>
      <c r="AX71" s="47">
        <f>(AX57*$BA$57+AX58*$BA$58+AX59*$BA$59+AX60*$BA$60+AX61*$BA$61+AX62*$BA$62+AX63*$BA$63+AX64*$BA$64+AX65*$BA$65+AX66*$BA$66+AX67*$BA$67+AX68*$BA$68+AX69*$BA$69+AX70*$BA$70)/$BA$71</f>
        <v>0.48926069153776153</v>
      </c>
      <c r="AY71" s="45">
        <f t="shared" ref="AY71" si="1109">SUM(AY57:AY70)</f>
        <v>49851.554000000004</v>
      </c>
      <c r="AZ71" s="24">
        <f>SUM(AZ57:AZ70)</f>
        <v>340</v>
      </c>
      <c r="BA71" s="24">
        <f t="shared" ref="BA71" si="1110">SUM(BA57:BA70)</f>
        <v>329.7</v>
      </c>
      <c r="BD71" s="19" t="s">
        <v>23</v>
      </c>
      <c r="BE71" s="45">
        <f>SUM(BE57:BE70)</f>
        <v>0</v>
      </c>
      <c r="BF71" s="45">
        <f t="shared" ref="BF71:BO71" si="1111">SUM(BF57:BF70)</f>
        <v>0</v>
      </c>
      <c r="BG71" s="45">
        <f t="shared" si="1111"/>
        <v>0</v>
      </c>
      <c r="BH71" s="45">
        <f t="shared" si="1111"/>
        <v>0</v>
      </c>
      <c r="BI71" s="47" t="e">
        <f>(BI57*$BS57+BI58*$BS58+BI59*$BS59+BI60*$BS60+BI61*$BS61+BI62*$BS62+BI63*$BS63+BI64*$BS64+BI65*$BS65+BI66*$BS66+BI67*$BS67+BI68*$BS68+BI69*$BS69+BI70*$BS70)/$BS71</f>
        <v>#DIV/0!</v>
      </c>
      <c r="BJ71" s="24">
        <f t="shared" si="1111"/>
        <v>0</v>
      </c>
      <c r="BK71" s="47" t="e">
        <f>(BK57*$BS57+BK58*$BS58+BK59*$BS59+BK60*$BS60+BK61*$BS61+BK62*$BS62+BK63*$BS63+BK64*$BS64+BK65*$BS65+BK66*$BS66+BK67*$BS67+BK68*$BS68+BK69*$BS69+BK70*$BS70)/$BS71</f>
        <v>#DIV/0!</v>
      </c>
      <c r="BL71" s="24">
        <f t="shared" si="1111"/>
        <v>0</v>
      </c>
      <c r="BM71" s="47" t="e">
        <f>(BM57*$BS57+BM58*$BS58+BM59*$BS59+BM60*$BS60+BM61*$BS61+BM62*$BS62+BM63*$BS63+BM64*$BS64+BM65*$BS65+BM66*$BS66+BM67*$BS67+BM68*$BS68+BM69*$BS69+BM70*$BS70)/$BS71</f>
        <v>#DIV/0!</v>
      </c>
      <c r="BN71" s="24">
        <f t="shared" ref="BN71" si="1112">SUM(BN57:BN70)</f>
        <v>0</v>
      </c>
      <c r="BO71" s="24">
        <f t="shared" si="1111"/>
        <v>0</v>
      </c>
      <c r="BP71" s="47" t="e">
        <f>(BP57*$BS57+BP58*$BS58+BP59*$BS59+BP60*$BS60+BP61*$BS61+BP62*$BS62+BP63*$BS63+BP64*$BS64+BP65*$BS65+BP66*$BS66+BP67*$BS67+BP68*$BS68+BP69*$BS69+BP70*$BS70)/$BS71</f>
        <v>#DIV/0!</v>
      </c>
      <c r="BQ71" s="45">
        <f>SUM(BQ57:BQ70)</f>
        <v>0</v>
      </c>
      <c r="BR71" s="24">
        <f>SUM(BR57:BR70)</f>
        <v>340</v>
      </c>
      <c r="BS71" s="24">
        <f t="shared" ref="BS71" si="1113">SUM(BS57:BS70)</f>
        <v>329.7</v>
      </c>
      <c r="BV71" s="19" t="s">
        <v>23</v>
      </c>
      <c r="BW71" s="45">
        <f>SUM(BW57:BW70)</f>
        <v>0</v>
      </c>
      <c r="BX71" s="45">
        <f t="shared" ref="BX71:CG71" si="1114">SUM(BX57:BX70)</f>
        <v>0</v>
      </c>
      <c r="BY71" s="45">
        <f t="shared" si="1114"/>
        <v>0</v>
      </c>
      <c r="BZ71" s="45">
        <f t="shared" si="1114"/>
        <v>0</v>
      </c>
      <c r="CA71" s="47" t="e">
        <f>(CA57*$CK57+CA58*$CK58+CA59*$CK59+CA60*$CK60+CA61*$CK61+CA62*$CK62+CA63*$CK63+CA64*$CK64+CA65*$CK65+CA66*$CK66+CA67*$CK67+CA68*$CK68+CA69*$CK69+CA70*$CK70)/$CK71</f>
        <v>#DIV/0!</v>
      </c>
      <c r="CB71" s="46">
        <f t="shared" si="1114"/>
        <v>0</v>
      </c>
      <c r="CC71" s="47" t="e">
        <f>(CC57*$CK57+CC58*$CK58+CC59*$CK59+CC60*$CK60+CC61*$CK61+CC62*$CK62+CC63*$CK63+CC64*$CK64+CC65*$CK65+CC66*$CK66+CC67*$CK67+CC68*$CK68+CC69*$CK69+CC70*$CK70)/$CK71</f>
        <v>#DIV/0!</v>
      </c>
      <c r="CD71" s="46">
        <f t="shared" si="1114"/>
        <v>0</v>
      </c>
      <c r="CE71" s="47" t="e">
        <f>(CE57*$CK57+CE58*$CK58+CE59*$CK59+CE60*$CK60+CE61*$CK61+CE62*$CK62+CE63*$CK63+CE64*$CK64+CE65*$CK65+CE66*$CK66+CE67*$CK67+CE68*$CK68+CE69*$CK69+CE70*$CK70)/$CK71</f>
        <v>#DIV/0!</v>
      </c>
      <c r="CF71" s="46">
        <f t="shared" ref="CF71" si="1115">SUM(CF57:CF70)</f>
        <v>0</v>
      </c>
      <c r="CG71" s="46">
        <f t="shared" si="1114"/>
        <v>0</v>
      </c>
      <c r="CH71" s="47" t="e">
        <f>(CH57*$CK57+CH58*$CK58+CH59*$CK59+CH60*$CK60+CH61*$CK61+CH62*$CK62+CH63*$CK63+CH64*$CK64+CH65*$CK65+CH66*$CK66+CH67*$CK67+CH68*$CK68+CH69*$CK69+CH70*$CK70)/$CK71</f>
        <v>#DIV/0!</v>
      </c>
      <c r="CI71" s="45">
        <f t="shared" ref="CI71" si="1116">SUM(CI57:CI70)</f>
        <v>0</v>
      </c>
      <c r="CJ71" s="24">
        <f>SUM(CJ57:CJ70)</f>
        <v>340</v>
      </c>
      <c r="CK71" s="24">
        <f t="shared" ref="CK71" si="1117">SUM(CK57:CK70)</f>
        <v>329.7</v>
      </c>
      <c r="CN71" s="19" t="s">
        <v>23</v>
      </c>
      <c r="CO71" s="45">
        <f>SUM(CO57:CO70)</f>
        <v>0</v>
      </c>
      <c r="CP71" s="45">
        <f t="shared" ref="CP71:CY71" si="1118">SUM(CP57:CP70)</f>
        <v>0</v>
      </c>
      <c r="CQ71" s="45">
        <f t="shared" si="1118"/>
        <v>0</v>
      </c>
      <c r="CR71" s="45">
        <f t="shared" si="1118"/>
        <v>0</v>
      </c>
      <c r="CS71" s="47" t="e">
        <f>(CS57*$DC57+CS58*$DC58+CS59*$DC59+CS60*$DC60+CS61*$DC61+CS62*$DC62+CS63*$DC63+CS64*$DC64+CS65*$DC65+CS66*$DC66+CS67*$DC67+CS68*$DC68+CS69*$DC69+CS70*$DC70)/$DC71</f>
        <v>#DIV/0!</v>
      </c>
      <c r="CT71" s="46">
        <f t="shared" si="1118"/>
        <v>0</v>
      </c>
      <c r="CU71" s="47" t="e">
        <f>(CU57*$DC57+CU58*$DC58+CU59*$DC59+CU60*$DC60+CU61*$DC61+CU62*$DC62+CU63*$DC63+CU64*$DC64+CU65*$DC65+CU66*$DC66+CU67*$DC67+CU68*$DC68+CU69*$DC69+CU70*$DC70)/$DC71</f>
        <v>#DIV/0!</v>
      </c>
      <c r="CV71" s="46">
        <f t="shared" si="1118"/>
        <v>0</v>
      </c>
      <c r="CW71" s="47" t="e">
        <f>(CW57*$DC57+CW58*$DC58+CW59*$DC59+CW60*$DC60+CW61*$DC61+CW62*$DC62+CW63*$DC63+CW64*$DC64+CW65*$DC65+CW66*$DC66+CW67*$DC67+CW68*$DC68+CW69*$DC69+CW70*$DC70)/$DC71</f>
        <v>#DIV/0!</v>
      </c>
      <c r="CX71" s="46">
        <f t="shared" ref="CX71" si="1119">SUM(CX57:CX70)</f>
        <v>0</v>
      </c>
      <c r="CY71" s="46">
        <f t="shared" si="1118"/>
        <v>0</v>
      </c>
      <c r="CZ71" s="47" t="e">
        <f>(CZ57*$DC57+CZ58*$DC58+CZ59*$DC59+CZ60*$DC60+CZ61*$DC61+CZ62*$DC62+CZ63*$DC63+CZ64*$DC64+CZ65*$DC65+CZ66*$DC66+CZ67*$DC67+CZ68*$DC68+CZ69*$DC69+CZ70*$DC70)/$DC71</f>
        <v>#DIV/0!</v>
      </c>
      <c r="DA71" s="45">
        <f t="shared" ref="DA71" si="1120">SUM(DA57:DA70)</f>
        <v>0</v>
      </c>
      <c r="DB71" s="24">
        <f>SUM(DB57:DB70)</f>
        <v>340</v>
      </c>
      <c r="DC71" s="24">
        <f t="shared" ref="DC71" si="1121">SUM(DC57:DC70)</f>
        <v>329.7</v>
      </c>
      <c r="DF71" s="19" t="s">
        <v>23</v>
      </c>
      <c r="DG71" s="45">
        <f>SUM(DG57:DG70)</f>
        <v>0</v>
      </c>
      <c r="DH71" s="45">
        <f t="shared" ref="DH71:DJ71" si="1122">SUM(DH57:DH70)</f>
        <v>0</v>
      </c>
      <c r="DI71" s="45">
        <f t="shared" si="1122"/>
        <v>0</v>
      </c>
      <c r="DJ71" s="45">
        <f t="shared" si="1122"/>
        <v>0</v>
      </c>
      <c r="DK71" s="47" t="e">
        <f>(DK57*$DU57+DK58*$DU58+DK59*$DU59+DK60*$DU60+DK61*$DU61+DK62*$DU62+DK63*$DU63+DK64*$DU64+DK65*$DU65+DK66*$DU66+DK67*$DU67+DK68*$DU68+DK69*$DU69+DK70*$DU70)/$DU71</f>
        <v>#DIV/0!</v>
      </c>
      <c r="DL71" s="24">
        <f t="shared" ref="DL71" si="1123">SUM(DL57:DL70)</f>
        <v>0</v>
      </c>
      <c r="DM71" s="47" t="e">
        <f>(DM57*$DU57+DM58*$DU58+DM59*$DU59+DM60*$DU60+DM61*$DU61+DM62*$DU62+DM63*$DU63+DM64*$DU64+DM65*$DU65+DM66*$DU66+DM67*$DU67+DM68*$DU68+DM69*$DU69+DM70*$DU70)/$DU71</f>
        <v>#DIV/0!</v>
      </c>
      <c r="DN71" s="24">
        <f t="shared" ref="DN71" si="1124">SUM(DN57:DN70)</f>
        <v>0</v>
      </c>
      <c r="DO71" s="47" t="e">
        <f>(DO57*$DU57+DO58*$DU58+DO59*$DU59+DO60*$DU60+DO61*$DU61+DO62*$DU62+DO63*$DU63+DO64*$DU64+DO65*$DU65+DO66*$DU66+DO67*$DU67+DO68*$DU68+DO69*$DU69+DO70*$DU70)/$DU71</f>
        <v>#DIV/0!</v>
      </c>
      <c r="DP71" s="24">
        <f t="shared" ref="DP71:DQ71" si="1125">SUM(DP57:DP70)</f>
        <v>0</v>
      </c>
      <c r="DQ71" s="24">
        <f t="shared" si="1125"/>
        <v>0</v>
      </c>
      <c r="DR71" s="47" t="e">
        <f>(DR57*$DU57+DR58*$DU58+DR59*$DU59+DR60*$DU60+DR61*$DU61+DR62*$DU62+DR63*$DU63+DR64*$DU64+DR65*$DU65+DR66*$DU66+DR67*$DU67+DR68*$DU68+DR69*$DU69+DR70*$DU70)/$DU71</f>
        <v>#DIV/0!</v>
      </c>
      <c r="DS71" s="45">
        <f t="shared" ref="DS71" si="1126">SUM(DS57:DS70)</f>
        <v>0</v>
      </c>
      <c r="DT71" s="24">
        <f>SUM(DT57:DT70)</f>
        <v>340</v>
      </c>
      <c r="DU71" s="24">
        <f t="shared" ref="DU71" si="1127">SUM(DU57:DU70)</f>
        <v>329.7</v>
      </c>
      <c r="DX71" s="19" t="s">
        <v>23</v>
      </c>
      <c r="DY71" s="45">
        <f>SUM(DY57:DY70)</f>
        <v>0</v>
      </c>
      <c r="DZ71" s="45">
        <f t="shared" ref="DZ71:EI71" si="1128">SUM(DZ57:DZ70)</f>
        <v>0</v>
      </c>
      <c r="EA71" s="45">
        <f t="shared" si="1128"/>
        <v>0</v>
      </c>
      <c r="EB71" s="45">
        <f t="shared" si="1128"/>
        <v>0</v>
      </c>
      <c r="EC71" s="47" t="e">
        <f>(EC57*$EM57+EC58*$EM58+EC59*$EM59+EC60*$EM60+EC61*$EM61+EC62*$EM62+EC63*$EM63+EC64*$EM64+EC65*$EM65+EC66*$EM66+EC67*$EM67+EC68*$EM68+EC69*$EM69+EC70*$EM70)/$EM71</f>
        <v>#DIV/0!</v>
      </c>
      <c r="ED71" s="24">
        <f t="shared" si="1128"/>
        <v>0</v>
      </c>
      <c r="EE71" s="47" t="e">
        <f>(EE57*$EM57+EE58*$EM58+EE59*$EM59+EE60*$EM60+EE61*$EM61+EE62*$EM62+EE63*$EM63+EE64*$EM64+EE65*$EM65+EE66*$EM66+EE67*$EM67+EE68*$EM68+EE69*$EM69+EE70*$EM70)/$EM71</f>
        <v>#DIV/0!</v>
      </c>
      <c r="EF71" s="24">
        <f t="shared" si="1128"/>
        <v>0</v>
      </c>
      <c r="EG71" s="47" t="e">
        <f>(EG57*$EM57+EG58*$EM58+EG59*$EM59+EG60*$EM60+EG61*$EM61+EG62*$EM62+EG63*$EM63+EG64*$EM64+EG65*$EM65+EG66*$EM66+EG67*$EM67+EG68*$EM68+EG69*$EM69+EG70*$EM70)/$EM71</f>
        <v>#DIV/0!</v>
      </c>
      <c r="EH71" s="24">
        <f t="shared" ref="EH71" si="1129">SUM(EH57:EH70)</f>
        <v>0</v>
      </c>
      <c r="EI71" s="24">
        <f t="shared" si="1128"/>
        <v>0</v>
      </c>
      <c r="EJ71" s="47" t="e">
        <f>(EJ57*$EM57+EJ58*$EM58+EJ59*$EM59+EJ60*$EM60+EJ61*$EM61+EJ62*$EM62+EJ63*$EM63+EJ64*$EM64+EJ65*$EM65+EJ66*$EM66+EJ67*$EM67+EJ68*$EM68+EJ69*$EM69+EJ70*$EM70)/$EM71</f>
        <v>#DIV/0!</v>
      </c>
      <c r="EK71" s="45">
        <f t="shared" ref="EK71" si="1130">SUM(EK57:EK70)</f>
        <v>0</v>
      </c>
      <c r="EL71" s="24">
        <f>SUM(EL57:EL70)</f>
        <v>340</v>
      </c>
      <c r="EM71" s="24">
        <f t="shared" ref="EM71" si="1131">SUM(EM57:EM70)</f>
        <v>329.7</v>
      </c>
      <c r="EP71" s="19" t="s">
        <v>23</v>
      </c>
      <c r="EQ71" s="45">
        <f>SUM(EQ57:EQ70)</f>
        <v>0</v>
      </c>
      <c r="ER71" s="45">
        <f t="shared" ref="ER71:FA71" si="1132">SUM(ER57:ER70)</f>
        <v>0</v>
      </c>
      <c r="ES71" s="45">
        <f t="shared" si="1132"/>
        <v>0</v>
      </c>
      <c r="ET71" s="45">
        <f t="shared" si="1132"/>
        <v>0</v>
      </c>
      <c r="EU71" s="47" t="e">
        <f>(EU57*$FE57+EU58*$FE58+EU59*$FE59+EU60*$FE60+EU61*$FE61+EU62*$FE62+EU63*$FE63+EU64*$FE64+EU65*$FE65+EU66*$FE66+EU67*$FE67+EU68*$FE68+EU69*$FE69+EU70*$FE70)/$FE71</f>
        <v>#DIV/0!</v>
      </c>
      <c r="EV71" s="24">
        <f t="shared" si="1132"/>
        <v>0</v>
      </c>
      <c r="EW71" s="47" t="e">
        <f>(EW57*$FE57+EW58*$FE58+EW59*$FE59+EW60*$FE60+EW61*$FE61+EW62*$FE62+EW63*$FE63+EW64*$FE64+EW65*$FE65+EW66*$FE66+EW67*$FE67+EW68*$FE68+EW69*$FE69+EW70*$FE70)/$FE71</f>
        <v>#DIV/0!</v>
      </c>
      <c r="EX71" s="24">
        <f t="shared" si="1132"/>
        <v>0</v>
      </c>
      <c r="EY71" s="47" t="e">
        <f>(EY57*$FE57+EY58*$FE58+EY59*$FE59+EY60*$FE60+EY61*$FE61+EY62*$FE62+EY63*$FE63+EY64*$FE64+EY65*$FE65+EY66*$FE66+EY67*$FE67+EY68*$FE68+EY69*$FE69+EY70*$FE70)/$FE71</f>
        <v>#DIV/0!</v>
      </c>
      <c r="EZ71" s="24">
        <f t="shared" ref="EZ71" si="1133">SUM(EZ57:EZ70)</f>
        <v>0</v>
      </c>
      <c r="FA71" s="24">
        <f t="shared" si="1132"/>
        <v>0</v>
      </c>
      <c r="FB71" s="47" t="e">
        <f>(FB57*$FE57+FB58*$FE58+FB59*$FE59+FB60*$FE60+FB61*$FE61+FB62*$FE62+FB63*$FE63+FB64*$FE64+FB65*$FE65+FB66*$FE66+FB67*$FE67+FB68*$FE68+FB69*$FE69+FB70*$FE70)/$FE71</f>
        <v>#DIV/0!</v>
      </c>
      <c r="FC71" s="45">
        <f t="shared" ref="FC71:FE71" si="1134">SUM(FC57:FC70)</f>
        <v>0</v>
      </c>
      <c r="FD71" s="24">
        <f t="shared" si="1134"/>
        <v>340</v>
      </c>
      <c r="FE71" s="24">
        <f t="shared" si="1134"/>
        <v>329.7</v>
      </c>
      <c r="FH71" s="19" t="s">
        <v>23</v>
      </c>
      <c r="FI71" s="45">
        <f>SUM(FI57:FI70)</f>
        <v>0</v>
      </c>
      <c r="FJ71" s="45">
        <f t="shared" ref="FJ71:FL71" si="1135">SUM(FJ57:FJ70)</f>
        <v>0</v>
      </c>
      <c r="FK71" s="45">
        <f t="shared" si="1135"/>
        <v>0</v>
      </c>
      <c r="FL71" s="45">
        <f t="shared" si="1135"/>
        <v>0</v>
      </c>
      <c r="FM71" s="47" t="e">
        <f>(FM57*$FW57+FM58*$FW58+FM59*$FW59+FM60*$FW60+FM61*$FW61+FM62*$FW62+FM63*$FW63+FM64*$FW64+FM65*$FW65+FM66*$FW66+FM67*$FW67+FM68*$FW68+FM69*$FW69+FM70*$FW70)/$FW71</f>
        <v>#DIV/0!</v>
      </c>
      <c r="FN71" s="24">
        <f t="shared" ref="FN71" si="1136">SUM(FN57:FN70)</f>
        <v>0</v>
      </c>
      <c r="FO71" s="47">
        <f>(FO57*$FW57+FO58*$FW58+FO59*$FW59+FO60*$FW60+FO61*$FW61+FO62*$FW62+FO63*$FW63+FO64*$FW64+FO65*$FW65+FO66*$FW66+FO67*$FW67+FO68*$FW68+FO69*$FW69+FO70*$FW70)/$FW71</f>
        <v>0</v>
      </c>
      <c r="FP71" s="24">
        <f t="shared" ref="FP71" si="1137">SUM(FP57:FP70)</f>
        <v>0</v>
      </c>
      <c r="FQ71" s="56">
        <f>(FQ57*$FW57+FQ58*$FW58+FQ59*$FW59+FQ60*$FW60+FQ61*$FW61+FQ62*$FW62+FQ63*$FW63+FQ64*$FW64+FQ65*$FW65+FQ66*$FW66+FQ67*$FW67+FQ68*$FW68+FQ69*$FW69+FQ70*$FW70)/$FW71</f>
        <v>0</v>
      </c>
      <c r="FR71" s="24">
        <f t="shared" ref="FR71:FS71" si="1138">SUM(FR57:FR70)</f>
        <v>0</v>
      </c>
      <c r="FS71" s="24">
        <f t="shared" si="1138"/>
        <v>0</v>
      </c>
      <c r="FT71" s="47" t="e">
        <f>(FT57*$FW57+FT58*$FW58+FT59*$FW59+FT60*$FW60+FT61*$FW61+FT62*$FW62+FT63*$FW63+FT64*$FW64+FT65*$FW65+FT66*$FW66+FT67*$FW67+FT68*$FW68+FT69*$FW69+FT70*$FW70)/$FW71</f>
        <v>#DIV/0!</v>
      </c>
      <c r="FU71" s="45">
        <f t="shared" ref="FU71" si="1139">SUM(FU57:FU70)</f>
        <v>0</v>
      </c>
      <c r="FV71" s="24">
        <f>SUM(FV57:FV70)</f>
        <v>340</v>
      </c>
      <c r="FW71" s="24">
        <f t="shared" ref="FW71" si="1140">SUM(FW57:FW70)</f>
        <v>329.7</v>
      </c>
      <c r="FZ71" s="19" t="s">
        <v>23</v>
      </c>
      <c r="GA71" s="24">
        <f>SUM(GA57:GA70)</f>
        <v>0</v>
      </c>
      <c r="GB71" s="24">
        <f t="shared" ref="GB71:GK71" si="1141">SUM(GB57:GB70)</f>
        <v>0</v>
      </c>
      <c r="GC71" s="24">
        <f t="shared" si="1141"/>
        <v>0</v>
      </c>
      <c r="GD71" s="24">
        <f t="shared" si="1141"/>
        <v>0</v>
      </c>
      <c r="GE71" s="47" t="e">
        <f>(GE57*$GO57+GE58*$GO58+GE59*$GO59+GE60*$GO60+GE61*$GO61+GE62*$GO62+GE63*$GO63+GE64*$GO64+GE65*$GO65+GE66*$GO66+GE67*$GO67+GE68*$GO68+GE69*$GO69+GE70*$GO70)/$GO71</f>
        <v>#DIV/0!</v>
      </c>
      <c r="GF71" s="24">
        <f t="shared" si="1141"/>
        <v>0</v>
      </c>
      <c r="GG71" s="47" t="e">
        <f>(GG57*$GO57+GG58*$GO58+GG59*$GO59+GG60*$GO60+GG61*$GO61+GG62*$GO62+GG63*$GO63+GG64*$GO64+GG65*$GO65+GG66*$GO66+GG67*$GO67+GG68*$GO68+GG69*$GO69+GG70*$GO70)/$GO71</f>
        <v>#DIV/0!</v>
      </c>
      <c r="GH71" s="24">
        <f t="shared" si="1141"/>
        <v>0</v>
      </c>
      <c r="GI71" s="47" t="e">
        <f>(GI57*$GO57+GI58*$GO58+GI59*$GO59+GI60*$GO60+GI61*$GO61+GI62*$GO62+GI63*$GO63+GI64*$GO64+GI65*$GO65+GI66*$GO66+GI67*$GO67+GI68*$GO68+GI69*$GO69+GI70*$GO70)/$GO71</f>
        <v>#DIV/0!</v>
      </c>
      <c r="GJ71" s="24">
        <f t="shared" ref="GJ71" si="1142">SUM(GJ57:GJ70)</f>
        <v>0</v>
      </c>
      <c r="GK71" s="24">
        <f t="shared" si="1141"/>
        <v>0</v>
      </c>
      <c r="GL71" s="47" t="e">
        <f>(GL57*$GO57+GL58*$GO58+GL59*$GO59+GL60*$GO60+GL61*$GO61+GL62*$GO62+GL63*$GO63+GL64*$GO64+GL65*$GO65+GL66*$GO66+GL67*$GO67+GL68*$GO68+GL69*$GO69+GL70*$GO70)/$GO71</f>
        <v>#DIV/0!</v>
      </c>
      <c r="GM71" s="45">
        <f t="shared" ref="GM71" si="1143">SUM(GM57:GM70)</f>
        <v>0</v>
      </c>
      <c r="GN71" s="24">
        <f>SUM(GN57:GN70)</f>
        <v>340</v>
      </c>
      <c r="GO71" s="24">
        <f t="shared" ref="GO71" si="1144">SUM(GO57:GO70)</f>
        <v>329.7</v>
      </c>
      <c r="GR71" s="19" t="s">
        <v>23</v>
      </c>
      <c r="GS71" s="45">
        <f>SUM(GS57:GS70)</f>
        <v>0</v>
      </c>
      <c r="GT71" s="45">
        <f t="shared" ref="GT71:GV71" si="1145">SUM(GT57:GT70)</f>
        <v>0</v>
      </c>
      <c r="GU71" s="45">
        <f t="shared" si="1145"/>
        <v>0</v>
      </c>
      <c r="GV71" s="45">
        <f t="shared" si="1145"/>
        <v>0</v>
      </c>
      <c r="GW71" s="47" t="e">
        <f>(GW57*$HG57+GW58*$HG58+GW59*$HG59+GW60*$HG60+GW61*$HG61+GW62*$HG62+GW63*$HG63+GW64*$HG64+GW65*$HG65+GW66*$HG66+GW67*$HG67+GW68*$HG68+GW69*$HG69+GW70*$HG70)/$HG71</f>
        <v>#DIV/0!</v>
      </c>
      <c r="GX71" s="24">
        <f t="shared" ref="GX71" si="1146">SUM(GX57:GX70)</f>
        <v>0</v>
      </c>
      <c r="GY71" s="47" t="e">
        <f>(GY57*$HG57+GY58*$HG58+GY59*$HG59+GY60*$HG60+GY61*$HG61+GY62*$HG62+GY63*$HG63+GY64*$HG64+GY65*$HG65+GY66*$HG66+GY67*$HG67+GY68*$HG68+GY69*$HG69+GY70*$HG70)/$HG71</f>
        <v>#DIV/0!</v>
      </c>
      <c r="GZ71" s="24">
        <f t="shared" ref="GZ71:HC71" si="1147">SUM(GZ57:GZ70)</f>
        <v>0</v>
      </c>
      <c r="HA71" s="47" t="e">
        <f>(HA57*$HG57+HA58*$HG58+HA59*$HG59+HA60*$HG60+HA61*$HG61+HA62*$HG62+HA63*$HG63+HA64*$HG64+HA65*$HG65+HA66*$HG66+HA67*$HG67+HA68*$HG68+HA69*$HG69+HA70*$HG70)/$HG71</f>
        <v>#DIV/0!</v>
      </c>
      <c r="HB71" s="24">
        <f t="shared" si="1147"/>
        <v>0</v>
      </c>
      <c r="HC71" s="24">
        <f t="shared" si="1147"/>
        <v>0</v>
      </c>
      <c r="HD71" s="47" t="e">
        <f>(HD57*$HG57+HD58*$HG58+HD59*$HG59+HD60*$HG60+HD61*$HG61+HD62*$HG62+HD63*$HG63+HD64*$HG64+HD65*$HG65+HD66*$HG66+HD67*$HG67+HD68*$HG68+HD69*$HG69+HD70*$HG70)/$HG71</f>
        <v>#DIV/0!</v>
      </c>
      <c r="HE71" s="45">
        <f t="shared" ref="HE71" si="1148">SUM(HE57:HE70)</f>
        <v>0</v>
      </c>
      <c r="HF71" s="24">
        <f>SUM(HF57:HF70)</f>
        <v>340</v>
      </c>
      <c r="HG71" s="24">
        <f t="shared" ref="HG71" si="1149">SUM(HG57:HG70)</f>
        <v>329.7</v>
      </c>
    </row>
    <row r="72" spans="1:215" ht="15.75" thickBot="1" x14ac:dyDescent="0.3">
      <c r="B72" s="21" t="s">
        <v>59</v>
      </c>
      <c r="C72" s="26">
        <f>SUM(C71,C56,C51,C48,C44,C41,C39,C35)</f>
        <v>15479.08</v>
      </c>
      <c r="D72" s="26">
        <f>SUM(D71,D56,D51,D48,D44,D41,D39,D35)</f>
        <v>7848.4916666666704</v>
      </c>
      <c r="E72" s="26">
        <f>SUM(E71,E56,E51,E48,E44,E41,E39,E35)</f>
        <v>7630.5883333333313</v>
      </c>
      <c r="F72" s="26">
        <f>SUM(F71,F56,F51,F48,F44,F41,F39,F35)</f>
        <v>10066.049999999999</v>
      </c>
      <c r="G72" s="36">
        <f>(G35*$Q$35+G39*$Q$39+G41*$Q$41+G44*$Q$44+G48*$Q$48+G51*$Q$51+G56*$Q$56+G71*$Q$71)/$Q$72</f>
        <v>0.3229283774511868</v>
      </c>
      <c r="H72" s="27">
        <f>SUM(H71,H56,H51,H48,H44,H41,H39,H35)</f>
        <v>2976</v>
      </c>
      <c r="I72" s="36">
        <f>(I35*$Q$35+I39*$Q$39+I41*$Q$41+I44*$Q$44+I48*$Q$48+I51*$Q$51+I56*$Q$56+I71*$Q$71)/$Q$72</f>
        <v>0.16896764887698329</v>
      </c>
      <c r="J72" s="27">
        <f>SUM(J71,J56,J51,J48,J44,J41,J39,J35)</f>
        <v>494.87</v>
      </c>
      <c r="K72" s="36">
        <f>(K35*$Q$35+K39*$Q$39+K41*$Q$41+K44*$Q$44+K48*$Q$48+K51*$Q$51+K56*$Q$56+K71*$Q$71)/$Q$72</f>
        <v>1.0233746705101304E-2</v>
      </c>
      <c r="L72" s="27">
        <f>SUM(L71,L56,L51,L48,L44,L41,L39,L35)</f>
        <v>0</v>
      </c>
      <c r="M72" s="28">
        <f>SUM(M71,M56,M51,M48,M44,M41,M39,M35)</f>
        <v>279.13106715652771</v>
      </c>
      <c r="N72" s="36">
        <f>(N35*$Q$35+N39*$Q$39+N41*$Q$41+N44*$Q$44+N48*$Q$48+N51*$Q$51+N56*$Q$56+N71*$Q$71)/$Q$72</f>
        <v>0.48460256229179666</v>
      </c>
      <c r="O72" s="26">
        <f t="shared" ref="O72:Q72" si="1150">SUM(O71,O56,O51,O48,O44,O41,O39,O35)</f>
        <v>239447.27499999999</v>
      </c>
      <c r="P72" s="26">
        <f t="shared" si="1150"/>
        <v>1524</v>
      </c>
      <c r="Q72" s="26">
        <f t="shared" si="1150"/>
        <v>1455.9</v>
      </c>
      <c r="R72" s="7"/>
      <c r="T72" s="21" t="s">
        <v>59</v>
      </c>
      <c r="U72" s="26">
        <f>SUM(U71,U56,U51,U48,U44,U41,U39,U35)</f>
        <v>14245.645</v>
      </c>
      <c r="V72" s="26">
        <f>SUM(V71,V56,V51,V48,V44,V41,V39,V35)</f>
        <v>7658.0799999999963</v>
      </c>
      <c r="W72" s="26">
        <f>SUM(W71,W56,W51,W48,W44,W41,W39,W35)</f>
        <v>6587.5650000000023</v>
      </c>
      <c r="X72" s="26">
        <f>SUM(X71,X56,X51,X48,X44,X41,X39,X35)</f>
        <v>11681.374999999998</v>
      </c>
      <c r="Y72" s="36">
        <f>(Y35*$AI$35+Y39*$AI$39+Y41*$AI$41+Y44*$AI$44+Y48*$AI$48+Y51*$AI$51+Y56*$AI$56+Y71*$AI$71)/$AI$72</f>
        <v>0.35836108655400678</v>
      </c>
      <c r="Z72" s="27">
        <f>SUM(Z71,Z56,Z51,Z48,Z44,Z41,Z39,Z35)</f>
        <v>2976</v>
      </c>
      <c r="AA72" s="36">
        <f>(AA35*$AI$35+AA39*$AI$39+AA41*$AI$41+AA44*$AI$44+AA48*$AI$48+AA51*$AI$51+AA56*$AI$56+AA71*$AI$71)/$AI$72</f>
        <v>0.16896764887698329</v>
      </c>
      <c r="AB72" s="27">
        <f>SUM(AB71,AB56,AB51,AB48,AB44,AB41,AB39,AB35)</f>
        <v>112.97999999999999</v>
      </c>
      <c r="AC72" s="36">
        <f>(AC35*$AI$35+AC39*$AI$39+AC41*$AI$41+AC44*$AI$44+AC48*$AI$48+AC51*$AI$51+AC56*$AI$56+AC71*$AI$71)/$AI$72</f>
        <v>2.3491796819319535E-3</v>
      </c>
      <c r="AD72" s="27">
        <f>SUM(AD71,AD56,AD51,AD48,AD44,AD41,AD39,AD35)</f>
        <v>0</v>
      </c>
      <c r="AE72" s="27">
        <f>SUM(AE71,AE56,AE51,AE48,AE44,AE41,AE39,AE35)</f>
        <v>61.733656869446342</v>
      </c>
      <c r="AF72" s="36">
        <f>(AF35*$AI$35+AF39*$AI$39+AF41*$AI$41+AF44*$AI$44+AF48*$AI$48+AF51*$AI$51+AF56*$AI$56+AF71*$AI$71)/$AI$72</f>
        <v>0.46741878415696775</v>
      </c>
      <c r="AG72" s="26">
        <f t="shared" ref="AG72:AI72" si="1151">SUM(AG71,AG56,AG51,AG48,AG44,AG41,AG39,AG35)</f>
        <v>234619.99300000002</v>
      </c>
      <c r="AH72" s="26">
        <f t="shared" si="1151"/>
        <v>1524</v>
      </c>
      <c r="AI72" s="26">
        <f t="shared" si="1151"/>
        <v>1455.9</v>
      </c>
      <c r="AL72" s="21" t="s">
        <v>59</v>
      </c>
      <c r="AM72" s="122">
        <f>SUM(AM71,AM56,AM51,AM48,AM44,AM41,AM39,AM35)</f>
        <v>14077.805</v>
      </c>
      <c r="AN72" s="122">
        <f>SUM(AN71,AN56,AN51,AN48,AN44,AN41,AN39,AN35)</f>
        <v>6615.6000000000031</v>
      </c>
      <c r="AO72" s="122">
        <f>SUM(AO71,AO56,AO51,AO48,AO44,AO41,AO39,AO35)</f>
        <v>7462.2049999999981</v>
      </c>
      <c r="AP72" s="122">
        <f>SUM(AP71,AP56,AP51,AP48,AP44,AP41,AP39,AP35)</f>
        <v>11730.795</v>
      </c>
      <c r="AQ72" s="36">
        <f>(AQ35*$BA$35+AQ39*$BA$39+AQ41*$BA$41+AQ44*$BA$44+AQ48*$BA$48+AQ51*$BA$51+AQ56*$BA$56+AQ71*$BA$71)/$BA$72</f>
        <v>0.36501452805061391</v>
      </c>
      <c r="AR72" s="27">
        <f>SUM(AR71,AR56,AR51,AR48,AR44,AR41,AR39,AR35)</f>
        <v>2271.4</v>
      </c>
      <c r="AS72" s="36">
        <f>(AS35*$BA$35+AS39*$BA$39+AS41*$BA$41+AS44*$BA$44+AS48*$BA$48+AS51*$BA$51+AS56*$BA$56+AS71*$BA$71)/$BA$72</f>
        <v>0.13993825888530195</v>
      </c>
      <c r="AT72" s="27">
        <f>SUM(AT71,AT56,AT51,AT48,AT44,AT41,AT39,AT35)</f>
        <v>0</v>
      </c>
      <c r="AU72" s="36">
        <f>(AU35*$BA$35+AU39*$BA$39+AU41*$BA$41+AU44*$BA$44+AU48*$BA$48+AU51*$BA$51+AU56*$BA$56+AU71*$BA$71)/$BA$72</f>
        <v>0</v>
      </c>
      <c r="AV72" s="27">
        <f>SUM(AV71,AV56,AV51,AV48,AV44,AV41,AV39,AV35)</f>
        <v>0</v>
      </c>
      <c r="AW72" s="27">
        <f>SUM(AW71,AW56,AW51,AW48,AW44,AW41,AW39,AW35)</f>
        <v>44.14</v>
      </c>
      <c r="AX72" s="36">
        <f>(AX35*$BA$35+AX39*$BA$39+AX41*$BA$41+AX44*$BA$44+AX48*$BA$48+AX51*$BA$51+AX56*$BA$56+AX71*$BA$71)/$BA$72</f>
        <v>0.49289256740771259</v>
      </c>
      <c r="AY72" s="26">
        <f t="shared" ref="AY72:BA72" si="1152">SUM(AY71,AY56,AY51,AY48,AY44,AY41,AY39,AY35)</f>
        <v>215921.054</v>
      </c>
      <c r="AZ72" s="26">
        <f t="shared" si="1152"/>
        <v>1524</v>
      </c>
      <c r="BA72" s="26">
        <f t="shared" si="1152"/>
        <v>1455.9</v>
      </c>
      <c r="BD72" s="21" t="s">
        <v>59</v>
      </c>
      <c r="BE72" s="26">
        <f>SUM(BE71,BE56,BE51,BE48,BE44,BE41,BE39,BE35)</f>
        <v>0</v>
      </c>
      <c r="BF72" s="26">
        <f>SUM(BF71,BF56,BF51,BF48,BF44,BF41,BF39,BF35)</f>
        <v>0</v>
      </c>
      <c r="BG72" s="26">
        <f>SUM(BG71,BG56,BG51,BG48,BG44,BG41,BG39,BG35)</f>
        <v>0</v>
      </c>
      <c r="BH72" s="26">
        <f>SUM(BH71,BH56,BH51,BH48,BH44,BH41,BH39,BH35)</f>
        <v>0</v>
      </c>
      <c r="BI72" s="36" t="e">
        <f>(BI35*$BS35+BI39*$BS39+BI41*$BS41+BI44*$BS44+BI48*$BS48+BI51*$BS51+BI56*$BS56+BI71*$BS71)/$BS72</f>
        <v>#DIV/0!</v>
      </c>
      <c r="BJ72" s="26">
        <f>SUM(BJ71,BJ56,BJ51,BJ48,BJ44,BJ41,BJ39,BJ35)</f>
        <v>0</v>
      </c>
      <c r="BK72" s="36" t="e">
        <f>(BK35*$BS35+BK39*$BS39+BK41*$BS41+BK44*$BS44+BK48*$BS48+BK51*$BS51+BK56*$BS56+BK71*$BS71)/$BS72</f>
        <v>#DIV/0!</v>
      </c>
      <c r="BL72" s="26">
        <f>SUM(BL71,BL56,BL51,BL48,BL44,BL41,BL39,BL35)</f>
        <v>0</v>
      </c>
      <c r="BM72" s="34" t="e">
        <f>(BM35*$BS35+BM39*$BS39+BM41*$BS41+BM44*$BS44+BM48*$BS48+BM51*$BS51+BM56*$BS56+BM71*$BS71)/$BS72</f>
        <v>#DIV/0!</v>
      </c>
      <c r="BN72" s="27">
        <f>SUM(BN71,BN56,BN51,BN48,BN44,BN41,BN39,BN35)</f>
        <v>0</v>
      </c>
      <c r="BO72" s="27">
        <f>SUM(BO71,BO56,BO51,BO48,BO44,BO41,BO39,BO35)</f>
        <v>0</v>
      </c>
      <c r="BP72" s="36" t="e">
        <f>(BP35*$BS35+BP39*$BS39+BP41*$BS41+BP44*$BS44+BP48*$BS48+BP51*$BS51+BP56*$BS56+BP71*$BS71)/$BS72</f>
        <v>#DIV/0!</v>
      </c>
      <c r="BQ72" s="26">
        <f t="shared" ref="BQ72:BS72" si="1153">SUM(BQ71,BQ56,BQ51,BQ48,BQ44,BQ41,BQ39,BQ35)</f>
        <v>0</v>
      </c>
      <c r="BR72" s="26">
        <f t="shared" si="1153"/>
        <v>1524</v>
      </c>
      <c r="BS72" s="26">
        <f t="shared" si="1153"/>
        <v>1455.9</v>
      </c>
      <c r="BV72" s="21" t="s">
        <v>59</v>
      </c>
      <c r="BW72" s="26">
        <f>SUM(BW71,BW56,BW51,BW48,BW44,BW41,BW39,BW35)</f>
        <v>0</v>
      </c>
      <c r="BX72" s="26">
        <f>SUM(BX71,BX56,BX51,BX48,BX44,BX41,BX39,BX35)</f>
        <v>0</v>
      </c>
      <c r="BY72" s="26">
        <f>SUM(BY71,BY56,BY51,BY48,BY44,BY41,BY39,BY35)</f>
        <v>0</v>
      </c>
      <c r="BZ72" s="26">
        <f>SUM(BZ71,BZ56,BZ51,BZ48,BZ44,BZ41,BZ39,BZ35)</f>
        <v>0</v>
      </c>
      <c r="CA72" s="36" t="e">
        <f>(CA35*$CK35+CA39*$CK39+CA41*$CK41+CA44*$CK44+CA48*$CK48+CA51*$CK51+CA56*$CK56+CA71*$CK71)/$CK72</f>
        <v>#DIV/0!</v>
      </c>
      <c r="CB72" s="26">
        <f>SUM(CB71,CB56,CB51,CB48,CB44,CB41,CB39,CB35)</f>
        <v>0</v>
      </c>
      <c r="CC72" s="36" t="e">
        <f>(CC35*$CK35+CC39*$CK39+CC41*$CK41+CC44*$CK44+CC48*$CK48+CC51*$CK51+CC56*$CK56+CC71*$CK71)/$CK72</f>
        <v>#DIV/0!</v>
      </c>
      <c r="CD72" s="26">
        <f>SUM(CD71,CD56,CD51,CD48,CD44,CD41,CD39,CD35)</f>
        <v>0</v>
      </c>
      <c r="CE72" s="36" t="e">
        <f>(CE35*$CK35+CE39*$CK39+CE41*$CK41+CE44*$CK44+CE48*$CK48+CE51*$CK51+CE56*$CK56+CE71*$CK71)/$CK72</f>
        <v>#DIV/0!</v>
      </c>
      <c r="CF72" s="27">
        <f>SUM(CF71,CF56,CF51,CF48,CF44,CF41,CF39,CF35)</f>
        <v>0</v>
      </c>
      <c r="CG72" s="27">
        <f>SUM(CG71,CG56,CG51,CG48,CG44,CG41,CG39,CG35)</f>
        <v>0</v>
      </c>
      <c r="CH72" s="36" t="e">
        <f>(CH35*$CK35+CH39*$CK39+CH41*$CK41+CH44*$CK44+CH48*$CK48+CH51*$CK51+CH56*$CK56+CH71*$CK71)/$CK72</f>
        <v>#DIV/0!</v>
      </c>
      <c r="CI72" s="26">
        <f t="shared" ref="CI72:CK72" si="1154">SUM(CI71,CI56,CI51,CI48,CI44,CI41,CI39,CI35)</f>
        <v>0</v>
      </c>
      <c r="CJ72" s="26">
        <f t="shared" si="1154"/>
        <v>1524</v>
      </c>
      <c r="CK72" s="26">
        <f t="shared" si="1154"/>
        <v>1455.9</v>
      </c>
      <c r="CN72" s="21" t="s">
        <v>59</v>
      </c>
      <c r="CO72" s="26">
        <f>SUM(CO71,CO56,CO51,CO48,CO44,CO41,CO39,CO35)</f>
        <v>0</v>
      </c>
      <c r="CP72" s="26">
        <f>SUM(CP71,CP56,CP51,CP48,CP44,CP41,CP39,CP35)</f>
        <v>0</v>
      </c>
      <c r="CQ72" s="26">
        <f>SUM(CQ71,CQ56,CQ51,CQ48,CQ44,CQ41,CQ39,CQ35)</f>
        <v>0</v>
      </c>
      <c r="CR72" s="26">
        <f>SUM(CR71,CR56,CR51,CR48,CR44,CR41,CR39,CR35)</f>
        <v>0</v>
      </c>
      <c r="CS72" s="36" t="e">
        <f>(CS35*$DC35+CS39*$DC39+CS41*$DC41+CS44*$DC44+CS48*$DC48+CS51*$DC51+CS56*$DC56+CS71*$DC71)/$DC72</f>
        <v>#DIV/0!</v>
      </c>
      <c r="CT72" s="26">
        <f>SUM(CT71,CT56,CT51,CT48,CT44,CT41,CT39,CT35)</f>
        <v>0</v>
      </c>
      <c r="CU72" s="36" t="e">
        <f>(CU35*$DC35+CU39*$DC39+CU41*$DC41+CU44*$DC44+CU48*$DC48+CU51*$DC51+CU56*$DC56+CU71*$DC71)/$DC72</f>
        <v>#DIV/0!</v>
      </c>
      <c r="CV72" s="26">
        <f>SUM(CV71,CV56,CV51,CV48,CV44,CV41,CV39,CV35)</f>
        <v>0</v>
      </c>
      <c r="CW72" s="36" t="e">
        <f>(CW35*$DC35+CW39*$DC39+CW41*$DC41+CW44*$DC44+CW48*$DC48+CW51*$DC51+CW56*$DC56+CW71*$DC71)/$DC72</f>
        <v>#DIV/0!</v>
      </c>
      <c r="CX72" s="27">
        <f>SUM(CX71,CX56,CX51,CX48,CX44,CX41,CX39,CX35)</f>
        <v>0</v>
      </c>
      <c r="CY72" s="27">
        <f>SUM(CY71,CY56,CY51,CY48,CY44,CY41,CY39,CY35)</f>
        <v>0</v>
      </c>
      <c r="CZ72" s="36" t="e">
        <f>(CZ35*$DC35+CZ39*$DC39+CZ41*$DC41+CZ44*$DC44+CZ48*$DC48+CZ51*$DC51+CZ56*$DC56+CZ71*$DC71)/$DC72</f>
        <v>#DIV/0!</v>
      </c>
      <c r="DA72" s="26">
        <f t="shared" ref="DA72:DC72" si="1155">SUM(DA71,DA56,DA51,DA48,DA44,DA41,DA39,DA35)</f>
        <v>0</v>
      </c>
      <c r="DB72" s="26">
        <f t="shared" si="1155"/>
        <v>1524</v>
      </c>
      <c r="DC72" s="26">
        <f t="shared" si="1155"/>
        <v>1455.9</v>
      </c>
      <c r="DF72" s="21" t="s">
        <v>59</v>
      </c>
      <c r="DG72" s="26">
        <f>SUM(DG71,DG56,DG51,DG48,DG44,DG41,DG39,DG35)</f>
        <v>0</v>
      </c>
      <c r="DH72" s="26">
        <f>SUM(DH71,DH56,DH51,DH48,DH44,DH41,DH39,DH35)</f>
        <v>0</v>
      </c>
      <c r="DI72" s="26">
        <f>SUM(DI71,DI56,DI51,DI48,DI44,DI41,DI39,DI35)</f>
        <v>0</v>
      </c>
      <c r="DJ72" s="26">
        <f>SUM(DJ71,DJ56,DJ51,DJ48,DJ44,DJ41,DJ39,DJ35)</f>
        <v>0</v>
      </c>
      <c r="DK72" s="36" t="e">
        <f>(DK35*$DU35+DK39*$DU39+DK41*$DU41+DK44*$DU44+DK48*$DU48+DK51*$DU51+DK56*$DU56+DK71*$DU71)/$DU72</f>
        <v>#DIV/0!</v>
      </c>
      <c r="DL72" s="26">
        <f>SUM(DL71,DL56,DL51,DL48,DL44,DL41,DL39,DL35)</f>
        <v>0</v>
      </c>
      <c r="DM72" s="36" t="e">
        <f>(DM35*$DU35+DM39*$DU39+DM41*$DU41+DM44*$DU44+DM48*$DU48+DM51*$DU51+DM56*$DU56+DM71*$DU71)/$DU72</f>
        <v>#DIV/0!</v>
      </c>
      <c r="DN72" s="27">
        <f>SUM(DN71,DN56,DN51,DN48,DN44,DN41,DN39,DN35)</f>
        <v>0</v>
      </c>
      <c r="DO72" s="36" t="e">
        <f>(DO35*$DU35+DO39*$DU39+DO41*$DU41+DO44*$DU44+DO48*$DU48+DO51*$DU51+DO56*$DU56+DO71*$DU71)/$DU72</f>
        <v>#DIV/0!</v>
      </c>
      <c r="DP72" s="27">
        <f>SUM(DP71,DP56,DP51,DP48,DP44,DP41,DP39,DP35)</f>
        <v>0</v>
      </c>
      <c r="DQ72" s="27">
        <f>SUM(DQ71,DQ56,DQ51,DQ48,DQ44,DQ41,DQ39,DQ35)</f>
        <v>0</v>
      </c>
      <c r="DR72" s="44" t="e">
        <f>(DR35*$DU35+DR39*$DU39+DR41*$DU41+DR44*$DU44+DR48*$DU48+DR51*$DU51+DR56*$DU56+DR71*$DU71)/$DU72</f>
        <v>#DIV/0!</v>
      </c>
      <c r="DS72" s="26">
        <f>SUM(DS71,DS56,DS51,DS48,DS44,DS41,DS39,DS35)</f>
        <v>0</v>
      </c>
      <c r="DT72" s="26">
        <f>SUM(DT71,DT56,DT51,DT48,DT44,DT41,DT39,DT35)</f>
        <v>1524</v>
      </c>
      <c r="DU72" s="26">
        <f t="shared" ref="DU72" si="1156">SUM(DU71,DU56,DU51,DU48,DU44,DU41,DU39,DU35)</f>
        <v>1455.9</v>
      </c>
      <c r="DX72" s="21" t="s">
        <v>59</v>
      </c>
      <c r="DY72" s="26">
        <f>SUM(DY71,DY56,DY51,DY48,DY44,DY41,DY39,DY35)</f>
        <v>0</v>
      </c>
      <c r="DZ72" s="26">
        <f>SUM(DZ71,DZ56,DZ51,DZ48,DZ44,DZ41,DZ39,DZ35)</f>
        <v>0</v>
      </c>
      <c r="EA72" s="26">
        <f>SUM(EA71,EA56,EA51,EA48,EA44,EA41,EA39,EA35)</f>
        <v>0</v>
      </c>
      <c r="EB72" s="26">
        <f>SUM(EB71,EB56,EB51,EB48,EB44,EB41,EB39,EB35)</f>
        <v>0</v>
      </c>
      <c r="EC72" s="36" t="e">
        <f>(EC35*$EM35+EC39*$EM39+EC41*$EM41+EC44*$EM44+EC48*$EM48+EC51*$EM51+EC56*$EM56+EC71*$EM71)/$EM72</f>
        <v>#DIV/0!</v>
      </c>
      <c r="ED72" s="26">
        <f>SUM(ED71,ED56,ED51,ED48,ED44,ED41,ED39,ED35)</f>
        <v>0</v>
      </c>
      <c r="EE72" s="36" t="e">
        <f>(EE35*$EM35+EE39*$EM39+EE41*$EM41+EE44*$EM44+EE48*$EM48+EE51*$EM51+EE56*$EM56+EE71*$EM71)/$EM72</f>
        <v>#DIV/0!</v>
      </c>
      <c r="EF72" s="26">
        <f>SUM(EF71,EF56,EF51,EF48,EF44,EF41,EF39,EF35)</f>
        <v>0</v>
      </c>
      <c r="EG72" s="36" t="e">
        <f>(EG35*$EM35+EG39*$EM39+EG41*$EM41+EG44*$EM44+EG48*$EM48+EG51*$EM51+EG56*$EM56+EG71*$EM71)/$EM72</f>
        <v>#DIV/0!</v>
      </c>
      <c r="EH72" s="27">
        <f>SUM(EH71,EH56,EH51,EH48,EH44,EH41,EH39,EH35)</f>
        <v>0</v>
      </c>
      <c r="EI72" s="27">
        <f>SUM(EI71,EI56,EI51,EI48,EI44,EI41,EI39,EI35)</f>
        <v>0</v>
      </c>
      <c r="EJ72" s="36" t="e">
        <f>(EJ35*$EM35+EJ39*$EM39+EJ41*$EM41+EJ44*$EM44+EJ48*$EM48+EJ51*$EM51+EJ56*$EM56+EJ71*$EM71)/$EM72</f>
        <v>#DIV/0!</v>
      </c>
      <c r="EK72" s="26">
        <f t="shared" ref="EK72:EM72" si="1157">SUM(EK71,EK56,EK51,EK48,EK44,EK41,EK39,EK35)</f>
        <v>0</v>
      </c>
      <c r="EL72" s="26">
        <f t="shared" si="1157"/>
        <v>1524</v>
      </c>
      <c r="EM72" s="26">
        <f t="shared" si="1157"/>
        <v>1455.9</v>
      </c>
      <c r="EP72" s="21" t="s">
        <v>59</v>
      </c>
      <c r="EQ72" s="26">
        <f>SUM(EQ71,EQ56,EQ51,EQ48,EQ44,EQ41,EQ39,EQ35)</f>
        <v>0</v>
      </c>
      <c r="ER72" s="26">
        <f>SUM(ER71,ER56,ER51,ER48,ER44,ER41,ER39,ER35)</f>
        <v>0</v>
      </c>
      <c r="ES72" s="26">
        <f>SUM(ES71,ES56,ES51,ES48,ES44,ES41,ES39,ES35)</f>
        <v>0</v>
      </c>
      <c r="ET72" s="26">
        <f>SUM(ET71,ET56,ET51,ET48,ET44,ET41,ET39,ET35)</f>
        <v>0</v>
      </c>
      <c r="EU72" s="36" t="e">
        <f>(EU35*$FE35+EU39*$FE39+EU41*$FE41+EU44*$HKI44+EU48*$FE48+EU51*$FE51+EU56*$FE56+EU71*$FE71)/$FE72</f>
        <v>#DIV/0!</v>
      </c>
      <c r="EV72" s="26">
        <f>SUM(EV71,EV56,EV51,EV48,EV44,EV41,EV39,EV35)</f>
        <v>0</v>
      </c>
      <c r="EW72" s="36" t="e">
        <f>(EW35*$FE35+EW39*$FE39+EW41*$FE41+EW44*$HKI44+EW48*$FE48+EW51*$FE51+EW56*$FE56+EW71*$FE71)/$FE72</f>
        <v>#DIV/0!</v>
      </c>
      <c r="EX72" s="26">
        <f>SUM(EX71,EX56,EX51,EX48,EX44,EX41,EX39,EX35)</f>
        <v>0</v>
      </c>
      <c r="EY72" s="36" t="e">
        <f>(EY35*$FE35+EY39*$FE39+EY41*$FE41+EY44*$HKI44+EY48*$FE48+EY51*$FE51+EY56*$FE56+EY71*$FE71)/$FE72</f>
        <v>#DIV/0!</v>
      </c>
      <c r="EZ72" s="27">
        <f>SUM(EZ71,EZ56,EZ51,EZ48,EZ44,EZ41,EZ39,EZ35)</f>
        <v>0</v>
      </c>
      <c r="FA72" s="27">
        <f>SUM(FA71,FA56,FA51,FA48,FA44,FA41,FA39,FA35)</f>
        <v>0</v>
      </c>
      <c r="FB72" s="36" t="e">
        <f>(FB35*$FE35+FB39*$FE39+FB41*$FE41+FB44*$HKI44+FB48*$FE48+FB51*$FE51+FB56*$FE56+FB71*$FE71)/$FE72</f>
        <v>#DIV/0!</v>
      </c>
      <c r="FC72" s="26">
        <f t="shared" ref="FC72:FE72" si="1158">SUM(FC71,FC56,FC51,FC48,FC44,FC41,FC39,FC35)</f>
        <v>0</v>
      </c>
      <c r="FD72" s="26">
        <f t="shared" si="1158"/>
        <v>1524</v>
      </c>
      <c r="FE72" s="26">
        <f t="shared" si="1158"/>
        <v>1455.9</v>
      </c>
      <c r="FH72" s="21" t="s">
        <v>59</v>
      </c>
      <c r="FI72" s="26">
        <f>SUM(FI71,FI56,FI51,FI48,FI44,FI41,FI39,FI35)</f>
        <v>0</v>
      </c>
      <c r="FJ72" s="26">
        <f>SUM(FJ71,FJ56,FJ51,FJ48,FJ44,FJ41,FJ39,FJ35)</f>
        <v>0</v>
      </c>
      <c r="FK72" s="26">
        <f>SUM(FK71,FK56,FK51,FK48,FK44,FK41,FK39,FK35)</f>
        <v>0</v>
      </c>
      <c r="FL72" s="26">
        <f>SUM(FL71,FL56,FL51,FL48,FL44,FL41,FL39,FL35)</f>
        <v>0</v>
      </c>
      <c r="FM72" s="36" t="e">
        <f>(FM35*$FW35+FM39*$FW39+FM41*$FW41+FM44*$IJI44+FM48*$FW48+FM51*$FW51+FM56*$FW56+FM71*$FW71)/$FW72</f>
        <v>#DIV/0!</v>
      </c>
      <c r="FN72" s="26">
        <f>SUM(FN71,FN56,FN51,FN48,FN44,FN41,FN39,FN35)</f>
        <v>0</v>
      </c>
      <c r="FO72" s="36" t="e">
        <f>(FO35*$FW35+FO39*$FW39+FO41*$FW41+FO44*$IJI44+FO48*$FW48+FO51*$FW51+FO56*$FW56+FO71*$FW71)/$FW72</f>
        <v>#DIV/0!</v>
      </c>
      <c r="FP72" s="26">
        <f>SUM(FP71,FP56,FP51,FP48,FP44,FP41,FP39,FP35)</f>
        <v>0</v>
      </c>
      <c r="FQ72" s="34" t="e">
        <f>(FQ35*$FW35+FQ39*$FW39+FQ41*$FW41+FQ44*$IJI44+FQ48*$FW48+FQ51*$FW51+FQ56*$FW56+FQ71*$FW71)/$FW72</f>
        <v>#DIV/0!</v>
      </c>
      <c r="FR72" s="26">
        <f>SUM(FR71,FR56,FR51,FR48,FR44,FR41,FR39,FR35)</f>
        <v>0</v>
      </c>
      <c r="FS72" s="26">
        <f>SUM(FS71,FS56,FS51,FS48,FS44,FS41,FS39,FS35)</f>
        <v>0</v>
      </c>
      <c r="FT72" s="36" t="e">
        <f>(FT35*$FW35+FT39*$FW39+FT41*$FW41+FT44*$IJI44+FT48*$FW48+FT51*$FW51+FT56*$FW56+FT71*$FW71)/$FW72</f>
        <v>#DIV/0!</v>
      </c>
      <c r="FU72" s="26">
        <f t="shared" ref="FU72:FW72" si="1159">SUM(FU71,FU56,FU51,FU48,FU44,FU41,FU39,FU35)</f>
        <v>0</v>
      </c>
      <c r="FV72" s="26">
        <f t="shared" si="1159"/>
        <v>1524</v>
      </c>
      <c r="FW72" s="26">
        <f t="shared" si="1159"/>
        <v>1455.9</v>
      </c>
      <c r="FZ72" s="21" t="s">
        <v>59</v>
      </c>
      <c r="GA72" s="26">
        <f>SUM(GA71,GA56,GA51,GA48,GA44,GA41,GA39,GA35)</f>
        <v>0</v>
      </c>
      <c r="GB72" s="26">
        <f>SUM(GB71,GB56,GB51,GB48,GB44,GB41,GB39,GB35)</f>
        <v>0</v>
      </c>
      <c r="GC72" s="26">
        <f>SUM(GC71,GC56,GC51,GC48,GC44,GC41,GC39,GC35)</f>
        <v>0</v>
      </c>
      <c r="GD72" s="26">
        <f>SUM(GD71,GD56,GD51,GD48,GD44,GD41,GD39,GD35)</f>
        <v>0</v>
      </c>
      <c r="GE72" s="36" t="e">
        <f>(GE35*$GO35+GE39*$GO39+GE41*$GO41+GE44*$GO44+GE48*$GO48+GE51*$GO51+GE56*$GO56+GE71*$GO71)/$GO72</f>
        <v>#DIV/0!</v>
      </c>
      <c r="GF72" s="26">
        <f>SUM(GF71,GF56,GF51,GF48,GF44,GF41,GF39,GF35)</f>
        <v>0</v>
      </c>
      <c r="GG72" s="36" t="e">
        <f>(GG35*$GO35+GG39*$GO39+GG41*$GO41+GG44*$GO44+GG48*$GO48+GG51*$GO51+GG56*$GO56+GG71*$GO71)/$GO72</f>
        <v>#DIV/0!</v>
      </c>
      <c r="GH72" s="26">
        <f>SUM(GH71,GH56,GH51,GH48,GH44,GH41,GH39,GH35)</f>
        <v>0</v>
      </c>
      <c r="GI72" s="36" t="e">
        <f>(GI35*$GO35+GI39*$GO39+GI41*$GO41+GI44*$GO44+GI48*$GO48+GI51*$GO51+GI56*$GO56+GI71*$GO71)/$GO72</f>
        <v>#DIV/0!</v>
      </c>
      <c r="GJ72" s="27">
        <f>SUM(GJ71,GJ56,GJ51,GJ48,GJ44,GJ41,GJ39,GJ35)</f>
        <v>0</v>
      </c>
      <c r="GK72" s="27">
        <f>SUM(GK71,GK56,GK51,GK48,GK44,GK41,GK39,GK35)</f>
        <v>0</v>
      </c>
      <c r="GL72" s="36" t="e">
        <f>(GL35*$GO35+GL39*$GO39+GL41*$GO41+GL44*$GO44+GL48*$GO48+GL51*$GO51+GL56*$GO56+GL71*$GO71)/$GO72</f>
        <v>#DIV/0!</v>
      </c>
      <c r="GM72" s="26">
        <f t="shared" ref="GM72:GO72" si="1160">SUM(GM71,GM56,GM51,GM48,GM44,GM41,GM39,GM35)</f>
        <v>0</v>
      </c>
      <c r="GN72" s="26">
        <f t="shared" si="1160"/>
        <v>1524</v>
      </c>
      <c r="GO72" s="26">
        <f t="shared" si="1160"/>
        <v>1455.9</v>
      </c>
      <c r="GR72" s="21" t="s">
        <v>59</v>
      </c>
      <c r="GS72" s="26">
        <f>SUM(GS71,GS56,GS51,GS48,GS44,GS41,GS39,GS35)</f>
        <v>0</v>
      </c>
      <c r="GT72" s="26">
        <f>SUM(GT71,GT56,GT51,GT48,GT44,GT41,GT39,GT35)</f>
        <v>0</v>
      </c>
      <c r="GU72" s="26">
        <f>SUM(GU71,GU56,GU51,GU48,GU44,GU41,GU39,GU35)</f>
        <v>0</v>
      </c>
      <c r="GV72" s="26">
        <f>SUM(GV71,GV56,GV51,GV48,GV44,GV41,GV39,GV35)</f>
        <v>0</v>
      </c>
      <c r="GW72" s="36" t="e">
        <f>(GW35*$HG35+GW39*$HG39+GW41*$HG41+GW44*$HG44+GW48*$HG48+GW51*$HG51+GW56*$HG56+GW71*$HG71)/$HG72</f>
        <v>#DIV/0!</v>
      </c>
      <c r="GX72" s="26">
        <f>SUM(GX71,GX56,GX51,GX48,GX44,GX41,GX39,GX35)</f>
        <v>0</v>
      </c>
      <c r="GY72" s="36" t="e">
        <f>(GY35*$HG35+GY39*$HG39+GY41*$HG41+GY44*$HG44+GY48*$HG48+GY51*$HG51+GY56*$HG56+GY71*$HG71)/$HG72</f>
        <v>#DIV/0!</v>
      </c>
      <c r="GZ72" s="27">
        <f>SUM(GZ71,GZ56,GZ51,GZ48,GZ44,GZ41,GZ39,GZ35)</f>
        <v>0</v>
      </c>
      <c r="HA72" s="36" t="e">
        <f>(HA35*$HG35+HA39*$HG39+HA41*$HG41+HA44*$HG44+HA48*$HG48+HA51*$HG51+HA56*$HG56+HA71*$HG71)/$HG72</f>
        <v>#DIV/0!</v>
      </c>
      <c r="HB72" s="27">
        <f>SUM(HB71,HB56,HB51,HB48,HB44,HB41,HB39,HB35)</f>
        <v>0</v>
      </c>
      <c r="HC72" s="27">
        <f>SUM(HC71,HC56,HC51,HC48,HC44,HC41,HC39,HC35)</f>
        <v>0</v>
      </c>
      <c r="HD72" s="36" t="e">
        <f>(HD35*$HG35+HD39*$HG39+HD41*$HG41+HD44*$HG44+HD48*$HG48+HD51*$HG51+HD56*$HG56+HD71*$HG71)/$HG72</f>
        <v>#DIV/0!</v>
      </c>
      <c r="HE72" s="26">
        <f t="shared" ref="HE72:HG72" si="1161">SUM(HE71,HE56,HE51,HE48,HE44,HE41,HE39,HE35)</f>
        <v>0</v>
      </c>
      <c r="HF72" s="26">
        <f t="shared" si="1161"/>
        <v>1524</v>
      </c>
      <c r="HG72" s="26">
        <f t="shared" si="1161"/>
        <v>1455.9</v>
      </c>
    </row>
    <row r="73" spans="1:215" ht="15" x14ac:dyDescent="0.25">
      <c r="B73" s="5"/>
      <c r="G73" s="37"/>
      <c r="I73" s="37"/>
      <c r="J73" s="9"/>
      <c r="K73" s="37"/>
      <c r="L73" s="37"/>
      <c r="N73" s="37"/>
      <c r="T73" s="5"/>
      <c r="Y73" s="37"/>
      <c r="AA73" s="37"/>
      <c r="AC73" s="37"/>
      <c r="AF73" s="37"/>
      <c r="AQ73" s="39"/>
      <c r="AS73" s="39"/>
      <c r="AU73" s="39"/>
      <c r="AX73" s="39"/>
      <c r="BI73" s="39"/>
      <c r="BK73" s="37"/>
      <c r="BP73" s="37"/>
      <c r="BR73" s="12"/>
      <c r="CA73" s="37"/>
      <c r="CC73" s="37"/>
      <c r="CE73" s="37"/>
      <c r="CH73" s="37"/>
      <c r="HD73" s="70"/>
      <c r="HE73" s="70"/>
      <c r="HF73" s="70"/>
    </row>
    <row r="74" spans="1:215" ht="15.75" thickBot="1" x14ac:dyDescent="0.3">
      <c r="B74" s="22" t="s">
        <v>60</v>
      </c>
      <c r="C74" s="30">
        <f>SUM(C72,C24)</f>
        <v>20865.36</v>
      </c>
      <c r="D74" s="30">
        <f>SUM(D72,D24)</f>
        <v>13234.771666666671</v>
      </c>
      <c r="E74" s="30">
        <f>SUM(E72,E24)</f>
        <v>7630.5883333333313</v>
      </c>
      <c r="F74" s="30">
        <f>SUM(F72,F24)</f>
        <v>11982.099999999999</v>
      </c>
      <c r="G74" s="38">
        <f>(G24*$Q$24+G72*$Q$72)/$Q$74</f>
        <v>0.31984958512143508</v>
      </c>
      <c r="H74" s="30">
        <f>SUM(H72,H24)</f>
        <v>4481.62</v>
      </c>
      <c r="I74" s="38">
        <f>(I24*$Q$24+I72*$Q$72)/$Q$74</f>
        <v>0.10035132945135375</v>
      </c>
      <c r="J74" s="78">
        <f>SUM(J72,J24)</f>
        <v>614.91999999999996</v>
      </c>
      <c r="K74" s="38">
        <f>(K24*$Q$24+K72*$Q$72)/$Q$74</f>
        <v>1.4622572405766796E-2</v>
      </c>
      <c r="L74" s="78">
        <f>SUM(L72,L24)</f>
        <v>6.36</v>
      </c>
      <c r="M74" s="30">
        <f>SUM(M72,M24)</f>
        <v>602.80106715652778</v>
      </c>
      <c r="N74" s="38">
        <f>(N24*$Q$24+N72*$Q$72)/$Q$74</f>
        <v>0.53116235921972454</v>
      </c>
      <c r="O74" s="30">
        <f t="shared" ref="O74:Q74" si="1162">SUM(O72,O24)</f>
        <v>1114533.2749999999</v>
      </c>
      <c r="P74" s="30">
        <f t="shared" si="1162"/>
        <v>4316</v>
      </c>
      <c r="Q74" s="30">
        <f t="shared" si="1162"/>
        <v>3862.9</v>
      </c>
      <c r="T74" s="22" t="s">
        <v>60</v>
      </c>
      <c r="U74" s="30">
        <f>SUM(U72,U24)</f>
        <v>20201.895</v>
      </c>
      <c r="V74" s="30">
        <f>SUM(V72,V24)</f>
        <v>13484.569999999996</v>
      </c>
      <c r="W74" s="30">
        <f>SUM(W72,W24)</f>
        <v>6717.3250000000025</v>
      </c>
      <c r="X74" s="30">
        <f>SUM(X72,X24)</f>
        <v>13142.624999999998</v>
      </c>
      <c r="Y74" s="38">
        <f>(Y24*$AI$24+Y72*$AI$72)/$AI$74</f>
        <v>0.28545446314916889</v>
      </c>
      <c r="Z74" s="30">
        <f>SUM(Z72,Z24)</f>
        <v>4464</v>
      </c>
      <c r="AA74" s="38">
        <f>(AA24*$AI$24+AA72*$AI$72)/$AI$74</f>
        <v>9.9407181133345415E-2</v>
      </c>
      <c r="AB74" s="30">
        <f>SUM(AB72,AB24)</f>
        <v>135.47999999999999</v>
      </c>
      <c r="AC74" s="38">
        <f>(AC24*$AI$24+AC72*$AI$72)/$AI$74</f>
        <v>3.6320166029366204E-3</v>
      </c>
      <c r="AD74" s="30">
        <f>SUM(AD72,AD24)</f>
        <v>42.55</v>
      </c>
      <c r="AE74" s="30">
        <f>SUM(AE72,AE24)</f>
        <v>747.91365686944641</v>
      </c>
      <c r="AF74" s="38">
        <f>(AF24*$AI$24+AF72*$AI$72)/$AI$74</f>
        <v>0.55891832193717639</v>
      </c>
      <c r="AG74" s="30">
        <f t="shared" ref="AG74:AI74" si="1163">SUM(AG72,AG24)</f>
        <v>1187386.993</v>
      </c>
      <c r="AH74" s="30">
        <f t="shared" si="1163"/>
        <v>4316</v>
      </c>
      <c r="AI74" s="30">
        <f t="shared" si="1163"/>
        <v>3862.9</v>
      </c>
      <c r="AL74" s="22" t="s">
        <v>60</v>
      </c>
      <c r="AM74" s="30">
        <f>SUM(AM72,AM24)</f>
        <v>19125.745000000003</v>
      </c>
      <c r="AN74" s="30">
        <f>SUM(AN72,AN24)</f>
        <v>11621.010000000002</v>
      </c>
      <c r="AO74" s="30">
        <f>SUM(AO72,AO24)</f>
        <v>7504.7349999999979</v>
      </c>
      <c r="AP74" s="30">
        <f>SUM(AP72,AP24)</f>
        <v>13709.855</v>
      </c>
      <c r="AQ74" s="38">
        <f>(AQ24*$BA$24+AQ72*$BA$72)/$BA$74</f>
        <v>0.32894942523032489</v>
      </c>
      <c r="AR74" s="30">
        <f>SUM(AR72,AR24)</f>
        <v>3711.4</v>
      </c>
      <c r="AS74" s="38">
        <f>(AS24*$BA$24+AS72*$BA$72)/$BA$74</f>
        <v>8.846620702350852E-2</v>
      </c>
      <c r="AT74" s="30">
        <f>SUM(AT72,AT24)</f>
        <v>173</v>
      </c>
      <c r="AU74" s="38">
        <f>(AU24*$BA$24+AU72*$BA$72)/$BA$74</f>
        <v>9.2265993309574561E-3</v>
      </c>
      <c r="AV74" s="78">
        <f>SUM(AV72,AV24)</f>
        <v>0</v>
      </c>
      <c r="AW74" s="30">
        <f>SUM(AW72,AW24)</f>
        <v>548.56999999999994</v>
      </c>
      <c r="AX74" s="38">
        <f>(AX24*$BA$24+AX72*$BA$72)/$BA$74</f>
        <v>0.53257747417743151</v>
      </c>
      <c r="AY74" s="30">
        <f t="shared" ref="AY74:BA74" si="1164">SUM(AY72,AY24)</f>
        <v>1093748.054</v>
      </c>
      <c r="AZ74" s="30">
        <f t="shared" si="1164"/>
        <v>4316</v>
      </c>
      <c r="BA74" s="30">
        <f t="shared" si="1164"/>
        <v>3862.9</v>
      </c>
      <c r="BD74" s="22" t="s">
        <v>60</v>
      </c>
      <c r="BE74" s="30">
        <f>SUM(BE72,BE24)</f>
        <v>0</v>
      </c>
      <c r="BF74" s="30">
        <f>SUM(BF72,BF24)</f>
        <v>0</v>
      </c>
      <c r="BG74" s="30">
        <f>SUM(BG72,BG24)</f>
        <v>0</v>
      </c>
      <c r="BH74" s="30">
        <f>SUM(BH72,BH24)</f>
        <v>0</v>
      </c>
      <c r="BI74" s="38" t="e">
        <f>(BI24*$BS24+BI72*$BS72)/$BS74</f>
        <v>#DIV/0!</v>
      </c>
      <c r="BJ74" s="30">
        <f>SUM(BJ72,BJ24)</f>
        <v>0</v>
      </c>
      <c r="BK74" s="38" t="e">
        <f>(BK24*$BS24+BK72*$BS72)/$BS74</f>
        <v>#DIV/0!</v>
      </c>
      <c r="BL74" s="30">
        <f>SUM(BL72,BL24)</f>
        <v>0</v>
      </c>
      <c r="BM74" s="35" t="e">
        <f>(BM24*$BS24+BM72*$BS72)/$BS74</f>
        <v>#DIV/0!</v>
      </c>
      <c r="BN74" s="30">
        <f>SUM(BN72,BN24)</f>
        <v>0</v>
      </c>
      <c r="BO74" s="30">
        <f>SUM(BO72,BO24)</f>
        <v>0</v>
      </c>
      <c r="BP74" s="38" t="e">
        <f>(BP24*$BS24+BP72*$BS72)/$BS74</f>
        <v>#DIV/0!</v>
      </c>
      <c r="BQ74" s="30">
        <f t="shared" ref="BQ74:BS74" si="1165">SUM(BQ72,BQ24)</f>
        <v>0</v>
      </c>
      <c r="BR74" s="30">
        <f t="shared" si="1165"/>
        <v>4316</v>
      </c>
      <c r="BS74" s="30">
        <f t="shared" si="1165"/>
        <v>3862.9</v>
      </c>
      <c r="BT74" s="70"/>
      <c r="BU74" s="70"/>
      <c r="BV74" s="22" t="s">
        <v>60</v>
      </c>
      <c r="BW74" s="30">
        <f>SUM(BW72,BW24)</f>
        <v>0</v>
      </c>
      <c r="BX74" s="30">
        <f>SUM(BX72,BX24)</f>
        <v>0</v>
      </c>
      <c r="BY74" s="30">
        <f>SUM(BY72,BY24)</f>
        <v>0</v>
      </c>
      <c r="BZ74" s="30">
        <f>SUM(BZ72,BZ24)</f>
        <v>0</v>
      </c>
      <c r="CA74" s="38" t="e">
        <f>(CA24*$CK24+CA72*$CK72)/$CK74</f>
        <v>#DIV/0!</v>
      </c>
      <c r="CB74" s="30">
        <f>SUM(CB72,CB24)</f>
        <v>0</v>
      </c>
      <c r="CC74" s="38" t="e">
        <f>(CC24*$CK24+CC72*$CK72)/$CK74</f>
        <v>#DIV/0!</v>
      </c>
      <c r="CD74" s="30">
        <f>SUM(CD72,CD24)</f>
        <v>0</v>
      </c>
      <c r="CE74" s="38" t="e">
        <f>(CE24*$CK24+CE72*$CK72)/$CK74</f>
        <v>#DIV/0!</v>
      </c>
      <c r="CF74" s="30">
        <f>SUM(CF72,CF24)</f>
        <v>0</v>
      </c>
      <c r="CG74" s="30">
        <f>SUM(CG72,CG24)</f>
        <v>0</v>
      </c>
      <c r="CH74" s="38" t="e">
        <f>(CH24*$CK24+CH72*$CK72)/$CK74</f>
        <v>#DIV/0!</v>
      </c>
      <c r="CI74" s="30">
        <f t="shared" ref="CI74:CK74" si="1166">SUM(CI72,CI24)</f>
        <v>0</v>
      </c>
      <c r="CJ74" s="30">
        <f t="shared" si="1166"/>
        <v>4316</v>
      </c>
      <c r="CK74" s="30">
        <f t="shared" si="1166"/>
        <v>3862.9</v>
      </c>
      <c r="CL74" s="70"/>
      <c r="CM74" s="70"/>
      <c r="CN74" s="22" t="s">
        <v>60</v>
      </c>
      <c r="CO74" s="30">
        <f>SUM(CO72,CO24)</f>
        <v>0</v>
      </c>
      <c r="CP74" s="30">
        <f>SUM(CP72,CP24)</f>
        <v>0</v>
      </c>
      <c r="CQ74" s="30">
        <f>SUM(CQ72,CQ24)</f>
        <v>0</v>
      </c>
      <c r="CR74" s="30">
        <f>SUM(CR72,CR24)</f>
        <v>0</v>
      </c>
      <c r="CS74" s="38" t="e">
        <f>(CS24*$DC24+CS72*$DC72)/$DC74</f>
        <v>#DIV/0!</v>
      </c>
      <c r="CT74" s="30">
        <f>SUM(CT72,CT24)</f>
        <v>0</v>
      </c>
      <c r="CU74" s="38" t="e">
        <f>(CU24*$DC24+CU72*$DC72)/$DC74</f>
        <v>#DIV/0!</v>
      </c>
      <c r="CV74" s="30">
        <f>SUM(CV72,CV24)</f>
        <v>0</v>
      </c>
      <c r="CW74" s="38" t="e">
        <f>(CW24*$DC24+CW72*$DC72)/$DC74</f>
        <v>#DIV/0!</v>
      </c>
      <c r="CX74" s="30">
        <f>SUM(CX72,CX24)</f>
        <v>0</v>
      </c>
      <c r="CY74" s="30">
        <f>SUM(CY72,CY24)</f>
        <v>0</v>
      </c>
      <c r="CZ74" s="38" t="e">
        <f>(CZ24*$DC24+CZ72*$DC72)/$DC74</f>
        <v>#DIV/0!</v>
      </c>
      <c r="DA74" s="30">
        <f t="shared" ref="DA74:DC74" si="1167">SUM(DA72,DA24)</f>
        <v>0</v>
      </c>
      <c r="DB74" s="30">
        <f t="shared" si="1167"/>
        <v>4316</v>
      </c>
      <c r="DC74" s="30">
        <f t="shared" si="1167"/>
        <v>3862.9</v>
      </c>
      <c r="DF74" s="22" t="s">
        <v>60</v>
      </c>
      <c r="DG74" s="30">
        <f>SUM(DG72,DG24)</f>
        <v>0</v>
      </c>
      <c r="DH74" s="30">
        <f>SUM(DH72,DH24)</f>
        <v>0</v>
      </c>
      <c r="DI74" s="30">
        <f>SUM(DI72,DI24)</f>
        <v>0</v>
      </c>
      <c r="DJ74" s="30">
        <f>SUM(DJ72,DJ24)</f>
        <v>0</v>
      </c>
      <c r="DK74" s="38" t="e">
        <f>(DK24*$DU24+DK72*$DU72)/$DU74</f>
        <v>#DIV/0!</v>
      </c>
      <c r="DL74" s="30">
        <f>SUM(DL72,DL24)</f>
        <v>0</v>
      </c>
      <c r="DM74" s="38" t="e">
        <f>(DM24*$DU24+DM72*$DU72)/$DU74</f>
        <v>#DIV/0!</v>
      </c>
      <c r="DN74" s="30">
        <f>SUM(DN72,DN24)</f>
        <v>0</v>
      </c>
      <c r="DO74" s="38" t="e">
        <f>(DO24*$DU24+DO72*$DU72)/$DU74</f>
        <v>#DIV/0!</v>
      </c>
      <c r="DP74" s="30">
        <f>SUM(DP72,DP24)</f>
        <v>0</v>
      </c>
      <c r="DQ74" s="30">
        <f>SUM(DQ72,DQ24)</f>
        <v>0</v>
      </c>
      <c r="DR74" s="38" t="e">
        <f>(DR24*$DU24+DR72*$DU72)/$DU74</f>
        <v>#DIV/0!</v>
      </c>
      <c r="DS74" s="30">
        <f t="shared" ref="DS74:DU74" si="1168">SUM(DS72,DS24)</f>
        <v>0</v>
      </c>
      <c r="DT74" s="30">
        <f t="shared" si="1168"/>
        <v>4316</v>
      </c>
      <c r="DU74" s="30">
        <f t="shared" si="1168"/>
        <v>3862.9</v>
      </c>
      <c r="DX74" s="22" t="s">
        <v>60</v>
      </c>
      <c r="DY74" s="30">
        <f>SUM(DY72,DY24)</f>
        <v>0</v>
      </c>
      <c r="DZ74" s="30">
        <f>SUM(DZ72,DZ24)</f>
        <v>0</v>
      </c>
      <c r="EA74" s="30">
        <f>SUM(EA72,EA24)</f>
        <v>0</v>
      </c>
      <c r="EB74" s="30">
        <f>SUM(EB72,EB24)</f>
        <v>0</v>
      </c>
      <c r="EC74" s="38" t="e">
        <f>(EC24*$EM24+EC72*$EM72)/$EM74</f>
        <v>#DIV/0!</v>
      </c>
      <c r="ED74" s="30">
        <f>SUM(ED72,ED24)</f>
        <v>0</v>
      </c>
      <c r="EE74" s="38" t="e">
        <f>(EE24*$EM24+EE72*$EM72)/$EM74</f>
        <v>#DIV/0!</v>
      </c>
      <c r="EF74" s="30">
        <f>SUM(EF72,EF24)</f>
        <v>0</v>
      </c>
      <c r="EG74" s="38" t="e">
        <f>(EG24*$EM24+EG72*$EM72)/$EM74</f>
        <v>#DIV/0!</v>
      </c>
      <c r="EH74" s="30">
        <f>SUM(EH72,EH24)</f>
        <v>0</v>
      </c>
      <c r="EI74" s="30">
        <f>SUM(EI72,EI24)</f>
        <v>0</v>
      </c>
      <c r="EJ74" s="38" t="e">
        <f>(EJ24*$EM24+EJ72*$EM72)/$EM74</f>
        <v>#DIV/0!</v>
      </c>
      <c r="EK74" s="30">
        <f t="shared" ref="EK74:EM74" si="1169">SUM(EK72,EK24)</f>
        <v>0</v>
      </c>
      <c r="EL74" s="30">
        <f t="shared" si="1169"/>
        <v>4316</v>
      </c>
      <c r="EM74" s="30">
        <f t="shared" si="1169"/>
        <v>3862.9</v>
      </c>
      <c r="EP74" s="22" t="s">
        <v>60</v>
      </c>
      <c r="EQ74" s="30">
        <f>SUM(EQ72,EQ24)</f>
        <v>0</v>
      </c>
      <c r="ER74" s="30">
        <f>SUM(ER72,ER24)</f>
        <v>0</v>
      </c>
      <c r="ES74" s="30">
        <f>SUM(ES72,ES24)</f>
        <v>0</v>
      </c>
      <c r="ET74" s="30">
        <f>SUM(ET72,ET24)</f>
        <v>0</v>
      </c>
      <c r="EU74" s="38" t="e">
        <f>(EU24*$FE24+EU72*$FE72)/$FE74</f>
        <v>#DIV/0!</v>
      </c>
      <c r="EV74" s="30">
        <f>SUM(EV72,EV24)</f>
        <v>0</v>
      </c>
      <c r="EW74" s="38" t="e">
        <f>(EW24*$FE24+EW72*$FE72)/$FE74</f>
        <v>#DIV/0!</v>
      </c>
      <c r="EX74" s="30">
        <f>SUM(EX72,EX24)</f>
        <v>0</v>
      </c>
      <c r="EY74" s="38" t="e">
        <f>(EY24*$FE24+EY72*$FE72)/$FE74</f>
        <v>#DIV/0!</v>
      </c>
      <c r="EZ74" s="30">
        <f>SUM(EZ72,EZ24)</f>
        <v>0</v>
      </c>
      <c r="FA74" s="30">
        <f>SUM(FA72,FA24)</f>
        <v>0</v>
      </c>
      <c r="FB74" s="38" t="e">
        <f>(FB24*$FE24+FB72*$FE72)/$FE74</f>
        <v>#DIV/0!</v>
      </c>
      <c r="FC74" s="30">
        <f t="shared" ref="FC74:FE74" si="1170">SUM(FC72,FC24)</f>
        <v>0</v>
      </c>
      <c r="FD74" s="30">
        <f t="shared" si="1170"/>
        <v>4316</v>
      </c>
      <c r="FE74" s="30">
        <f t="shared" si="1170"/>
        <v>3862.9</v>
      </c>
      <c r="FH74" s="22" t="s">
        <v>60</v>
      </c>
      <c r="FI74" s="30">
        <f>SUM(FI72,FI24)</f>
        <v>0</v>
      </c>
      <c r="FJ74" s="30">
        <f>SUM(FJ72,FJ24)</f>
        <v>0</v>
      </c>
      <c r="FK74" s="30">
        <f>SUM(FK72,FK24)</f>
        <v>0</v>
      </c>
      <c r="FL74" s="30">
        <f>SUM(FL72,FL24)</f>
        <v>0</v>
      </c>
      <c r="FM74" s="38" t="e">
        <f>(FM24*$FW24+FM72*$FW72)/$FW74</f>
        <v>#DIV/0!</v>
      </c>
      <c r="FN74" s="30">
        <f>SUM(FN72,FN24)</f>
        <v>0</v>
      </c>
      <c r="FO74" s="38" t="e">
        <f>(FO24*$FW24+FO72*$FW72)/$FW74</f>
        <v>#DIV/0!</v>
      </c>
      <c r="FP74" s="30">
        <f>SUM(FP72,FP24)</f>
        <v>0</v>
      </c>
      <c r="FQ74" s="38" t="e">
        <f>(FQ24*$FW24+FQ72*$FW72)/$FW74</f>
        <v>#DIV/0!</v>
      </c>
      <c r="FR74" s="30">
        <f>SUM(FR72,FR24)</f>
        <v>0</v>
      </c>
      <c r="FS74" s="30">
        <f>SUM(FS72,FS24)</f>
        <v>0</v>
      </c>
      <c r="FT74" s="38" t="e">
        <f>(FT24*$FW24+FT72*$FW72)/$FW74</f>
        <v>#DIV/0!</v>
      </c>
      <c r="FU74" s="30">
        <f t="shared" ref="FU74:FW74" si="1171">SUM(FU72,FU24)</f>
        <v>0</v>
      </c>
      <c r="FV74" s="30">
        <f t="shared" si="1171"/>
        <v>4316</v>
      </c>
      <c r="FW74" s="30">
        <f t="shared" si="1171"/>
        <v>3862.9</v>
      </c>
      <c r="FZ74" s="22" t="s">
        <v>60</v>
      </c>
      <c r="GA74" s="30">
        <f>SUM(GA72,GA24)</f>
        <v>0</v>
      </c>
      <c r="GB74" s="30">
        <f>SUM(GB72,GB24)</f>
        <v>0</v>
      </c>
      <c r="GC74" s="30">
        <f>SUM(GC72,GC24)</f>
        <v>0</v>
      </c>
      <c r="GD74" s="30">
        <f>SUM(GD72,GD24)</f>
        <v>0</v>
      </c>
      <c r="GE74" s="38" t="e">
        <f>(GE24*$GO24+GE72*$GO72)/$GO74</f>
        <v>#DIV/0!</v>
      </c>
      <c r="GF74" s="30">
        <f>SUM(GF72,GF24)</f>
        <v>0</v>
      </c>
      <c r="GG74" s="38" t="e">
        <f>(GG24*$GO24+GG72*$GO72)/$GO74</f>
        <v>#DIV/0!</v>
      </c>
      <c r="GH74" s="30">
        <f>SUM(GH72,GH24)</f>
        <v>0</v>
      </c>
      <c r="GI74" s="38" t="e">
        <f>(GI24*$GO24+GI72*$GO72)/$GO74</f>
        <v>#DIV/0!</v>
      </c>
      <c r="GJ74" s="30">
        <f>SUM(GJ72,GJ24)</f>
        <v>0</v>
      </c>
      <c r="GK74" s="30">
        <f>SUM(GK72,GK24)</f>
        <v>0</v>
      </c>
      <c r="GL74" s="38" t="e">
        <f>(GL24*$GO24+GL72*$GO72)/$GO74</f>
        <v>#DIV/0!</v>
      </c>
      <c r="GM74" s="30">
        <f t="shared" ref="GM74:GO74" si="1172">SUM(GM72,GM24)</f>
        <v>0</v>
      </c>
      <c r="GN74" s="30">
        <f t="shared" si="1172"/>
        <v>4316</v>
      </c>
      <c r="GO74" s="30">
        <f t="shared" si="1172"/>
        <v>3862.9</v>
      </c>
      <c r="GR74" s="22" t="s">
        <v>60</v>
      </c>
      <c r="GS74" s="30">
        <f>SUM(GS72,GS24)</f>
        <v>0</v>
      </c>
      <c r="GT74" s="30">
        <f>SUM(GT72,GT24)</f>
        <v>0</v>
      </c>
      <c r="GU74" s="30">
        <f>SUM(GU72,GU24)</f>
        <v>0</v>
      </c>
      <c r="GV74" s="30">
        <f>SUM(GV72,GV24)</f>
        <v>0</v>
      </c>
      <c r="GW74" s="38" t="e">
        <f>(GW24*$HG24+GW72*$HG72)/$HG74</f>
        <v>#DIV/0!</v>
      </c>
      <c r="GX74" s="30">
        <f>SUM(GX72,GX24)</f>
        <v>0</v>
      </c>
      <c r="GY74" s="38" t="e">
        <f>(GY24*$HG24+GY72*$HG72)/$HG74</f>
        <v>#DIV/0!</v>
      </c>
      <c r="GZ74" s="30">
        <f>SUM(GZ72,GZ24)</f>
        <v>0</v>
      </c>
      <c r="HA74" s="38" t="e">
        <f>(HA24*$HG24+HA72*$HG72)/$HG74</f>
        <v>#DIV/0!</v>
      </c>
      <c r="HB74" s="30">
        <f>SUM(HB72,HB24)</f>
        <v>0</v>
      </c>
      <c r="HC74" s="30">
        <f>SUM(HC72,HC24)</f>
        <v>0</v>
      </c>
      <c r="HD74" s="38" t="e">
        <f>(HD24*$HG24+HD72*$HG72)/$HG74</f>
        <v>#DIV/0!</v>
      </c>
      <c r="HE74" s="30">
        <f t="shared" ref="HE74:HG74" si="1173">SUM(HE72,HE24)</f>
        <v>0</v>
      </c>
      <c r="HF74" s="30">
        <f t="shared" si="1173"/>
        <v>4316</v>
      </c>
      <c r="HG74" s="30">
        <f t="shared" si="1173"/>
        <v>3862.9</v>
      </c>
    </row>
    <row r="75" spans="1:215" ht="15" x14ac:dyDescent="0.25">
      <c r="B75" s="5"/>
      <c r="O75" s="7"/>
      <c r="Y75" s="23"/>
      <c r="DK75" s="39"/>
      <c r="DM75" s="39"/>
      <c r="DO75" s="73"/>
      <c r="DR75" s="39"/>
      <c r="DU75" s="7"/>
      <c r="EC75" s="39"/>
      <c r="EE75" s="39"/>
      <c r="EG75" s="39"/>
      <c r="EJ75" s="39"/>
      <c r="EM75" s="7"/>
    </row>
    <row r="76" spans="1:215" ht="15" x14ac:dyDescent="0.25">
      <c r="B76" s="5"/>
      <c r="DK76" s="39"/>
      <c r="DM76" s="39"/>
      <c r="DO76" s="39"/>
      <c r="DR76" s="39"/>
      <c r="DU76" s="7"/>
      <c r="EC76" s="39"/>
      <c r="EE76" s="39"/>
      <c r="EG76" s="39"/>
      <c r="EJ76" s="39"/>
      <c r="EM76" s="7"/>
      <c r="FM76" s="50"/>
      <c r="FT76" s="50"/>
      <c r="GE76" s="39"/>
      <c r="GF76" s="70"/>
      <c r="GG76" s="70"/>
      <c r="GH76" s="70"/>
      <c r="GI76" s="70"/>
      <c r="GJ76" s="70"/>
      <c r="GK76" s="70"/>
      <c r="GL76" s="39"/>
      <c r="GO76" s="70"/>
    </row>
    <row r="77" spans="1:215" ht="15" x14ac:dyDescent="0.25">
      <c r="A77" s="70" t="s">
        <v>61</v>
      </c>
      <c r="B77" s="2">
        <v>1</v>
      </c>
      <c r="C77" s="9">
        <v>744</v>
      </c>
      <c r="D77" s="9">
        <v>0</v>
      </c>
      <c r="E77" s="9">
        <v>744</v>
      </c>
      <c r="F77" s="9">
        <v>0</v>
      </c>
      <c r="G77" s="37">
        <f t="shared" ref="G77:G78" si="1174">F77/$B$4</f>
        <v>0</v>
      </c>
      <c r="H77" s="9">
        <v>0</v>
      </c>
      <c r="I77" s="37">
        <f t="shared" ref="I77:I78" si="1175">H77/$B$4</f>
        <v>0</v>
      </c>
      <c r="J77" s="9">
        <v>0</v>
      </c>
      <c r="K77" s="37">
        <f t="shared" ref="K77:K78" si="1176">J77/$B$4</f>
        <v>0</v>
      </c>
      <c r="L77" s="9">
        <v>0</v>
      </c>
      <c r="M77" s="9">
        <v>0</v>
      </c>
      <c r="N77" s="37">
        <f>(C77-L77-M77)/$B$4</f>
        <v>1</v>
      </c>
      <c r="O77" s="2">
        <v>0</v>
      </c>
      <c r="P77" s="2">
        <v>3.3</v>
      </c>
      <c r="Q77" s="2">
        <v>3.3</v>
      </c>
      <c r="S77" s="70" t="s">
        <v>61</v>
      </c>
      <c r="T77" s="2">
        <v>1</v>
      </c>
      <c r="U77" s="9">
        <v>744</v>
      </c>
      <c r="V77" s="9">
        <v>0</v>
      </c>
      <c r="W77" s="9">
        <v>744</v>
      </c>
      <c r="X77" s="9">
        <v>0</v>
      </c>
      <c r="Y77" s="37">
        <f t="shared" ref="Y77:AC82" si="1177">X77/$T$4</f>
        <v>0</v>
      </c>
      <c r="Z77" s="9">
        <v>0</v>
      </c>
      <c r="AA77" s="37">
        <f t="shared" ref="AA77:AA78" si="1178">Z77/$T$4</f>
        <v>0</v>
      </c>
      <c r="AB77" s="9">
        <v>0</v>
      </c>
      <c r="AC77" s="37">
        <f t="shared" ref="AC77:AC78" si="1179">AB77/$T$4</f>
        <v>0</v>
      </c>
      <c r="AD77" s="9">
        <v>0</v>
      </c>
      <c r="AE77" s="9">
        <v>0</v>
      </c>
      <c r="AF77" s="37">
        <f>(U77-AD77-AE77)/$T$4</f>
        <v>1</v>
      </c>
      <c r="AG77" s="2">
        <v>0</v>
      </c>
      <c r="AH77" s="2">
        <v>3.3</v>
      </c>
      <c r="AI77" s="2">
        <v>3.3</v>
      </c>
      <c r="AK77" s="70" t="s">
        <v>61</v>
      </c>
      <c r="AL77" s="2">
        <v>1</v>
      </c>
      <c r="AM77" s="2">
        <v>720</v>
      </c>
      <c r="AN77" s="2">
        <v>0</v>
      </c>
      <c r="AO77" s="2">
        <v>720</v>
      </c>
      <c r="AP77" s="2">
        <v>0</v>
      </c>
      <c r="AQ77" s="37">
        <f t="shared" ref="AQ77:AU82" si="1180">AP77/$AL$4</f>
        <v>0</v>
      </c>
      <c r="AR77" s="2">
        <v>0</v>
      </c>
      <c r="AS77" s="37">
        <f t="shared" si="1180"/>
        <v>0</v>
      </c>
      <c r="AT77" s="2">
        <v>0</v>
      </c>
      <c r="AU77" s="37">
        <f t="shared" si="1180"/>
        <v>0</v>
      </c>
      <c r="AV77" s="2">
        <v>0</v>
      </c>
      <c r="AW77" s="2">
        <v>0</v>
      </c>
      <c r="AX77" s="37">
        <f>(AM77-AV77-AW77)/$AL$4</f>
        <v>1</v>
      </c>
      <c r="AY77" s="2">
        <v>0</v>
      </c>
      <c r="AZ77" s="2">
        <v>3.3</v>
      </c>
      <c r="BA77" s="2">
        <v>3.3</v>
      </c>
      <c r="BC77" s="70" t="s">
        <v>61</v>
      </c>
      <c r="BD77" s="2">
        <v>1</v>
      </c>
      <c r="BI77" s="37" t="e">
        <f>BH77/$BD$4</f>
        <v>#DIV/0!</v>
      </c>
      <c r="BK77" s="37" t="e">
        <f>BJ77/$BD$4</f>
        <v>#DIV/0!</v>
      </c>
      <c r="BM77" s="37" t="e">
        <f>BL77/$BD$4</f>
        <v>#DIV/0!</v>
      </c>
      <c r="BP77" s="37" t="e">
        <f>(BE77-BO77)/$BD$4</f>
        <v>#DIV/0!</v>
      </c>
      <c r="BR77" s="2">
        <f>'[10]UNIT DATA'!C15</f>
        <v>3.3</v>
      </c>
      <c r="BS77" s="2">
        <f>'[10]UNIT DATA'!D15</f>
        <v>3.3</v>
      </c>
      <c r="BU77" s="70" t="s">
        <v>61</v>
      </c>
      <c r="BV77" s="2">
        <v>1</v>
      </c>
      <c r="CA77" s="37" t="e">
        <f t="shared" ref="CA77:CE82" si="1181">BZ77/$BV$4</f>
        <v>#DIV/0!</v>
      </c>
      <c r="CC77" s="37" t="e">
        <f t="shared" ref="CC77:CC78" si="1182">CB77/$BV$4</f>
        <v>#DIV/0!</v>
      </c>
      <c r="CE77" s="37" t="e">
        <f t="shared" ref="CE77:CE78" si="1183">CD77/$BV$4</f>
        <v>#DIV/0!</v>
      </c>
      <c r="CH77" s="37" t="e">
        <f>(BW77-CF77-CG77)/$BV$4</f>
        <v>#DIV/0!</v>
      </c>
      <c r="CI77" s="76"/>
      <c r="CJ77" s="2">
        <f>'[11]UNIT DATA'!C15</f>
        <v>3.3</v>
      </c>
      <c r="CK77" s="2">
        <f>'[11]UNIT DATA'!D15</f>
        <v>3.3</v>
      </c>
      <c r="CM77" s="70" t="s">
        <v>61</v>
      </c>
      <c r="CN77" s="2">
        <v>1</v>
      </c>
      <c r="CZ77" s="37" t="e">
        <f>(CO77-CX77-CY77)/$CN$4</f>
        <v>#DIV/0!</v>
      </c>
      <c r="DB77" s="2">
        <v>3.3</v>
      </c>
      <c r="DC77" s="2">
        <v>3.3</v>
      </c>
      <c r="DE77" s="70" t="s">
        <v>61</v>
      </c>
      <c r="DF77" s="2">
        <v>1</v>
      </c>
      <c r="DR77" s="37" t="e">
        <f>(DG77-DP77-DQ77)/$DF$4</f>
        <v>#DIV/0!</v>
      </c>
      <c r="DT77" s="2">
        <v>3.3</v>
      </c>
      <c r="DU77" s="2">
        <v>3.3</v>
      </c>
      <c r="DW77" s="70" t="s">
        <v>61</v>
      </c>
      <c r="DX77" s="2">
        <v>1</v>
      </c>
      <c r="EJ77" s="37" t="e">
        <f>(DY77-EH77-EI77)/$DX$4</f>
        <v>#DIV/0!</v>
      </c>
      <c r="EL77" s="2">
        <v>3.3</v>
      </c>
      <c r="EM77" s="2">
        <v>3.3</v>
      </c>
      <c r="EO77" s="70" t="s">
        <v>61</v>
      </c>
      <c r="EP77" s="2">
        <v>1</v>
      </c>
      <c r="FB77" s="37" t="e">
        <f>(EQ77-EZ77-FA77)/$EP$4</f>
        <v>#DIV/0!</v>
      </c>
      <c r="FD77" s="2">
        <v>3.3</v>
      </c>
      <c r="FE77" s="2">
        <v>3.3</v>
      </c>
      <c r="FG77" s="70" t="s">
        <v>61</v>
      </c>
      <c r="FH77" s="2">
        <v>1</v>
      </c>
      <c r="FT77" s="37" t="e">
        <f>(FI77-FR77-FS77)/$FH$4</f>
        <v>#DIV/0!</v>
      </c>
      <c r="FV77" s="2">
        <v>3.3</v>
      </c>
      <c r="FW77" s="2">
        <v>3.3</v>
      </c>
      <c r="FY77" s="70" t="s">
        <v>61</v>
      </c>
      <c r="FZ77" s="2">
        <v>1</v>
      </c>
      <c r="GE77" s="37" t="e">
        <f t="shared" ref="GE77:GE78" si="1184">GD77/$BV$4</f>
        <v>#DIV/0!</v>
      </c>
      <c r="GG77" s="37" t="e">
        <f t="shared" ref="GG77:GG78" si="1185">GF77/$BV$4</f>
        <v>#DIV/0!</v>
      </c>
      <c r="GI77" s="37" t="e">
        <f t="shared" ref="GI77:GI78" si="1186">GH77/$BV$4</f>
        <v>#DIV/0!</v>
      </c>
      <c r="GL77" s="37" t="e">
        <f>(GA77-GJ77-GK77)/$FZ$4</f>
        <v>#DIV/0!</v>
      </c>
      <c r="GM77" s="76"/>
      <c r="GN77" s="2">
        <v>3.3</v>
      </c>
      <c r="GO77" s="2">
        <v>3.3</v>
      </c>
      <c r="GQ77" s="70" t="s">
        <v>61</v>
      </c>
      <c r="GR77" s="2">
        <v>1</v>
      </c>
      <c r="GS77" s="9"/>
      <c r="GT77" s="9"/>
      <c r="GU77" s="9"/>
      <c r="GV77" s="9"/>
      <c r="GW77" s="37" t="e">
        <f t="shared" ref="GW77:HA82" si="1187">GV77/$GR$4</f>
        <v>#DIV/0!</v>
      </c>
      <c r="GX77" s="9"/>
      <c r="GY77" s="37" t="e">
        <f t="shared" si="1187"/>
        <v>#DIV/0!</v>
      </c>
      <c r="GZ77" s="9"/>
      <c r="HA77" s="37" t="e">
        <f t="shared" si="1187"/>
        <v>#DIV/0!</v>
      </c>
      <c r="HB77" s="9"/>
      <c r="HC77" s="9"/>
      <c r="HD77" s="37" t="e">
        <f>(GS77-HC77)/$GR$4</f>
        <v>#DIV/0!</v>
      </c>
      <c r="HF77" s="2">
        <v>3.3</v>
      </c>
      <c r="HG77" s="2">
        <v>3.3</v>
      </c>
    </row>
    <row r="78" spans="1:215" ht="15" x14ac:dyDescent="0.25">
      <c r="A78" s="70"/>
      <c r="B78" s="2">
        <v>2</v>
      </c>
      <c r="C78" s="9">
        <v>744</v>
      </c>
      <c r="D78" s="9">
        <v>0</v>
      </c>
      <c r="E78" s="9">
        <v>744</v>
      </c>
      <c r="F78" s="9">
        <v>0</v>
      </c>
      <c r="G78" s="37">
        <f t="shared" si="1174"/>
        <v>0</v>
      </c>
      <c r="H78" s="9">
        <v>0</v>
      </c>
      <c r="I78" s="37">
        <f t="shared" si="1175"/>
        <v>0</v>
      </c>
      <c r="J78" s="9">
        <v>0</v>
      </c>
      <c r="K78" s="37">
        <f t="shared" si="1176"/>
        <v>0</v>
      </c>
      <c r="L78" s="9">
        <v>0</v>
      </c>
      <c r="M78" s="9">
        <v>0</v>
      </c>
      <c r="N78" s="37">
        <f>(C78-L78-M78)/$B$4</f>
        <v>1</v>
      </c>
      <c r="O78" s="2">
        <v>0</v>
      </c>
      <c r="P78" s="2">
        <v>3.3</v>
      </c>
      <c r="Q78" s="2">
        <v>3.3</v>
      </c>
      <c r="S78" s="70"/>
      <c r="T78" s="2">
        <v>2</v>
      </c>
      <c r="U78" s="9">
        <v>744</v>
      </c>
      <c r="V78" s="9">
        <v>0</v>
      </c>
      <c r="W78" s="9">
        <v>744</v>
      </c>
      <c r="X78" s="9">
        <v>0</v>
      </c>
      <c r="Y78" s="37">
        <f t="shared" si="1177"/>
        <v>0</v>
      </c>
      <c r="Z78" s="9">
        <v>0</v>
      </c>
      <c r="AA78" s="37">
        <f t="shared" si="1178"/>
        <v>0</v>
      </c>
      <c r="AB78" s="9">
        <v>0</v>
      </c>
      <c r="AC78" s="37">
        <f t="shared" si="1179"/>
        <v>0</v>
      </c>
      <c r="AD78" s="9">
        <v>0</v>
      </c>
      <c r="AE78" s="9">
        <v>0</v>
      </c>
      <c r="AF78" s="37">
        <f>(U78-AD78-AE78)/$T$4</f>
        <v>1</v>
      </c>
      <c r="AG78" s="2">
        <v>0</v>
      </c>
      <c r="AH78" s="2">
        <v>3.3</v>
      </c>
      <c r="AI78" s="2">
        <v>3.3</v>
      </c>
      <c r="AK78" s="70"/>
      <c r="AL78" s="2">
        <v>2</v>
      </c>
      <c r="AM78" s="2">
        <v>720</v>
      </c>
      <c r="AN78" s="2">
        <v>0</v>
      </c>
      <c r="AO78" s="2">
        <v>720</v>
      </c>
      <c r="AP78" s="2">
        <v>0</v>
      </c>
      <c r="AQ78" s="37">
        <f t="shared" si="1180"/>
        <v>0</v>
      </c>
      <c r="AR78" s="2">
        <v>0</v>
      </c>
      <c r="AS78" s="37">
        <f t="shared" si="1180"/>
        <v>0</v>
      </c>
      <c r="AT78" s="2">
        <v>0</v>
      </c>
      <c r="AU78" s="37">
        <f t="shared" si="1180"/>
        <v>0</v>
      </c>
      <c r="AV78" s="2">
        <v>0</v>
      </c>
      <c r="AW78" s="2">
        <v>0</v>
      </c>
      <c r="AX78" s="37">
        <f>(AM78-AV78-AW78)/$AL$4</f>
        <v>1</v>
      </c>
      <c r="AY78" s="2">
        <v>0</v>
      </c>
      <c r="AZ78" s="2">
        <v>3.3</v>
      </c>
      <c r="BA78" s="2">
        <v>3.3</v>
      </c>
      <c r="BC78" s="70"/>
      <c r="BD78" s="2">
        <v>2</v>
      </c>
      <c r="BI78" s="37" t="e">
        <f>BH78/$BD$4</f>
        <v>#DIV/0!</v>
      </c>
      <c r="BK78" s="37" t="e">
        <f>BJ78/$BD$4</f>
        <v>#DIV/0!</v>
      </c>
      <c r="BM78" s="37" t="e">
        <f>BL78/$BD$4</f>
        <v>#DIV/0!</v>
      </c>
      <c r="BP78" s="37" t="e">
        <f>(BE78-BO78)/$BD$4</f>
        <v>#DIV/0!</v>
      </c>
      <c r="BR78" s="2">
        <f>'[10]UNIT DATA'!C16</f>
        <v>3.3</v>
      </c>
      <c r="BS78" s="2">
        <f>'[10]UNIT DATA'!D16</f>
        <v>3.3</v>
      </c>
      <c r="BU78" s="70"/>
      <c r="BV78" s="2">
        <v>2</v>
      </c>
      <c r="CA78" s="37" t="e">
        <f t="shared" si="1181"/>
        <v>#DIV/0!</v>
      </c>
      <c r="CC78" s="37" t="e">
        <f t="shared" si="1182"/>
        <v>#DIV/0!</v>
      </c>
      <c r="CE78" s="37" t="e">
        <f t="shared" si="1183"/>
        <v>#DIV/0!</v>
      </c>
      <c r="CH78" s="37" t="e">
        <f>(BW78-CF78-CG78)/$BV$4</f>
        <v>#DIV/0!</v>
      </c>
      <c r="CI78" s="76"/>
      <c r="CJ78" s="2">
        <f>'[11]UNIT DATA'!C16</f>
        <v>3.3</v>
      </c>
      <c r="CK78" s="2">
        <f>'[11]UNIT DATA'!D16</f>
        <v>3.3</v>
      </c>
      <c r="CM78" s="70"/>
      <c r="CN78" s="2">
        <v>2</v>
      </c>
      <c r="CZ78" s="37" t="e">
        <f>(CO78-CX78-CY78)/$CN$4</f>
        <v>#DIV/0!</v>
      </c>
      <c r="DB78" s="2">
        <v>3.3</v>
      </c>
      <c r="DC78" s="2">
        <v>3.3</v>
      </c>
      <c r="DE78" s="70"/>
      <c r="DF78" s="2">
        <v>2</v>
      </c>
      <c r="DR78" s="37" t="e">
        <f>(DG78-DP78-DQ78)/$DF$4</f>
        <v>#DIV/0!</v>
      </c>
      <c r="DT78" s="2">
        <v>3.3</v>
      </c>
      <c r="DU78" s="2">
        <v>3.3</v>
      </c>
      <c r="DW78" s="70"/>
      <c r="DX78" s="2">
        <v>2</v>
      </c>
      <c r="EJ78" s="37" t="e">
        <f>(DY78-EH78-EI78)/$DX$4</f>
        <v>#DIV/0!</v>
      </c>
      <c r="EL78" s="2">
        <v>3.3</v>
      </c>
      <c r="EM78" s="2">
        <v>3.3</v>
      </c>
      <c r="EO78" s="70"/>
      <c r="EP78" s="2">
        <v>2</v>
      </c>
      <c r="FB78" s="37" t="e">
        <f>(EQ78-EZ78-FA78)/$EP$4</f>
        <v>#DIV/0!</v>
      </c>
      <c r="FD78" s="2">
        <v>3.3</v>
      </c>
      <c r="FE78" s="2">
        <v>3.3</v>
      </c>
      <c r="FG78" s="70"/>
      <c r="FH78" s="2">
        <v>2</v>
      </c>
      <c r="FT78" s="37" t="e">
        <f>(FI78-FR78-FS78)/$FH$4</f>
        <v>#DIV/0!</v>
      </c>
      <c r="FV78" s="2">
        <v>3.3</v>
      </c>
      <c r="FW78" s="2">
        <v>3.3</v>
      </c>
      <c r="FY78" s="70"/>
      <c r="FZ78" s="2">
        <v>2</v>
      </c>
      <c r="GE78" s="37" t="e">
        <f t="shared" si="1184"/>
        <v>#DIV/0!</v>
      </c>
      <c r="GG78" s="37" t="e">
        <f t="shared" si="1185"/>
        <v>#DIV/0!</v>
      </c>
      <c r="GI78" s="37" t="e">
        <f t="shared" si="1186"/>
        <v>#DIV/0!</v>
      </c>
      <c r="GL78" s="37" t="e">
        <f>(GA78-GJ78-GK78)/$FZ$4</f>
        <v>#DIV/0!</v>
      </c>
      <c r="GM78" s="76"/>
      <c r="GN78" s="2">
        <v>3.3</v>
      </c>
      <c r="GO78" s="2">
        <v>3.3</v>
      </c>
      <c r="GQ78" s="70"/>
      <c r="GR78" s="2">
        <v>2</v>
      </c>
      <c r="GS78" s="9"/>
      <c r="GT78" s="9"/>
      <c r="GU78" s="9"/>
      <c r="GV78" s="9"/>
      <c r="GW78" s="37" t="e">
        <f t="shared" si="1187"/>
        <v>#DIV/0!</v>
      </c>
      <c r="GX78" s="9"/>
      <c r="GY78" s="37" t="e">
        <f t="shared" si="1187"/>
        <v>#DIV/0!</v>
      </c>
      <c r="GZ78" s="9"/>
      <c r="HA78" s="37" t="e">
        <f t="shared" si="1187"/>
        <v>#DIV/0!</v>
      </c>
      <c r="HB78" s="9"/>
      <c r="HC78" s="9"/>
      <c r="HD78" s="37" t="e">
        <f>(GS78-HC78)/$GR$4</f>
        <v>#DIV/0!</v>
      </c>
      <c r="HF78" s="2">
        <v>3.3</v>
      </c>
      <c r="HG78" s="2">
        <v>3.3</v>
      </c>
    </row>
    <row r="79" spans="1:215" ht="15.75" thickBot="1" x14ac:dyDescent="0.3">
      <c r="A79" s="70"/>
      <c r="B79" s="24" t="s">
        <v>23</v>
      </c>
      <c r="C79" s="46">
        <f>SUM(C77:C78)</f>
        <v>1488</v>
      </c>
      <c r="D79" s="46">
        <f t="shared" ref="D79:M79" si="1188">SUM(D77:D78)</f>
        <v>0</v>
      </c>
      <c r="E79" s="46">
        <f t="shared" si="1188"/>
        <v>1488</v>
      </c>
      <c r="F79" s="46">
        <f t="shared" si="1188"/>
        <v>0</v>
      </c>
      <c r="G79" s="47">
        <f>(G77*$Q77+G78*$Q78)/$Q79</f>
        <v>0</v>
      </c>
      <c r="H79" s="46">
        <f t="shared" si="1188"/>
        <v>0</v>
      </c>
      <c r="I79" s="47">
        <f>(I77*$Q77+I78*$Q78)/$Q79</f>
        <v>0</v>
      </c>
      <c r="J79" s="46">
        <f t="shared" si="1188"/>
        <v>0</v>
      </c>
      <c r="K79" s="47">
        <f>(K77*$Q77+K78*$Q78)/$Q79</f>
        <v>0</v>
      </c>
      <c r="L79" s="46">
        <f t="shared" si="1188"/>
        <v>0</v>
      </c>
      <c r="M79" s="46">
        <f t="shared" si="1188"/>
        <v>0</v>
      </c>
      <c r="N79" s="57">
        <f>(N77*$Q77+N78*$Q78)/$Q79</f>
        <v>1</v>
      </c>
      <c r="O79" s="53">
        <f t="shared" ref="O79:Q79" si="1189">SUM(O77:O78)</f>
        <v>0</v>
      </c>
      <c r="P79" s="49">
        <f t="shared" si="1189"/>
        <v>6.6</v>
      </c>
      <c r="Q79" s="49">
        <f t="shared" si="1189"/>
        <v>6.6</v>
      </c>
      <c r="S79" s="70"/>
      <c r="T79" s="24" t="s">
        <v>23</v>
      </c>
      <c r="U79" s="45">
        <f>SUM(U77:U78)</f>
        <v>1488</v>
      </c>
      <c r="V79" s="46">
        <f t="shared" ref="V79:AE79" si="1190">SUM(V77:V78)</f>
        <v>0</v>
      </c>
      <c r="W79" s="45">
        <f t="shared" si="1190"/>
        <v>1488</v>
      </c>
      <c r="X79" s="24">
        <f t="shared" si="1190"/>
        <v>0</v>
      </c>
      <c r="Y79" s="47">
        <f>(Y77*$AI77+Y78*$AI78)/$AI79</f>
        <v>0</v>
      </c>
      <c r="Z79" s="46">
        <f t="shared" si="1190"/>
        <v>0</v>
      </c>
      <c r="AA79" s="47">
        <f>(AA77*$AI$49+AA78*$AI$50)/$AI$51</f>
        <v>0</v>
      </c>
      <c r="AB79" s="46">
        <f t="shared" si="1190"/>
        <v>0</v>
      </c>
      <c r="AC79" s="47">
        <f>(AC77*$AI$49+AC78*$AI$50)/$AI$51</f>
        <v>0</v>
      </c>
      <c r="AD79" s="46">
        <f t="shared" ref="AD79" si="1191">SUM(AD77:AD78)</f>
        <v>0</v>
      </c>
      <c r="AE79" s="46">
        <f t="shared" si="1190"/>
        <v>0</v>
      </c>
      <c r="AF79" s="47">
        <f>(AF77*$AI$49+AF78*$AI$50)/$AI$51</f>
        <v>1</v>
      </c>
      <c r="AG79" s="46">
        <f t="shared" ref="AG79:AI79" si="1192">SUM(AG77:AG78)</f>
        <v>0</v>
      </c>
      <c r="AH79" s="24">
        <f t="shared" si="1192"/>
        <v>6.6</v>
      </c>
      <c r="AI79" s="24">
        <f t="shared" si="1192"/>
        <v>6.6</v>
      </c>
      <c r="AK79" s="70"/>
      <c r="AL79" s="24" t="s">
        <v>23</v>
      </c>
      <c r="AM79" s="45">
        <f>SUM(AM77:AM78)</f>
        <v>1440</v>
      </c>
      <c r="AN79" s="46">
        <f>SUM(AN77:AN78)</f>
        <v>0</v>
      </c>
      <c r="AO79" s="45">
        <f>SUM(AO77:AO78)</f>
        <v>1440</v>
      </c>
      <c r="AP79" s="24">
        <f>SUM(AP77:AP78)</f>
        <v>0</v>
      </c>
      <c r="AQ79" s="47">
        <f>(AQ77*$BA77+AQ78*$BA78)/$BA79</f>
        <v>0</v>
      </c>
      <c r="AR79" s="24">
        <f>SUM(AR77:AR78)</f>
        <v>0</v>
      </c>
      <c r="AS79" s="47">
        <f>(AS77*$BA77+AS78*$BA78)/$BA79</f>
        <v>0</v>
      </c>
      <c r="AT79" s="24">
        <f>SUM(AT77:AT78)</f>
        <v>0</v>
      </c>
      <c r="AU79" s="47">
        <f>(AU77*$BA77+AU78*$BA78)/$BA79</f>
        <v>0</v>
      </c>
      <c r="AV79" s="24">
        <f>SUM(AV77:AV78)</f>
        <v>0</v>
      </c>
      <c r="AW79" s="24">
        <f>SUM(AW77:AW78)</f>
        <v>0</v>
      </c>
      <c r="AX79" s="47">
        <f>(AX77*$BA77+AX78*$BA78)/$BA79</f>
        <v>1</v>
      </c>
      <c r="AY79" s="24">
        <f>SUM(AY77:AY78)</f>
        <v>0</v>
      </c>
      <c r="AZ79" s="24">
        <f>SUM(AZ77:AZ78)</f>
        <v>6.6</v>
      </c>
      <c r="BA79" s="24">
        <f t="shared" ref="BA79" si="1193">SUM(BA77:BA78)</f>
        <v>6.6</v>
      </c>
      <c r="BC79" s="70"/>
      <c r="BD79" s="24" t="s">
        <v>23</v>
      </c>
      <c r="BE79" s="45">
        <f>SUM(BE77:BE78)</f>
        <v>0</v>
      </c>
      <c r="BF79" s="49">
        <f>SUM(BF77:BF78)</f>
        <v>0</v>
      </c>
      <c r="BG79" s="45">
        <f>SUM(BG77:BG78)</f>
        <v>0</v>
      </c>
      <c r="BH79" s="24">
        <f>SUM(BH77:BH78)</f>
        <v>0</v>
      </c>
      <c r="BI79" s="47" t="e">
        <f>(BI77*$BS77+BI78*$BS78)/$BS79</f>
        <v>#DIV/0!</v>
      </c>
      <c r="BJ79" s="24">
        <f>SUM(BJ77:BJ78)</f>
        <v>0</v>
      </c>
      <c r="BK79" s="47" t="e">
        <f>(BK77*$BS77+BK78*$BS78)/$BS79</f>
        <v>#DIV/0!</v>
      </c>
      <c r="BL79" s="24">
        <f>SUM(BL77:BL78)</f>
        <v>0</v>
      </c>
      <c r="BM79" s="47" t="e">
        <f>(BM77*$BS77+BM78*$BS78)/$BS79</f>
        <v>#DIV/0!</v>
      </c>
      <c r="BN79" s="24">
        <f>SUM(BN77:BN78)</f>
        <v>0</v>
      </c>
      <c r="BO79" s="24">
        <f>SUM(BO77:BO78)</f>
        <v>0</v>
      </c>
      <c r="BP79" s="47" t="e">
        <f>(BP77*$BS77+BP78*$BS78)/$BS79</f>
        <v>#DIV/0!</v>
      </c>
      <c r="BQ79" s="24">
        <f t="shared" ref="BQ79:BS79" si="1194">SUM(BQ77:BQ78)</f>
        <v>0</v>
      </c>
      <c r="BR79" s="24">
        <f t="shared" si="1194"/>
        <v>6.6</v>
      </c>
      <c r="BS79" s="24">
        <f t="shared" si="1194"/>
        <v>6.6</v>
      </c>
      <c r="BU79" s="70"/>
      <c r="BV79" s="24" t="s">
        <v>23</v>
      </c>
      <c r="BW79" s="24">
        <f>SUM(BW77:BW78)</f>
        <v>0</v>
      </c>
      <c r="BX79" s="24">
        <f t="shared" ref="BX79:CG79" si="1195">SUM(BX77:BX78)</f>
        <v>0</v>
      </c>
      <c r="BY79" s="24">
        <f t="shared" si="1195"/>
        <v>0</v>
      </c>
      <c r="BZ79" s="24">
        <f t="shared" si="1195"/>
        <v>0</v>
      </c>
      <c r="CA79" s="47" t="e">
        <f>(CA77*$CK77+CA78*$CK78)/$CK79</f>
        <v>#DIV/0!</v>
      </c>
      <c r="CB79" s="24">
        <f t="shared" si="1195"/>
        <v>0</v>
      </c>
      <c r="CC79" s="47" t="e">
        <f>(CC77*$CK77+CC78*$CK78)/$CK79</f>
        <v>#DIV/0!</v>
      </c>
      <c r="CD79" s="24">
        <f t="shared" si="1195"/>
        <v>0</v>
      </c>
      <c r="CE79" s="47" t="e">
        <f>(CE77*$CK77+CE78*$CK78)/$CK79</f>
        <v>#DIV/0!</v>
      </c>
      <c r="CF79" s="24">
        <f t="shared" ref="CF79" si="1196">SUM(CF77:CF78)</f>
        <v>0</v>
      </c>
      <c r="CG79" s="24">
        <f t="shared" si="1195"/>
        <v>0</v>
      </c>
      <c r="CH79" s="47" t="e">
        <f>(CH77*$CK77+CH78*$CK78)/$CK79</f>
        <v>#DIV/0!</v>
      </c>
      <c r="CI79" s="24">
        <f t="shared" ref="CI79:CK79" si="1197">SUM(CI77:CI78)</f>
        <v>0</v>
      </c>
      <c r="CJ79" s="24">
        <f t="shared" si="1197"/>
        <v>6.6</v>
      </c>
      <c r="CK79" s="24">
        <f t="shared" si="1197"/>
        <v>6.6</v>
      </c>
      <c r="CM79" s="70"/>
      <c r="CN79" s="24" t="s">
        <v>23</v>
      </c>
      <c r="CO79" s="24">
        <f>SUM(CO77:CO78)</f>
        <v>0</v>
      </c>
      <c r="CP79" s="24">
        <f t="shared" ref="CP79:CY79" si="1198">SUM(CP77:CP78)</f>
        <v>0</v>
      </c>
      <c r="CQ79" s="24">
        <f t="shared" si="1198"/>
        <v>0</v>
      </c>
      <c r="CR79" s="24">
        <f t="shared" si="1198"/>
        <v>0</v>
      </c>
      <c r="CS79" s="47">
        <f>(CS77*$DC77+CS78*$DC78)/$DC79</f>
        <v>0</v>
      </c>
      <c r="CT79" s="24">
        <f t="shared" si="1198"/>
        <v>0</v>
      </c>
      <c r="CU79" s="47">
        <f>(CU77*$DC77+CU78*$DC78)/$DC79</f>
        <v>0</v>
      </c>
      <c r="CV79" s="24">
        <f t="shared" si="1198"/>
        <v>0</v>
      </c>
      <c r="CW79" s="47">
        <f>(CW77*$DC77+CW78*$DC78)/$DC79</f>
        <v>0</v>
      </c>
      <c r="CX79" s="24">
        <f t="shared" ref="CX79" si="1199">SUM(CX77:CX78)</f>
        <v>0</v>
      </c>
      <c r="CY79" s="24">
        <f t="shared" si="1198"/>
        <v>0</v>
      </c>
      <c r="CZ79" s="47" t="e">
        <f>(CZ77*$DC77+CZ78*$DC78)/$DC79</f>
        <v>#DIV/0!</v>
      </c>
      <c r="DA79" s="24">
        <f t="shared" ref="DA79:DC79" si="1200">SUM(DA77:DA78)</f>
        <v>0</v>
      </c>
      <c r="DB79" s="24">
        <f t="shared" si="1200"/>
        <v>6.6</v>
      </c>
      <c r="DC79" s="24">
        <f t="shared" si="1200"/>
        <v>6.6</v>
      </c>
      <c r="DE79" s="70"/>
      <c r="DF79" s="24" t="s">
        <v>23</v>
      </c>
      <c r="DG79" s="24">
        <f>SUM(DG77:DG78)</f>
        <v>0</v>
      </c>
      <c r="DH79" s="24">
        <f t="shared" ref="DH79:DJ79" si="1201">SUM(DH77:DH78)</f>
        <v>0</v>
      </c>
      <c r="DI79" s="24">
        <f t="shared" si="1201"/>
        <v>0</v>
      </c>
      <c r="DJ79" s="24">
        <f t="shared" si="1201"/>
        <v>0</v>
      </c>
      <c r="DK79" s="47">
        <f>(DK77*$CK77+DK78*$CK78)/$CK79</f>
        <v>0</v>
      </c>
      <c r="DL79" s="24">
        <f t="shared" ref="DL79" si="1202">SUM(DL77:DL78)</f>
        <v>0</v>
      </c>
      <c r="DM79" s="47">
        <f>(DM77*$CK77+DM78*$CK78)/$CK79</f>
        <v>0</v>
      </c>
      <c r="DN79" s="24">
        <f t="shared" ref="DN79" si="1203">SUM(DN77:DN78)</f>
        <v>0</v>
      </c>
      <c r="DO79" s="47">
        <f>(DO77*$CK77+DO78*$CK78)/$CK79</f>
        <v>0</v>
      </c>
      <c r="DP79" s="24">
        <f t="shared" ref="DP79:DQ79" si="1204">SUM(DP77:DP78)</f>
        <v>0</v>
      </c>
      <c r="DQ79" s="24">
        <f t="shared" si="1204"/>
        <v>0</v>
      </c>
      <c r="DR79" s="47" t="e">
        <f t="shared" ref="DR79" si="1205">(DR77*$CK77+DR78*$CK78)/$CK79</f>
        <v>#DIV/0!</v>
      </c>
      <c r="DS79" s="24">
        <f t="shared" ref="DS79:DU79" si="1206">SUM(DS77:DS78)</f>
        <v>0</v>
      </c>
      <c r="DT79" s="24">
        <f t="shared" si="1206"/>
        <v>6.6</v>
      </c>
      <c r="DU79" s="24">
        <f t="shared" si="1206"/>
        <v>6.6</v>
      </c>
      <c r="DW79" s="70"/>
      <c r="DX79" s="24" t="s">
        <v>23</v>
      </c>
      <c r="DY79" s="24">
        <f>SUM(DY77:DY78)</f>
        <v>0</v>
      </c>
      <c r="DZ79" s="24">
        <f t="shared" ref="DZ79:EB79" si="1207">SUM(DZ77:DZ78)</f>
        <v>0</v>
      </c>
      <c r="EA79" s="24">
        <f t="shared" si="1207"/>
        <v>0</v>
      </c>
      <c r="EB79" s="24">
        <f t="shared" si="1207"/>
        <v>0</v>
      </c>
      <c r="EC79" s="47">
        <f>(EC77*$CK77+EC78*$CK78)/$CK79</f>
        <v>0</v>
      </c>
      <c r="ED79" s="24">
        <f t="shared" ref="ED79" si="1208">SUM(ED77:ED78)</f>
        <v>0</v>
      </c>
      <c r="EE79" s="47">
        <f>(EE77*$CK77+EE78*$CK78)/$CK79</f>
        <v>0</v>
      </c>
      <c r="EF79" s="24">
        <f t="shared" ref="EF79" si="1209">SUM(EF77:EF78)</f>
        <v>0</v>
      </c>
      <c r="EG79" s="47">
        <f>(EG77*$CK77+EG78*$CK78)/$CK79</f>
        <v>0</v>
      </c>
      <c r="EH79" s="24">
        <f t="shared" ref="EH79:EI79" si="1210">SUM(EH77:EH78)</f>
        <v>0</v>
      </c>
      <c r="EI79" s="24">
        <f t="shared" si="1210"/>
        <v>0</v>
      </c>
      <c r="EJ79" s="47" t="e">
        <f t="shared" ref="EJ79" si="1211">(EJ77*$CK77+EJ78*$CK78)/$CK79</f>
        <v>#DIV/0!</v>
      </c>
      <c r="EK79" s="24">
        <f t="shared" ref="EK79:EM79" si="1212">SUM(EK77:EK78)</f>
        <v>0</v>
      </c>
      <c r="EL79" s="24">
        <f t="shared" si="1212"/>
        <v>6.6</v>
      </c>
      <c r="EM79" s="24">
        <f t="shared" si="1212"/>
        <v>6.6</v>
      </c>
      <c r="EO79" s="70"/>
      <c r="EP79" s="24" t="s">
        <v>23</v>
      </c>
      <c r="EQ79" s="24">
        <f>SUM(EQ77:EQ78)</f>
        <v>0</v>
      </c>
      <c r="ER79" s="24">
        <f t="shared" ref="ER79:ET79" si="1213">SUM(ER77:ER78)</f>
        <v>0</v>
      </c>
      <c r="ES79" s="24">
        <f t="shared" si="1213"/>
        <v>0</v>
      </c>
      <c r="ET79" s="24">
        <f t="shared" si="1213"/>
        <v>0</v>
      </c>
      <c r="EU79" s="47">
        <f>(EU77*$CK77+EU78*$CK78)/$CK79</f>
        <v>0</v>
      </c>
      <c r="EV79" s="24">
        <f t="shared" ref="EV79" si="1214">SUM(EV77:EV78)</f>
        <v>0</v>
      </c>
      <c r="EW79" s="47">
        <f>(EW77*$CK77+EW78*$CK78)/$CK79</f>
        <v>0</v>
      </c>
      <c r="EX79" s="24">
        <f t="shared" ref="EX79" si="1215">SUM(EX77:EX78)</f>
        <v>0</v>
      </c>
      <c r="EY79" s="47">
        <f>(EY77*$CK77+EY78*$CK78)/$CK79</f>
        <v>0</v>
      </c>
      <c r="EZ79" s="24">
        <f t="shared" ref="EZ79:FA79" si="1216">SUM(EZ77:EZ78)</f>
        <v>0</v>
      </c>
      <c r="FA79" s="24">
        <f t="shared" si="1216"/>
        <v>0</v>
      </c>
      <c r="FB79" s="47" t="e">
        <f t="shared" ref="FB79" si="1217">(FB77*$CK77+FB78*$CK78)/$CK79</f>
        <v>#DIV/0!</v>
      </c>
      <c r="FC79" s="24">
        <f t="shared" ref="FC79:FE79" si="1218">SUM(FC77:FC78)</f>
        <v>0</v>
      </c>
      <c r="FD79" s="24">
        <f t="shared" si="1218"/>
        <v>6.6</v>
      </c>
      <c r="FE79" s="24">
        <f t="shared" si="1218"/>
        <v>6.6</v>
      </c>
      <c r="FG79" s="70"/>
      <c r="FH79" s="24" t="s">
        <v>23</v>
      </c>
      <c r="FI79" s="24">
        <f>SUM(FI77:FI78)</f>
        <v>0</v>
      </c>
      <c r="FJ79" s="24">
        <f t="shared" ref="FJ79:FL79" si="1219">SUM(FJ77:FJ78)</f>
        <v>0</v>
      </c>
      <c r="FK79" s="24">
        <f t="shared" si="1219"/>
        <v>0</v>
      </c>
      <c r="FL79" s="24">
        <f t="shared" si="1219"/>
        <v>0</v>
      </c>
      <c r="FM79" s="47">
        <f>(FM77*$CK77+FM78*$CK78)/$CK79</f>
        <v>0</v>
      </c>
      <c r="FN79" s="24">
        <f t="shared" ref="FN79" si="1220">SUM(FN77:FN78)</f>
        <v>0</v>
      </c>
      <c r="FO79" s="47">
        <f>(FO77*$CK77+FO78*$CK78)/$CK79</f>
        <v>0</v>
      </c>
      <c r="FP79" s="24">
        <f t="shared" ref="FP79" si="1221">SUM(FP77:FP78)</f>
        <v>0</v>
      </c>
      <c r="FQ79" s="47">
        <f>(FQ77*$CK77+FQ78*$CK78)/$CK79</f>
        <v>0</v>
      </c>
      <c r="FR79" s="24">
        <f t="shared" ref="FR79:FS79" si="1222">SUM(FR77:FR78)</f>
        <v>0</v>
      </c>
      <c r="FS79" s="24">
        <f t="shared" si="1222"/>
        <v>0</v>
      </c>
      <c r="FT79" s="47" t="e">
        <f t="shared" ref="FT79" si="1223">(FT77*$CK77+FT78*$CK78)/$CK79</f>
        <v>#DIV/0!</v>
      </c>
      <c r="FU79" s="24">
        <f t="shared" ref="FU79:FW79" si="1224">SUM(FU77:FU78)</f>
        <v>0</v>
      </c>
      <c r="FV79" s="24">
        <f t="shared" si="1224"/>
        <v>6.6</v>
      </c>
      <c r="FW79" s="24">
        <f t="shared" si="1224"/>
        <v>6.6</v>
      </c>
      <c r="FY79" s="70"/>
      <c r="FZ79" s="24" t="s">
        <v>23</v>
      </c>
      <c r="GA79" s="24">
        <f>SUM(GA77:GA78)</f>
        <v>0</v>
      </c>
      <c r="GB79" s="24">
        <f t="shared" ref="GB79:GD79" si="1225">SUM(GB77:GB78)</f>
        <v>0</v>
      </c>
      <c r="GC79" s="24">
        <f t="shared" si="1225"/>
        <v>0</v>
      </c>
      <c r="GD79" s="24">
        <f t="shared" si="1225"/>
        <v>0</v>
      </c>
      <c r="GE79" s="47" t="e">
        <f>(GE77*$GO77+GE78*$GO78)/$GO79</f>
        <v>#DIV/0!</v>
      </c>
      <c r="GF79" s="24">
        <f t="shared" ref="GF79" si="1226">SUM(GF77:GF78)</f>
        <v>0</v>
      </c>
      <c r="GG79" s="47" t="e">
        <f>(GG77*$GO77+GG78*$GO78)/$GO79</f>
        <v>#DIV/0!</v>
      </c>
      <c r="GH79" s="24">
        <f t="shared" ref="GH79" si="1227">SUM(GH77:GH78)</f>
        <v>0</v>
      </c>
      <c r="GI79" s="47" t="e">
        <f>(GI77*$GO77+GI78*$GO78)/$GO79</f>
        <v>#DIV/0!</v>
      </c>
      <c r="GJ79" s="24">
        <f t="shared" ref="GJ79:GK79" si="1228">SUM(GJ77:GJ78)</f>
        <v>0</v>
      </c>
      <c r="GK79" s="24">
        <f t="shared" si="1228"/>
        <v>0</v>
      </c>
      <c r="GL79" s="47" t="e">
        <f>(GL77*$GO77+GL78*$GO78)/$GO79</f>
        <v>#DIV/0!</v>
      </c>
      <c r="GM79" s="24">
        <f t="shared" ref="GM79:GO79" si="1229">SUM(GM77:GM78)</f>
        <v>0</v>
      </c>
      <c r="GN79" s="24">
        <f t="shared" si="1229"/>
        <v>6.6</v>
      </c>
      <c r="GO79" s="24">
        <f t="shared" si="1229"/>
        <v>6.6</v>
      </c>
      <c r="GQ79" s="70"/>
      <c r="GR79" s="24" t="s">
        <v>23</v>
      </c>
      <c r="GS79" s="46">
        <f>SUM(GS77:GS78)</f>
        <v>0</v>
      </c>
      <c r="GT79" s="46">
        <f t="shared" ref="GT79:GV79" si="1230">SUM(GT77:GT78)</f>
        <v>0</v>
      </c>
      <c r="GU79" s="46">
        <f t="shared" si="1230"/>
        <v>0</v>
      </c>
      <c r="GV79" s="46">
        <f t="shared" si="1230"/>
        <v>0</v>
      </c>
      <c r="GW79" s="47" t="e">
        <f>(GW77*$HG77+GW78*$HG78)/$HG79</f>
        <v>#DIV/0!</v>
      </c>
      <c r="GX79" s="46">
        <f t="shared" ref="GX79" si="1231">SUM(GX77:GX78)</f>
        <v>0</v>
      </c>
      <c r="GY79" s="47" t="e">
        <f>(GY77*$HG77+GY78*$HG78)/$HG79</f>
        <v>#DIV/0!</v>
      </c>
      <c r="GZ79" s="46">
        <f t="shared" ref="GZ79" si="1232">SUM(GZ77:GZ78)</f>
        <v>0</v>
      </c>
      <c r="HA79" s="47" t="e">
        <f>(HA77*$HG77+HA78*$HG78)/$HG79</f>
        <v>#DIV/0!</v>
      </c>
      <c r="HB79" s="46">
        <f t="shared" ref="HB79:HC79" si="1233">SUM(HB77:HB78)</f>
        <v>0</v>
      </c>
      <c r="HC79" s="46">
        <f t="shared" si="1233"/>
        <v>0</v>
      </c>
      <c r="HD79" s="47" t="e">
        <f>(HD77*$HG77+HD78*$HG78)/$HG79</f>
        <v>#DIV/0!</v>
      </c>
      <c r="HE79" s="48">
        <f t="shared" ref="HE79" si="1234">SUM(HE77:HE78)</f>
        <v>0</v>
      </c>
      <c r="HF79" s="24">
        <f>SUM(HF77:HF78)</f>
        <v>6.6</v>
      </c>
      <c r="HG79" s="24">
        <f>SUM(HG77:HG78)</f>
        <v>6.6</v>
      </c>
    </row>
    <row r="80" spans="1:215" ht="15" x14ac:dyDescent="0.25">
      <c r="A80" s="70" t="s">
        <v>62</v>
      </c>
      <c r="B80" s="2">
        <v>1</v>
      </c>
      <c r="C80" s="9">
        <v>744</v>
      </c>
      <c r="D80" s="9">
        <v>2.4900000000000002</v>
      </c>
      <c r="E80" s="9">
        <v>741.51</v>
      </c>
      <c r="F80" s="9">
        <v>0</v>
      </c>
      <c r="G80" s="37">
        <f t="shared" ref="G80:G82" si="1235">F80/$B$4</f>
        <v>0</v>
      </c>
      <c r="H80" s="9">
        <v>0</v>
      </c>
      <c r="I80" s="37">
        <f t="shared" ref="I80:I82" si="1236">H80/$B$4</f>
        <v>0</v>
      </c>
      <c r="J80" s="9">
        <v>0</v>
      </c>
      <c r="K80" s="37">
        <f t="shared" ref="K80:K82" si="1237">J80/$B$4</f>
        <v>0</v>
      </c>
      <c r="L80" s="77">
        <v>0</v>
      </c>
      <c r="M80" s="77">
        <v>0</v>
      </c>
      <c r="N80" s="37">
        <f>(C80-L80-M80)/$B$4</f>
        <v>1</v>
      </c>
      <c r="O80" s="2">
        <v>0</v>
      </c>
      <c r="P80" s="2">
        <v>2.2000000000000002</v>
      </c>
      <c r="Q80" s="2">
        <v>2.2000000000000002</v>
      </c>
      <c r="S80" s="70" t="s">
        <v>62</v>
      </c>
      <c r="T80" s="2">
        <v>1</v>
      </c>
      <c r="U80" s="9">
        <v>744</v>
      </c>
      <c r="V80" s="9">
        <v>1.43</v>
      </c>
      <c r="W80" s="2">
        <v>742.57</v>
      </c>
      <c r="X80" s="2">
        <v>0</v>
      </c>
      <c r="Y80" s="37">
        <f t="shared" si="1177"/>
        <v>0</v>
      </c>
      <c r="Z80" s="9">
        <v>0</v>
      </c>
      <c r="AA80" s="37">
        <f t="shared" si="1177"/>
        <v>0</v>
      </c>
      <c r="AB80" s="9">
        <v>0</v>
      </c>
      <c r="AC80" s="37">
        <f t="shared" si="1177"/>
        <v>0</v>
      </c>
      <c r="AD80" s="9">
        <v>0</v>
      </c>
      <c r="AE80" s="9">
        <v>0</v>
      </c>
      <c r="AF80" s="37">
        <f>(U80-AD80-AE80)/$T$4</f>
        <v>1</v>
      </c>
      <c r="AG80" s="2">
        <v>0</v>
      </c>
      <c r="AH80" s="2">
        <v>2.2000000000000002</v>
      </c>
      <c r="AI80" s="2">
        <v>2.2000000000000002</v>
      </c>
      <c r="AK80" s="70" t="s">
        <v>62</v>
      </c>
      <c r="AL80" s="2">
        <v>1</v>
      </c>
      <c r="AM80" s="2">
        <v>720</v>
      </c>
      <c r="AN80" s="9">
        <v>1.5</v>
      </c>
      <c r="AO80" s="9">
        <v>718.5</v>
      </c>
      <c r="AP80" s="2">
        <v>0</v>
      </c>
      <c r="AQ80" s="37">
        <f t="shared" si="1180"/>
        <v>0</v>
      </c>
      <c r="AR80" s="2">
        <v>0</v>
      </c>
      <c r="AS80" s="37">
        <f t="shared" si="1180"/>
        <v>0</v>
      </c>
      <c r="AT80" s="2">
        <v>0</v>
      </c>
      <c r="AU80" s="37">
        <f t="shared" si="1180"/>
        <v>0</v>
      </c>
      <c r="AV80" s="2">
        <v>0</v>
      </c>
      <c r="AW80" s="2">
        <v>0</v>
      </c>
      <c r="AX80" s="37">
        <f>(AM80-AV80-AW80)/$AL$4</f>
        <v>1</v>
      </c>
      <c r="AY80" s="2">
        <v>0</v>
      </c>
      <c r="AZ80" s="2">
        <v>2.2000000000000002</v>
      </c>
      <c r="BA80" s="2">
        <v>2.2000000000000002</v>
      </c>
      <c r="BC80" s="70" t="s">
        <v>62</v>
      </c>
      <c r="BD80" s="2">
        <v>1</v>
      </c>
      <c r="BI80" s="37" t="e">
        <f t="shared" ref="BI80:BK82" si="1238">BH80/$BD$4</f>
        <v>#DIV/0!</v>
      </c>
      <c r="BK80" s="37" t="e">
        <f t="shared" si="1238"/>
        <v>#DIV/0!</v>
      </c>
      <c r="BM80" s="37" t="e">
        <f t="shared" ref="BM80:BM82" si="1239">BL80/$BD$4</f>
        <v>#DIV/0!</v>
      </c>
      <c r="BP80" s="37" t="e">
        <f>(BE80-BO80)/$BD$4</f>
        <v>#DIV/0!</v>
      </c>
      <c r="BR80" s="2">
        <f>'[10]UNIT DATA'!C17</f>
        <v>2.2000000000000002</v>
      </c>
      <c r="BS80" s="2">
        <f>'[10]UNIT DATA'!D17</f>
        <v>2.2000000000000002</v>
      </c>
      <c r="BU80" s="70" t="s">
        <v>62</v>
      </c>
      <c r="BV80" s="2">
        <v>1</v>
      </c>
      <c r="CA80" s="37" t="e">
        <f t="shared" si="1181"/>
        <v>#DIV/0!</v>
      </c>
      <c r="CC80" s="37" t="e">
        <f t="shared" si="1181"/>
        <v>#DIV/0!</v>
      </c>
      <c r="CE80" s="37" t="e">
        <f t="shared" si="1181"/>
        <v>#DIV/0!</v>
      </c>
      <c r="CH80" s="37" t="e">
        <f>(BW80-CF80-CG80)/$BV$4</f>
        <v>#DIV/0!</v>
      </c>
      <c r="CI80" s="76"/>
      <c r="CJ80" s="2">
        <f>'[11]UNIT DATA'!C17</f>
        <v>2.2000000000000002</v>
      </c>
      <c r="CK80" s="2">
        <f>'[11]UNIT DATA'!D17</f>
        <v>2.2000000000000002</v>
      </c>
      <c r="CM80" s="70" t="s">
        <v>62</v>
      </c>
      <c r="CN80" s="2">
        <v>1</v>
      </c>
      <c r="CZ80" s="37" t="e">
        <f>(CO80-CX80-CY80)/$CN$4</f>
        <v>#DIV/0!</v>
      </c>
      <c r="DB80" s="2">
        <v>2.2000000000000002</v>
      </c>
      <c r="DC80" s="2">
        <v>2.2000000000000002</v>
      </c>
      <c r="DE80" s="70" t="s">
        <v>62</v>
      </c>
      <c r="DF80" s="2">
        <v>1</v>
      </c>
      <c r="DR80" s="37" t="e">
        <f>(DG80-DP80-DQ80)/$DF$4</f>
        <v>#DIV/0!</v>
      </c>
      <c r="DT80" s="2">
        <v>2.2000000000000002</v>
      </c>
      <c r="DU80" s="2">
        <v>2.2000000000000002</v>
      </c>
      <c r="DW80" s="70" t="s">
        <v>62</v>
      </c>
      <c r="DX80" s="2">
        <v>1</v>
      </c>
      <c r="EJ80" s="37" t="e">
        <f>(DY80-EH80-EI80)/$DX$4</f>
        <v>#DIV/0!</v>
      </c>
      <c r="EL80" s="2">
        <v>2.2000000000000002</v>
      </c>
      <c r="EM80" s="2">
        <v>2.2000000000000002</v>
      </c>
      <c r="EO80" s="70" t="s">
        <v>62</v>
      </c>
      <c r="EP80" s="2">
        <v>1</v>
      </c>
      <c r="FB80" s="37" t="e">
        <f>(EQ80-EZ80-FA80)/$EP$4</f>
        <v>#DIV/0!</v>
      </c>
      <c r="FD80" s="2">
        <v>2.2000000000000002</v>
      </c>
      <c r="FE80" s="2">
        <v>2.2000000000000002</v>
      </c>
      <c r="FG80" s="70" t="s">
        <v>62</v>
      </c>
      <c r="FH80" s="2">
        <v>1</v>
      </c>
      <c r="FT80" s="37" t="e">
        <f>(FI80-FR80-FS80)/$FH$4</f>
        <v>#DIV/0!</v>
      </c>
      <c r="FV80" s="2">
        <v>2.2000000000000002</v>
      </c>
      <c r="FW80" s="2">
        <v>2.2000000000000002</v>
      </c>
      <c r="FY80" s="70" t="s">
        <v>62</v>
      </c>
      <c r="FZ80" s="2">
        <v>1</v>
      </c>
      <c r="GE80" s="37" t="e">
        <f t="shared" ref="GE80:GE82" si="1240">GD80/$BV$4</f>
        <v>#DIV/0!</v>
      </c>
      <c r="GG80" s="37" t="e">
        <f t="shared" ref="GG80:GG82" si="1241">GF80/$BV$4</f>
        <v>#DIV/0!</v>
      </c>
      <c r="GI80" s="37" t="e">
        <f t="shared" ref="GI80:GI82" si="1242">GH80/$BV$4</f>
        <v>#DIV/0!</v>
      </c>
      <c r="GL80" s="37" t="e">
        <f>(GA80-GJ80-GK80)/$FZ$4</f>
        <v>#DIV/0!</v>
      </c>
      <c r="GM80" s="76"/>
      <c r="GN80" s="2">
        <v>2.2000000000000002</v>
      </c>
      <c r="GO80" s="2">
        <v>2.2000000000000002</v>
      </c>
      <c r="GQ80" s="70" t="s">
        <v>62</v>
      </c>
      <c r="GR80" s="2">
        <v>1</v>
      </c>
      <c r="GV80" s="9"/>
      <c r="GW80" s="37" t="e">
        <f t="shared" si="1187"/>
        <v>#DIV/0!</v>
      </c>
      <c r="GX80" s="9"/>
      <c r="GY80" s="37" t="e">
        <f t="shared" si="1187"/>
        <v>#DIV/0!</v>
      </c>
      <c r="GZ80" s="9"/>
      <c r="HA80" s="37" t="e">
        <f t="shared" si="1187"/>
        <v>#DIV/0!</v>
      </c>
      <c r="HB80" s="9"/>
      <c r="HC80" s="9"/>
      <c r="HD80" s="37" t="e">
        <f>(GS80-HC80)/$GR$4</f>
        <v>#DIV/0!</v>
      </c>
      <c r="HF80" s="2">
        <v>2.2000000000000002</v>
      </c>
      <c r="HG80" s="2">
        <v>2.2000000000000002</v>
      </c>
    </row>
    <row r="81" spans="2:215" ht="14.25" x14ac:dyDescent="0.25">
      <c r="B81" s="2">
        <v>2</v>
      </c>
      <c r="C81" s="9">
        <v>744</v>
      </c>
      <c r="D81" s="9">
        <v>2.0299999999999998</v>
      </c>
      <c r="E81" s="9">
        <v>741.97</v>
      </c>
      <c r="F81" s="9">
        <v>0</v>
      </c>
      <c r="G81" s="37">
        <f t="shared" si="1235"/>
        <v>0</v>
      </c>
      <c r="H81" s="9">
        <v>0</v>
      </c>
      <c r="I81" s="37">
        <f t="shared" si="1236"/>
        <v>0</v>
      </c>
      <c r="J81" s="9">
        <v>0</v>
      </c>
      <c r="K81" s="37">
        <f t="shared" si="1237"/>
        <v>0</v>
      </c>
      <c r="L81" s="77">
        <v>0</v>
      </c>
      <c r="M81" s="77">
        <v>0</v>
      </c>
      <c r="N81" s="37">
        <f>(C81-L81-M81)/$B$4</f>
        <v>1</v>
      </c>
      <c r="O81" s="4">
        <v>0</v>
      </c>
      <c r="P81" s="2">
        <v>2.2000000000000002</v>
      </c>
      <c r="Q81" s="2">
        <v>2.2000000000000002</v>
      </c>
      <c r="T81" s="2">
        <v>2</v>
      </c>
      <c r="U81" s="9">
        <v>744</v>
      </c>
      <c r="V81" s="9">
        <v>10.36</v>
      </c>
      <c r="W81" s="2">
        <v>733.64</v>
      </c>
      <c r="X81" s="2">
        <v>0</v>
      </c>
      <c r="Y81" s="37">
        <f t="shared" si="1177"/>
        <v>0</v>
      </c>
      <c r="Z81" s="9">
        <v>0</v>
      </c>
      <c r="AA81" s="37">
        <f t="shared" si="1177"/>
        <v>0</v>
      </c>
      <c r="AB81" s="9">
        <v>0</v>
      </c>
      <c r="AC81" s="37">
        <f t="shared" si="1177"/>
        <v>0</v>
      </c>
      <c r="AD81" s="9">
        <v>0</v>
      </c>
      <c r="AE81" s="9">
        <v>0</v>
      </c>
      <c r="AF81" s="37">
        <f>(U81-AD81-AE81)/$T$4</f>
        <v>1</v>
      </c>
      <c r="AG81" s="2">
        <v>9</v>
      </c>
      <c r="AH81" s="2">
        <v>2.2000000000000002</v>
      </c>
      <c r="AI81" s="2">
        <v>2.2000000000000002</v>
      </c>
      <c r="AL81" s="2">
        <v>2</v>
      </c>
      <c r="AM81" s="2">
        <v>720</v>
      </c>
      <c r="AN81" s="2">
        <v>1.4199999999999591</v>
      </c>
      <c r="AO81" s="2">
        <v>718.58</v>
      </c>
      <c r="AP81" s="2">
        <v>0</v>
      </c>
      <c r="AQ81" s="37">
        <f t="shared" si="1180"/>
        <v>0</v>
      </c>
      <c r="AR81" s="2">
        <v>0</v>
      </c>
      <c r="AS81" s="37">
        <f t="shared" si="1180"/>
        <v>0</v>
      </c>
      <c r="AT81" s="2">
        <v>0</v>
      </c>
      <c r="AU81" s="37">
        <f t="shared" si="1180"/>
        <v>0</v>
      </c>
      <c r="AV81" s="2">
        <v>0</v>
      </c>
      <c r="AW81" s="2">
        <v>0</v>
      </c>
      <c r="AX81" s="37">
        <f>(AM81-AV81-AW81)/$AL$4</f>
        <v>1</v>
      </c>
      <c r="AY81" s="2">
        <v>0</v>
      </c>
      <c r="AZ81" s="2">
        <v>2.2000000000000002</v>
      </c>
      <c r="BA81" s="2">
        <v>2.2000000000000002</v>
      </c>
      <c r="BD81" s="2">
        <v>2</v>
      </c>
      <c r="BI81" s="37" t="e">
        <f t="shared" si="1238"/>
        <v>#DIV/0!</v>
      </c>
      <c r="BK81" s="37" t="e">
        <f t="shared" si="1238"/>
        <v>#DIV/0!</v>
      </c>
      <c r="BM81" s="37" t="e">
        <f t="shared" si="1239"/>
        <v>#DIV/0!</v>
      </c>
      <c r="BP81" s="37" t="e">
        <f>(BE81-BO81)/$BD$4</f>
        <v>#DIV/0!</v>
      </c>
      <c r="BR81" s="2">
        <f>'[10]UNIT DATA'!C18</f>
        <v>2.2000000000000002</v>
      </c>
      <c r="BS81" s="2">
        <f>'[10]UNIT DATA'!D18</f>
        <v>2.2000000000000002</v>
      </c>
      <c r="BV81" s="2">
        <v>2</v>
      </c>
      <c r="CA81" s="37" t="e">
        <f t="shared" si="1181"/>
        <v>#DIV/0!</v>
      </c>
      <c r="CC81" s="37" t="e">
        <f t="shared" si="1181"/>
        <v>#DIV/0!</v>
      </c>
      <c r="CE81" s="37" t="e">
        <f t="shared" si="1181"/>
        <v>#DIV/0!</v>
      </c>
      <c r="CH81" s="37" t="e">
        <f>(BW81-CF81-CG81)/$BV$4</f>
        <v>#DIV/0!</v>
      </c>
      <c r="CI81" s="76"/>
      <c r="CJ81" s="2">
        <f>'[11]UNIT DATA'!C18</f>
        <v>2.2000000000000002</v>
      </c>
      <c r="CK81" s="2">
        <f>'[11]UNIT DATA'!D18</f>
        <v>2.2000000000000002</v>
      </c>
      <c r="CN81" s="2">
        <v>2</v>
      </c>
      <c r="CZ81" s="37" t="e">
        <f>(CO81-CX81-CY81)/$CN$4</f>
        <v>#DIV/0!</v>
      </c>
      <c r="DB81" s="2">
        <v>2.2000000000000002</v>
      </c>
      <c r="DC81" s="2">
        <v>2.2000000000000002</v>
      </c>
      <c r="DF81" s="2">
        <v>2</v>
      </c>
      <c r="DR81" s="37" t="e">
        <f>(DG81-DP81-DQ81)/$DF$4</f>
        <v>#DIV/0!</v>
      </c>
      <c r="DT81" s="2">
        <v>2.2000000000000002</v>
      </c>
      <c r="DU81" s="2">
        <v>2.2000000000000002</v>
      </c>
      <c r="DX81" s="2">
        <v>2</v>
      </c>
      <c r="EJ81" s="37" t="e">
        <f>(DY81-EH81-EI81)/$DX$4</f>
        <v>#DIV/0!</v>
      </c>
      <c r="EL81" s="2">
        <v>2.2000000000000002</v>
      </c>
      <c r="EM81" s="2">
        <v>2.2000000000000002</v>
      </c>
      <c r="EP81" s="2">
        <v>2</v>
      </c>
      <c r="FB81" s="37" t="e">
        <f>(EQ81-EZ81-FA81)/$EP$4</f>
        <v>#DIV/0!</v>
      </c>
      <c r="FD81" s="2">
        <v>2.2000000000000002</v>
      </c>
      <c r="FE81" s="2">
        <v>2.2000000000000002</v>
      </c>
      <c r="FH81" s="2">
        <v>2</v>
      </c>
      <c r="FT81" s="37" t="e">
        <f>(FI81-FR81-FS81)/$FH$4</f>
        <v>#DIV/0!</v>
      </c>
      <c r="FV81" s="2">
        <v>2.2000000000000002</v>
      </c>
      <c r="FW81" s="2">
        <v>2.2000000000000002</v>
      </c>
      <c r="FZ81" s="2">
        <v>2</v>
      </c>
      <c r="GE81" s="37" t="e">
        <f t="shared" si="1240"/>
        <v>#DIV/0!</v>
      </c>
      <c r="GG81" s="37" t="e">
        <f t="shared" si="1241"/>
        <v>#DIV/0!</v>
      </c>
      <c r="GI81" s="37" t="e">
        <f t="shared" si="1242"/>
        <v>#DIV/0!</v>
      </c>
      <c r="GL81" s="37" t="e">
        <f>(GA81-GJ81-GK81)/$FZ$4</f>
        <v>#DIV/0!</v>
      </c>
      <c r="GM81" s="76"/>
      <c r="GN81" s="2">
        <v>2.2000000000000002</v>
      </c>
      <c r="GO81" s="2">
        <v>2.2000000000000002</v>
      </c>
      <c r="GR81" s="2">
        <v>2</v>
      </c>
      <c r="GV81" s="9"/>
      <c r="GW81" s="37" t="e">
        <f t="shared" si="1187"/>
        <v>#DIV/0!</v>
      </c>
      <c r="GX81" s="9"/>
      <c r="GY81" s="37" t="e">
        <f t="shared" si="1187"/>
        <v>#DIV/0!</v>
      </c>
      <c r="GZ81" s="9"/>
      <c r="HA81" s="37" t="e">
        <f t="shared" si="1187"/>
        <v>#DIV/0!</v>
      </c>
      <c r="HB81" s="9"/>
      <c r="HC81" s="9"/>
      <c r="HD81" s="37" t="e">
        <f>(GS81-HC81)/$GR$4</f>
        <v>#DIV/0!</v>
      </c>
      <c r="HF81" s="2">
        <v>2.2000000000000002</v>
      </c>
      <c r="HG81" s="2">
        <v>2.2000000000000002</v>
      </c>
    </row>
    <row r="82" spans="2:215" ht="12.75" customHeight="1" x14ac:dyDescent="0.25">
      <c r="B82" s="2">
        <v>3</v>
      </c>
      <c r="C82" s="9">
        <v>744</v>
      </c>
      <c r="D82" s="9">
        <v>2</v>
      </c>
      <c r="E82" s="9">
        <v>742</v>
      </c>
      <c r="F82" s="9">
        <v>0</v>
      </c>
      <c r="G82" s="37">
        <f t="shared" si="1235"/>
        <v>0</v>
      </c>
      <c r="H82" s="9">
        <v>0</v>
      </c>
      <c r="I82" s="37">
        <f t="shared" si="1236"/>
        <v>0</v>
      </c>
      <c r="J82" s="9">
        <v>0</v>
      </c>
      <c r="K82" s="37">
        <f t="shared" si="1237"/>
        <v>0</v>
      </c>
      <c r="L82" s="77">
        <v>0</v>
      </c>
      <c r="M82" s="77">
        <v>0</v>
      </c>
      <c r="N82" s="37">
        <f>(C82-L82-M82)/$B$4</f>
        <v>1</v>
      </c>
      <c r="O82" s="2">
        <v>0</v>
      </c>
      <c r="P82" s="2">
        <v>2.2000000000000002</v>
      </c>
      <c r="Q82" s="2">
        <v>2.2000000000000002</v>
      </c>
      <c r="T82" s="2">
        <v>3</v>
      </c>
      <c r="U82" s="9">
        <v>744</v>
      </c>
      <c r="V82" s="9">
        <v>10.36</v>
      </c>
      <c r="W82" s="2">
        <v>733.64</v>
      </c>
      <c r="X82" s="2">
        <v>0</v>
      </c>
      <c r="Y82" s="37">
        <f t="shared" si="1177"/>
        <v>0</v>
      </c>
      <c r="Z82" s="9">
        <v>0</v>
      </c>
      <c r="AA82" s="37">
        <f t="shared" si="1177"/>
        <v>0</v>
      </c>
      <c r="AB82" s="9">
        <v>0</v>
      </c>
      <c r="AC82" s="37">
        <f t="shared" si="1177"/>
        <v>0</v>
      </c>
      <c r="AD82" s="9">
        <v>0</v>
      </c>
      <c r="AE82" s="9">
        <v>0</v>
      </c>
      <c r="AF82" s="37">
        <f>(U82-AD82-AE82)/$T$4</f>
        <v>1</v>
      </c>
      <c r="AG82" s="2">
        <v>9</v>
      </c>
      <c r="AH82" s="2">
        <v>2.2000000000000002</v>
      </c>
      <c r="AI82" s="2">
        <v>2.2000000000000002</v>
      </c>
      <c r="AL82" s="2">
        <v>3</v>
      </c>
      <c r="AM82" s="2">
        <v>720</v>
      </c>
      <c r="AN82" s="2">
        <v>1.4500000000000455</v>
      </c>
      <c r="AO82" s="2">
        <v>718.55</v>
      </c>
      <c r="AP82" s="2">
        <v>0</v>
      </c>
      <c r="AQ82" s="37">
        <f t="shared" si="1180"/>
        <v>0</v>
      </c>
      <c r="AR82" s="2">
        <v>0</v>
      </c>
      <c r="AS82" s="37">
        <f t="shared" si="1180"/>
        <v>0</v>
      </c>
      <c r="AT82" s="2">
        <v>0</v>
      </c>
      <c r="AU82" s="37">
        <f t="shared" si="1180"/>
        <v>0</v>
      </c>
      <c r="AV82" s="2">
        <v>0</v>
      </c>
      <c r="AW82" s="2">
        <v>0</v>
      </c>
      <c r="AX82" s="37">
        <f>(AM82-AV82-AW82)/$AL$4</f>
        <v>1</v>
      </c>
      <c r="AY82" s="2">
        <v>0</v>
      </c>
      <c r="AZ82" s="2">
        <v>2.2000000000000002</v>
      </c>
      <c r="BA82" s="2">
        <v>2.2000000000000002</v>
      </c>
      <c r="BD82" s="2">
        <v>3</v>
      </c>
      <c r="BI82" s="37" t="e">
        <f t="shared" si="1238"/>
        <v>#DIV/0!</v>
      </c>
      <c r="BK82" s="37" t="e">
        <f t="shared" si="1238"/>
        <v>#DIV/0!</v>
      </c>
      <c r="BM82" s="37" t="e">
        <f t="shared" si="1239"/>
        <v>#DIV/0!</v>
      </c>
      <c r="BP82" s="37" t="e">
        <f>(BE82-BO82)/$BD$4</f>
        <v>#DIV/0!</v>
      </c>
      <c r="BR82" s="2">
        <f>'[10]UNIT DATA'!C19</f>
        <v>2.2000000000000002</v>
      </c>
      <c r="BS82" s="2">
        <f>'[10]UNIT DATA'!D19</f>
        <v>2.2000000000000002</v>
      </c>
      <c r="BV82" s="2">
        <v>3</v>
      </c>
      <c r="CA82" s="37" t="e">
        <f t="shared" si="1181"/>
        <v>#DIV/0!</v>
      </c>
      <c r="CC82" s="37" t="e">
        <f t="shared" si="1181"/>
        <v>#DIV/0!</v>
      </c>
      <c r="CE82" s="37" t="e">
        <f t="shared" si="1181"/>
        <v>#DIV/0!</v>
      </c>
      <c r="CH82" s="37" t="e">
        <f>(BW82-CF82-CG82)/$BV$4</f>
        <v>#DIV/0!</v>
      </c>
      <c r="CI82" s="76"/>
      <c r="CJ82" s="2">
        <f>'[11]UNIT DATA'!C19</f>
        <v>2.2000000000000002</v>
      </c>
      <c r="CK82" s="2">
        <f>'[11]UNIT DATA'!D19</f>
        <v>2.2000000000000002</v>
      </c>
      <c r="CN82" s="2">
        <v>3</v>
      </c>
      <c r="CZ82" s="37" t="e">
        <f>(CO82-CX82-CY82)/$CN$4</f>
        <v>#DIV/0!</v>
      </c>
      <c r="DB82" s="2">
        <v>2.2000000000000002</v>
      </c>
      <c r="DC82" s="2">
        <v>2.2000000000000002</v>
      </c>
      <c r="DF82" s="2">
        <v>3</v>
      </c>
      <c r="DR82" s="37" t="e">
        <f>(DG82-DP82-DQ82)/$DF$4</f>
        <v>#DIV/0!</v>
      </c>
      <c r="DT82" s="2">
        <v>2.2000000000000002</v>
      </c>
      <c r="DU82" s="2">
        <v>2.2000000000000002</v>
      </c>
      <c r="DX82" s="2">
        <v>3</v>
      </c>
      <c r="EJ82" s="37" t="e">
        <f>(DY82-EH82-EI82)/$DX$4</f>
        <v>#DIV/0!</v>
      </c>
      <c r="EL82" s="2">
        <v>2.2000000000000002</v>
      </c>
      <c r="EM82" s="2">
        <v>2.2000000000000002</v>
      </c>
      <c r="EP82" s="2">
        <v>3</v>
      </c>
      <c r="FB82" s="37" t="e">
        <f>(EQ82-EZ82-FA82)/$EP$4</f>
        <v>#DIV/0!</v>
      </c>
      <c r="FD82" s="2">
        <v>2.2000000000000002</v>
      </c>
      <c r="FE82" s="2">
        <v>2.2000000000000002</v>
      </c>
      <c r="FH82" s="2">
        <v>3</v>
      </c>
      <c r="FT82" s="37" t="e">
        <f>(FI82-FR82-FS82)/$FH$4</f>
        <v>#DIV/0!</v>
      </c>
      <c r="FV82" s="2">
        <v>2.2000000000000002</v>
      </c>
      <c r="FW82" s="2">
        <v>2.2000000000000002</v>
      </c>
      <c r="FZ82" s="2">
        <v>3</v>
      </c>
      <c r="GE82" s="37" t="e">
        <f t="shared" si="1240"/>
        <v>#DIV/0!</v>
      </c>
      <c r="GG82" s="37" t="e">
        <f t="shared" si="1241"/>
        <v>#DIV/0!</v>
      </c>
      <c r="GI82" s="37" t="e">
        <f t="shared" si="1242"/>
        <v>#DIV/0!</v>
      </c>
      <c r="GL82" s="37" t="e">
        <f>(GA82-GJ82-GK82)/$FZ$4</f>
        <v>#DIV/0!</v>
      </c>
      <c r="GM82" s="76"/>
      <c r="GN82" s="2">
        <v>2.2000000000000002</v>
      </c>
      <c r="GO82" s="2">
        <v>2.2000000000000002</v>
      </c>
      <c r="GR82" s="2">
        <v>3</v>
      </c>
      <c r="GT82" s="9"/>
      <c r="GU82" s="9"/>
      <c r="GV82" s="9"/>
      <c r="GW82" s="37" t="e">
        <f t="shared" si="1187"/>
        <v>#DIV/0!</v>
      </c>
      <c r="GX82" s="9"/>
      <c r="GY82" s="37" t="e">
        <f t="shared" si="1187"/>
        <v>#DIV/0!</v>
      </c>
      <c r="GZ82" s="9"/>
      <c r="HA82" s="37" t="e">
        <f t="shared" si="1187"/>
        <v>#DIV/0!</v>
      </c>
      <c r="HB82" s="9"/>
      <c r="HC82" s="9"/>
      <c r="HD82" s="37" t="e">
        <f>(GS82-HC82)/$GR$4</f>
        <v>#DIV/0!</v>
      </c>
      <c r="HF82" s="2">
        <v>2.2000000000000002</v>
      </c>
      <c r="HG82" s="2">
        <v>2.2000000000000002</v>
      </c>
    </row>
    <row r="83" spans="2:215" ht="12.75" customHeight="1" thickBot="1" x14ac:dyDescent="0.3">
      <c r="B83" s="24" t="s">
        <v>23</v>
      </c>
      <c r="C83" s="51">
        <f>SUM(C80:C82)</f>
        <v>2232</v>
      </c>
      <c r="D83" s="52">
        <f t="shared" ref="D83:M83" si="1243">SUM(D80:D82)</f>
        <v>6.52</v>
      </c>
      <c r="E83" s="51">
        <f t="shared" si="1243"/>
        <v>2225.48</v>
      </c>
      <c r="F83" s="52">
        <f t="shared" si="1243"/>
        <v>0</v>
      </c>
      <c r="G83" s="57">
        <f>(G80*$Q80+G81*$Q81+G82*$Q82)/$Q83</f>
        <v>0</v>
      </c>
      <c r="H83" s="52">
        <f t="shared" si="1243"/>
        <v>0</v>
      </c>
      <c r="I83" s="57">
        <f>(I80*$Q80+I81*$Q81+I82*$Q82)/$Q83</f>
        <v>0</v>
      </c>
      <c r="J83" s="52">
        <f t="shared" si="1243"/>
        <v>0</v>
      </c>
      <c r="K83" s="57">
        <f>(K80*$Q80+K81*$Q81+K82*$Q82)/$Q83</f>
        <v>0</v>
      </c>
      <c r="L83" s="52">
        <f t="shared" si="1243"/>
        <v>0</v>
      </c>
      <c r="M83" s="52">
        <f t="shared" si="1243"/>
        <v>0</v>
      </c>
      <c r="N83" s="57">
        <f>(N80*$Q80+N81*$Q81+N82*$Q82)/$Q83</f>
        <v>1</v>
      </c>
      <c r="O83" s="52">
        <f t="shared" ref="O83:Q83" si="1244">SUM(O80:O82)</f>
        <v>0</v>
      </c>
      <c r="P83" s="58">
        <f t="shared" si="1244"/>
        <v>6.6000000000000005</v>
      </c>
      <c r="Q83" s="58">
        <f t="shared" si="1244"/>
        <v>6.6000000000000005</v>
      </c>
      <c r="T83" s="24" t="s">
        <v>23</v>
      </c>
      <c r="U83" s="45">
        <f>SUM(U80:U82)</f>
        <v>2232</v>
      </c>
      <c r="V83" s="46">
        <f t="shared" ref="V83:AE83" si="1245">SUM(V80:V82)</f>
        <v>22.15</v>
      </c>
      <c r="W83" s="45">
        <f t="shared" si="1245"/>
        <v>2209.85</v>
      </c>
      <c r="X83" s="46">
        <f t="shared" si="1245"/>
        <v>0</v>
      </c>
      <c r="Y83" s="47">
        <f>(Y80*$AI80+Y81*$AI81+Y82*$AI82)/$AI83</f>
        <v>0</v>
      </c>
      <c r="Z83" s="46">
        <f t="shared" si="1245"/>
        <v>0</v>
      </c>
      <c r="AA83" s="47">
        <f>(AA80*$AI80+AA81*$AI81+AA82*$AI82)/$AI83</f>
        <v>0</v>
      </c>
      <c r="AB83" s="46">
        <f t="shared" si="1245"/>
        <v>0</v>
      </c>
      <c r="AC83" s="47">
        <f>(AC80*$AI80+AC81*$AI81+AC82*$AI82)/$AI83</f>
        <v>0</v>
      </c>
      <c r="AD83" s="46">
        <f t="shared" ref="AD83" si="1246">SUM(AD80:AD82)</f>
        <v>0</v>
      </c>
      <c r="AE83" s="46">
        <f t="shared" si="1245"/>
        <v>0</v>
      </c>
      <c r="AF83" s="47">
        <f>(AF80*$AI80+AF81*$AI81+AF82*$AI82)/$AI83</f>
        <v>1</v>
      </c>
      <c r="AG83" s="46">
        <f t="shared" ref="AG83:AI83" si="1247">SUM(AG80:AG82)</f>
        <v>18</v>
      </c>
      <c r="AH83" s="49">
        <f t="shared" si="1247"/>
        <v>6.6000000000000005</v>
      </c>
      <c r="AI83" s="49">
        <f t="shared" si="1247"/>
        <v>6.6000000000000005</v>
      </c>
      <c r="AL83" s="24" t="s">
        <v>23</v>
      </c>
      <c r="AM83" s="45">
        <f>SUM(AM80:AM82)</f>
        <v>2160</v>
      </c>
      <c r="AN83" s="46">
        <f>SUM(AN80:AN82)</f>
        <v>4.3700000000000045</v>
      </c>
      <c r="AO83" s="45">
        <f>SUM(AO80:AO82)</f>
        <v>2155.63</v>
      </c>
      <c r="AP83" s="24">
        <f>SUM(AP80:AP82)</f>
        <v>0</v>
      </c>
      <c r="AQ83" s="47">
        <f>(AQ80*$BA80+AQ81*$BA81+AQ82*$BA82)/$BA83</f>
        <v>0</v>
      </c>
      <c r="AR83" s="24">
        <f>SUM(AR80:AR82)</f>
        <v>0</v>
      </c>
      <c r="AS83" s="47">
        <f>(AS80*$BA80+AS81*$BA81+AS82*$BA82)/$BA83</f>
        <v>0</v>
      </c>
      <c r="AT83" s="24">
        <f>SUM(AT80:AT82)</f>
        <v>0</v>
      </c>
      <c r="AU83" s="47">
        <f>(AU80*$BA80+AU81*$BA81+AU82*$BA82)/$BA83</f>
        <v>0</v>
      </c>
      <c r="AV83" s="24">
        <f>SUM(AV80:AV82)</f>
        <v>0</v>
      </c>
      <c r="AW83" s="24">
        <f>SUM(AW80:AW82)</f>
        <v>0</v>
      </c>
      <c r="AX83" s="47">
        <f>(AX80*$BA80+AX81*$BA81+AX82*$BA82)/$BA83</f>
        <v>1</v>
      </c>
      <c r="AY83" s="24">
        <f>SUM(AY80:AY82)</f>
        <v>0</v>
      </c>
      <c r="AZ83" s="24">
        <f>SUM(AZ80:AZ82)</f>
        <v>6.6000000000000005</v>
      </c>
      <c r="BA83" s="24">
        <f t="shared" ref="BA83" si="1248">SUM(BA80:BA82)</f>
        <v>6.6000000000000005</v>
      </c>
      <c r="BD83" s="24" t="s">
        <v>23</v>
      </c>
      <c r="BE83" s="45">
        <f>SUM(BE80:BE82)</f>
        <v>0</v>
      </c>
      <c r="BF83" s="24">
        <f>SUM(BF80:BF82)</f>
        <v>0</v>
      </c>
      <c r="BG83" s="45">
        <f>SUM(BG80:BG82)</f>
        <v>0</v>
      </c>
      <c r="BH83" s="24">
        <f>SUM(BH80:BH82)</f>
        <v>0</v>
      </c>
      <c r="BI83" s="47" t="e">
        <f>(BI80*$BS80+BI81*$BS81+BI82*$BS82)/$BS83</f>
        <v>#DIV/0!</v>
      </c>
      <c r="BJ83" s="24">
        <f>SUM(BJ80:BJ82)</f>
        <v>0</v>
      </c>
      <c r="BK83" s="47" t="e">
        <f>(BK80*$BS80+BK81*$BS81+BK82*$BS82)/$BS83</f>
        <v>#DIV/0!</v>
      </c>
      <c r="BL83" s="24">
        <f>SUM(BL80:BL82)</f>
        <v>0</v>
      </c>
      <c r="BM83" s="47" t="e">
        <f>(BM80*$BS80+BM81*$BS81+BM82*$BS82)/$BS83</f>
        <v>#DIV/0!</v>
      </c>
      <c r="BN83" s="24">
        <f>SUM(BN80:BN82)</f>
        <v>0</v>
      </c>
      <c r="BO83" s="24">
        <f>SUM(BO80:BO82)</f>
        <v>0</v>
      </c>
      <c r="BP83" s="47" t="e">
        <f>(BP80*$BS80+BP81*$BS81+BP82*$BS82)/$BS83</f>
        <v>#DIV/0!</v>
      </c>
      <c r="BQ83" s="24">
        <f>SUM(BQ80:BQ82)</f>
        <v>0</v>
      </c>
      <c r="BR83" s="24">
        <f t="shared" ref="BR83:BS83" si="1249">SUM(BR80:BR82)</f>
        <v>6.6000000000000005</v>
      </c>
      <c r="BS83" s="24">
        <f t="shared" si="1249"/>
        <v>6.6000000000000005</v>
      </c>
      <c r="BV83" s="24" t="s">
        <v>23</v>
      </c>
      <c r="BW83" s="24">
        <f>SUM(BW80:BW82)</f>
        <v>0</v>
      </c>
      <c r="BX83" s="24">
        <f t="shared" ref="BX83:CG83" si="1250">SUM(BX80:BX82)</f>
        <v>0</v>
      </c>
      <c r="BY83" s="24">
        <f t="shared" si="1250"/>
        <v>0</v>
      </c>
      <c r="BZ83" s="24">
        <f t="shared" si="1250"/>
        <v>0</v>
      </c>
      <c r="CA83" s="47" t="e">
        <f>(CA80*$CK80+CA81*$CK81+CA82*$CK82)/$CK83</f>
        <v>#DIV/0!</v>
      </c>
      <c r="CB83" s="24">
        <f t="shared" si="1250"/>
        <v>0</v>
      </c>
      <c r="CC83" s="47" t="e">
        <f>(CC80*$CK80+CC81*$CK81+CC82*$CK82)/$CK83</f>
        <v>#DIV/0!</v>
      </c>
      <c r="CD83" s="24">
        <f t="shared" si="1250"/>
        <v>0</v>
      </c>
      <c r="CE83" s="47" t="e">
        <f>(CE80*$CK80+CE81*$CK81+CE82*$CK82)/$CK83</f>
        <v>#DIV/0!</v>
      </c>
      <c r="CF83" s="24">
        <f t="shared" ref="CF83" si="1251">SUM(CF80:CF82)</f>
        <v>0</v>
      </c>
      <c r="CG83" s="24">
        <f t="shared" si="1250"/>
        <v>0</v>
      </c>
      <c r="CH83" s="47" t="e">
        <f>(CH80*$CK80+CH81*$CK81+CH82*$CK82)/$CK83</f>
        <v>#DIV/0!</v>
      </c>
      <c r="CI83" s="24">
        <f t="shared" ref="CI83:CK83" si="1252">SUM(CI80:CI82)</f>
        <v>0</v>
      </c>
      <c r="CJ83" s="24">
        <f t="shared" si="1252"/>
        <v>6.6000000000000005</v>
      </c>
      <c r="CK83" s="24">
        <f t="shared" si="1252"/>
        <v>6.6000000000000005</v>
      </c>
      <c r="CN83" s="24" t="s">
        <v>23</v>
      </c>
      <c r="CO83" s="24">
        <f>SUM(CO80:CO82)</f>
        <v>0</v>
      </c>
      <c r="CP83" s="24">
        <f t="shared" ref="CP83:CY83" si="1253">SUM(CP80:CP82)</f>
        <v>0</v>
      </c>
      <c r="CQ83" s="24">
        <f t="shared" si="1253"/>
        <v>0</v>
      </c>
      <c r="CR83" s="24">
        <f t="shared" si="1253"/>
        <v>0</v>
      </c>
      <c r="CS83" s="47">
        <f>(CS80*$DC80+CS81*$DC81+CS82*$DC82)/$DC83</f>
        <v>0</v>
      </c>
      <c r="CT83" s="24">
        <f t="shared" si="1253"/>
        <v>0</v>
      </c>
      <c r="CU83" s="47">
        <f>(CU80*$DC80+CU81*$DC81+CU82*$DC82)/$DC83</f>
        <v>0</v>
      </c>
      <c r="CV83" s="24">
        <f t="shared" si="1253"/>
        <v>0</v>
      </c>
      <c r="CW83" s="47">
        <f>(CW80*$DC80+CW81*$DC81+CW82*$DC82)/$DC83</f>
        <v>0</v>
      </c>
      <c r="CX83" s="24">
        <f t="shared" ref="CX83" si="1254">SUM(CX80:CX82)</f>
        <v>0</v>
      </c>
      <c r="CY83" s="24">
        <f t="shared" si="1253"/>
        <v>0</v>
      </c>
      <c r="CZ83" s="47" t="e">
        <f>(CZ80*$DC80+CZ81*$DC81+CZ82*$DC82)/$DC83</f>
        <v>#DIV/0!</v>
      </c>
      <c r="DA83" s="24">
        <f t="shared" ref="DA83:DC83" si="1255">SUM(DA80:DA82)</f>
        <v>0</v>
      </c>
      <c r="DB83" s="24">
        <f t="shared" si="1255"/>
        <v>6.6000000000000005</v>
      </c>
      <c r="DC83" s="24">
        <f t="shared" si="1255"/>
        <v>6.6000000000000005</v>
      </c>
      <c r="DF83" s="24" t="s">
        <v>23</v>
      </c>
      <c r="DG83" s="24">
        <f>SUM(DG80:DG82)</f>
        <v>0</v>
      </c>
      <c r="DH83" s="24">
        <f t="shared" ref="DH83:DJ83" si="1256">SUM(DH80:DH82)</f>
        <v>0</v>
      </c>
      <c r="DI83" s="24">
        <f t="shared" si="1256"/>
        <v>0</v>
      </c>
      <c r="DJ83" s="24">
        <f t="shared" si="1256"/>
        <v>0</v>
      </c>
      <c r="DK83" s="47">
        <f>(DK80*$CK80+DK81*$CK81+DK82*$CK82)/$CK83</f>
        <v>0</v>
      </c>
      <c r="DL83" s="24">
        <f t="shared" ref="DL83" si="1257">SUM(DL80:DL82)</f>
        <v>0</v>
      </c>
      <c r="DM83" s="47">
        <f>(DM80*$CK80+DM81*$CK81+DM82*$CK82)/$CK83</f>
        <v>0</v>
      </c>
      <c r="DN83" s="24">
        <f t="shared" ref="DN83" si="1258">SUM(DN80:DN82)</f>
        <v>0</v>
      </c>
      <c r="DO83" s="47">
        <f>(DO80*$CK80+DO81*$CK81+DO82*$CK82)/$CK83</f>
        <v>0</v>
      </c>
      <c r="DP83" s="24">
        <f t="shared" ref="DP83:DQ83" si="1259">SUM(DP80:DP82)</f>
        <v>0</v>
      </c>
      <c r="DQ83" s="24">
        <f t="shared" si="1259"/>
        <v>0</v>
      </c>
      <c r="DR83" s="47" t="e">
        <f t="shared" ref="DR83" si="1260">(DR80*$CK80+DR81*$CK81+DR82*$CK82)/$CK83</f>
        <v>#DIV/0!</v>
      </c>
      <c r="DS83" s="24">
        <f t="shared" ref="DS83:DU83" si="1261">SUM(DS80:DS82)</f>
        <v>0</v>
      </c>
      <c r="DT83" s="24">
        <f t="shared" si="1261"/>
        <v>6.6000000000000005</v>
      </c>
      <c r="DU83" s="24">
        <f t="shared" si="1261"/>
        <v>6.6000000000000005</v>
      </c>
      <c r="DX83" s="24" t="s">
        <v>23</v>
      </c>
      <c r="DY83" s="24">
        <f>SUM(DY80:DY82)</f>
        <v>0</v>
      </c>
      <c r="DZ83" s="24">
        <f t="shared" ref="DZ83:EB83" si="1262">SUM(DZ80:DZ82)</f>
        <v>0</v>
      </c>
      <c r="EA83" s="24">
        <f t="shared" si="1262"/>
        <v>0</v>
      </c>
      <c r="EB83" s="24">
        <f t="shared" si="1262"/>
        <v>0</v>
      </c>
      <c r="EC83" s="47">
        <f>(EC80*$CK80+EC81*$CK81+EC82*$CK82)/$CK83</f>
        <v>0</v>
      </c>
      <c r="ED83" s="24">
        <f t="shared" ref="ED83" si="1263">SUM(ED80:ED82)</f>
        <v>0</v>
      </c>
      <c r="EE83" s="47">
        <f>(EE80*$CK80+EE81*$CK81+EE82*$CK82)/$CK83</f>
        <v>0</v>
      </c>
      <c r="EF83" s="24">
        <f t="shared" ref="EF83" si="1264">SUM(EF80:EF82)</f>
        <v>0</v>
      </c>
      <c r="EG83" s="47">
        <f>(EG80*$CK80+EG81*$CK81+EG82*$CK82)/$CK83</f>
        <v>0</v>
      </c>
      <c r="EH83" s="24">
        <f t="shared" ref="EH83:EI83" si="1265">SUM(EH80:EH82)</f>
        <v>0</v>
      </c>
      <c r="EI83" s="24">
        <f t="shared" si="1265"/>
        <v>0</v>
      </c>
      <c r="EJ83" s="47" t="e">
        <f t="shared" ref="EJ83" si="1266">(EJ80*$CK80+EJ81*$CK81+EJ82*$CK82)/$CK83</f>
        <v>#DIV/0!</v>
      </c>
      <c r="EK83" s="24">
        <f t="shared" ref="EK83:EM83" si="1267">SUM(EK80:EK82)</f>
        <v>0</v>
      </c>
      <c r="EL83" s="24">
        <f t="shared" si="1267"/>
        <v>6.6000000000000005</v>
      </c>
      <c r="EM83" s="24">
        <f t="shared" si="1267"/>
        <v>6.6000000000000005</v>
      </c>
      <c r="EP83" s="24" t="s">
        <v>23</v>
      </c>
      <c r="EQ83" s="24">
        <f>SUM(EQ80:EQ82)</f>
        <v>0</v>
      </c>
      <c r="ER83" s="24">
        <f t="shared" ref="ER83:ET83" si="1268">SUM(ER80:ER82)</f>
        <v>0</v>
      </c>
      <c r="ES83" s="24">
        <f t="shared" si="1268"/>
        <v>0</v>
      </c>
      <c r="ET83" s="24">
        <f t="shared" si="1268"/>
        <v>0</v>
      </c>
      <c r="EU83" s="47">
        <f>(EU80*$CK80+EU81*$CK81+EU82*$CK82)/$CK83</f>
        <v>0</v>
      </c>
      <c r="EV83" s="24">
        <f t="shared" ref="EV83" si="1269">SUM(EV80:EV82)</f>
        <v>0</v>
      </c>
      <c r="EW83" s="47">
        <f>(EW80*$CK80+EW81*$CK81+EW82*$CK82)/$CK83</f>
        <v>0</v>
      </c>
      <c r="EX83" s="24">
        <f t="shared" ref="EX83" si="1270">SUM(EX80:EX82)</f>
        <v>0</v>
      </c>
      <c r="EY83" s="47">
        <f>(EY80*$CK80+EY81*$CK81+EY82*$CK82)/$CK83</f>
        <v>0</v>
      </c>
      <c r="EZ83" s="24">
        <f t="shared" ref="EZ83:FA83" si="1271">SUM(EZ80:EZ82)</f>
        <v>0</v>
      </c>
      <c r="FA83" s="24">
        <f t="shared" si="1271"/>
        <v>0</v>
      </c>
      <c r="FB83" s="47" t="e">
        <f t="shared" ref="FB83" si="1272">(FB80*$CK80+FB81*$CK81+FB82*$CK82)/$CK83</f>
        <v>#DIV/0!</v>
      </c>
      <c r="FC83" s="24">
        <f t="shared" ref="FC83:FE83" si="1273">SUM(FC80:FC82)</f>
        <v>0</v>
      </c>
      <c r="FD83" s="24">
        <f t="shared" si="1273"/>
        <v>6.6000000000000005</v>
      </c>
      <c r="FE83" s="24">
        <f t="shared" si="1273"/>
        <v>6.6000000000000005</v>
      </c>
      <c r="FH83" s="24" t="s">
        <v>23</v>
      </c>
      <c r="FI83" s="24">
        <f>SUM(FI80:FI82)</f>
        <v>0</v>
      </c>
      <c r="FJ83" s="24">
        <f t="shared" ref="FJ83:FL83" si="1274">SUM(FJ80:FJ82)</f>
        <v>0</v>
      </c>
      <c r="FK83" s="24">
        <f t="shared" si="1274"/>
        <v>0</v>
      </c>
      <c r="FL83" s="24">
        <f t="shared" si="1274"/>
        <v>0</v>
      </c>
      <c r="FM83" s="47">
        <f>(FM80*$CK80+FM81*$CK81+FM82*$CK82)/$CK83</f>
        <v>0</v>
      </c>
      <c r="FN83" s="24">
        <f t="shared" ref="FN83" si="1275">SUM(FN80:FN82)</f>
        <v>0</v>
      </c>
      <c r="FO83" s="47">
        <f>(FO80*$CK80+FO81*$CK81+FO82*$CK82)/$CK83</f>
        <v>0</v>
      </c>
      <c r="FP83" s="24">
        <f t="shared" ref="FP83" si="1276">SUM(FP80:FP82)</f>
        <v>0</v>
      </c>
      <c r="FQ83" s="47">
        <f>(FQ80*$CK80+FQ81*$CK81+FQ82*$CK82)/$CK83</f>
        <v>0</v>
      </c>
      <c r="FR83" s="24">
        <f t="shared" ref="FR83:FS83" si="1277">SUM(FR80:FR82)</f>
        <v>0</v>
      </c>
      <c r="FS83" s="24">
        <f t="shared" si="1277"/>
        <v>0</v>
      </c>
      <c r="FT83" s="47" t="e">
        <f t="shared" ref="FT83" si="1278">(FT80*$CK80+FT81*$CK81+FT82*$CK82)/$CK83</f>
        <v>#DIV/0!</v>
      </c>
      <c r="FU83" s="24">
        <f t="shared" ref="FU83:FW83" si="1279">SUM(FU80:FU82)</f>
        <v>0</v>
      </c>
      <c r="FV83" s="24">
        <f t="shared" si="1279"/>
        <v>6.6000000000000005</v>
      </c>
      <c r="FW83" s="24">
        <f t="shared" si="1279"/>
        <v>6.6000000000000005</v>
      </c>
      <c r="FZ83" s="24" t="s">
        <v>23</v>
      </c>
      <c r="GA83" s="24">
        <f>SUM(GA80:GA82)</f>
        <v>0</v>
      </c>
      <c r="GB83" s="24">
        <f t="shared" ref="GB83:GD83" si="1280">SUM(GB80:GB82)</f>
        <v>0</v>
      </c>
      <c r="GC83" s="24">
        <f t="shared" si="1280"/>
        <v>0</v>
      </c>
      <c r="GD83" s="24">
        <f t="shared" si="1280"/>
        <v>0</v>
      </c>
      <c r="GE83" s="47" t="e">
        <f>(GE80*$GO80+GE81*$GO81+GE82*$GO82)/$GO83</f>
        <v>#DIV/0!</v>
      </c>
      <c r="GF83" s="24">
        <f t="shared" ref="GF83" si="1281">SUM(GF80:GF82)</f>
        <v>0</v>
      </c>
      <c r="GG83" s="47" t="e">
        <f>(GG80*$GO80+GG81*$GO81+GG82*$GO82)/$GO83</f>
        <v>#DIV/0!</v>
      </c>
      <c r="GH83" s="24">
        <f t="shared" ref="GH83" si="1282">SUM(GH80:GH82)</f>
        <v>0</v>
      </c>
      <c r="GI83" s="47" t="e">
        <f>(GI80*$GO80+GI81*$GO81+GI82*$GO82)/$GO83</f>
        <v>#DIV/0!</v>
      </c>
      <c r="GJ83" s="24">
        <f t="shared" ref="GJ83:GK83" si="1283">SUM(GJ80:GJ82)</f>
        <v>0</v>
      </c>
      <c r="GK83" s="24">
        <f t="shared" si="1283"/>
        <v>0</v>
      </c>
      <c r="GL83" s="47" t="e">
        <f>(GL80*$GO80+GL81*$GO81+GL82*$GO82)/$GO83</f>
        <v>#DIV/0!</v>
      </c>
      <c r="GM83" s="24">
        <f t="shared" ref="GM83:GO83" si="1284">SUM(GM80:GM82)</f>
        <v>0</v>
      </c>
      <c r="GN83" s="24">
        <f t="shared" si="1284"/>
        <v>6.6000000000000005</v>
      </c>
      <c r="GO83" s="24">
        <f t="shared" si="1284"/>
        <v>6.6000000000000005</v>
      </c>
      <c r="GR83" s="24" t="s">
        <v>23</v>
      </c>
      <c r="GS83" s="46">
        <f>SUM(GS80:GS82)</f>
        <v>0</v>
      </c>
      <c r="GT83" s="46">
        <f t="shared" ref="GT83:GV83" si="1285">SUM(GT80:GT82)</f>
        <v>0</v>
      </c>
      <c r="GU83" s="46">
        <f t="shared" si="1285"/>
        <v>0</v>
      </c>
      <c r="GV83" s="46">
        <f t="shared" si="1285"/>
        <v>0</v>
      </c>
      <c r="GW83" s="47" t="e">
        <f>(GW80*$HG80+GW81*$HG81+GW82*$HG82)/$HG83</f>
        <v>#DIV/0!</v>
      </c>
      <c r="GX83" s="46">
        <f t="shared" ref="GX83" si="1286">SUM(GX80:GX82)</f>
        <v>0</v>
      </c>
      <c r="GY83" s="47" t="e">
        <f>(GY80*$HG80+GY81*$HG81+GY82*$HG82)/$HG83</f>
        <v>#DIV/0!</v>
      </c>
      <c r="GZ83" s="46">
        <f t="shared" ref="GZ83" si="1287">SUM(GZ80:GZ82)</f>
        <v>0</v>
      </c>
      <c r="HA83" s="47" t="e">
        <f>(HA80*$HG80+HA81*$HG81+HA82*$HG82)/$HG83</f>
        <v>#DIV/0!</v>
      </c>
      <c r="HB83" s="46">
        <f t="shared" ref="HB83:HC83" si="1288">SUM(HB80:HB82)</f>
        <v>0</v>
      </c>
      <c r="HC83" s="46">
        <f t="shared" si="1288"/>
        <v>0</v>
      </c>
      <c r="HD83" s="47" t="e">
        <f>(HD80*$HG80+HD81*$HG81+HD82*$HG82)/$HG83</f>
        <v>#DIV/0!</v>
      </c>
      <c r="HE83" s="48">
        <f t="shared" ref="HE83" si="1289">SUM(HE80:HE82)</f>
        <v>0</v>
      </c>
      <c r="HF83" s="24">
        <f>SUM(HF80:HF82)</f>
        <v>6.6000000000000005</v>
      </c>
      <c r="HG83" s="24">
        <f>SUM(HG80:HG82)</f>
        <v>6.6000000000000005</v>
      </c>
    </row>
  </sheetData>
  <mergeCells count="12">
    <mergeCell ref="GQ3:HG3"/>
    <mergeCell ref="A3:Q3"/>
    <mergeCell ref="S3:AI3"/>
    <mergeCell ref="AK3:BA3"/>
    <mergeCell ref="BC3:BS3"/>
    <mergeCell ref="BU3:CK3"/>
    <mergeCell ref="CM3:DC3"/>
    <mergeCell ref="DE3:DU3"/>
    <mergeCell ref="DW3:EM3"/>
    <mergeCell ref="EO3:FE3"/>
    <mergeCell ref="FG3:FW3"/>
    <mergeCell ref="FY3:GO3"/>
  </mergeCells>
  <phoneticPr fontId="2" type="noConversion"/>
  <pageMargins left="0.7" right="0.7" top="0.75" bottom="0.75" header="0.3" footer="0.3"/>
  <pageSetup orientation="portrait"/>
  <ignoredErrors>
    <ignoredError sqref="G10:N10 I6:I9 I25:I34 H41:J41 G41:G74 K41:N74 I40 H35:J35 G35:G39 K35:N39 AA6:AA9 Z10:AB10 Y10:Y74 AC10:AF10 AS6:AS9 AR10:AT10 AQ10:AQ74 AU10:AX10 AS77:AS78 AR79:AT79 AQ79:AQ83 AU79:AX79 I77:I78 H79:J79 G79:G83 K79:N79 Y79:AF83 G13:N13 G11:G12 I11:I12 G17:N17 G15:G16 I15:I16 G20:N20 G18:G19 I18:I19 G23:N24 G21:G22 I21:I22 H39:J39 I36:I38 H44:J44 I42:I43 H48:J48 I45:I47 H51:J51 I49:I50 H56:J56 I52:I55 H71:J74 I57:I70 K21:N22 K18:N19 K15:N16 K11:N12 Z13:AB14 AA11:AA12 Z17:AB17 AA15:AA16 Z20:AB20 AA18:AA19 Z23:AB24 AA21:AA22 AC13:AF14 AC11:AC12 AF11:AF12 AC17:AF17 AC15:AC16 AF15:AF16 AC20:AF20 AC18:AC19 AF18:AF19 AC23:AF24 AC21:AC22 AF21:AF22 AC35:AF35 AC25:AC34 AF25:AF34 AC39:AF39 AC36:AC38 AF36:AF38 AC41:AF41 AC40 AF40 AC44:AF44 AC42:AC43 AF42:AF43 AC48:AF48 AC45:AC47 AF45:AF47 AC51:AF51 AC49:AC50 AF49:AF50 AC56:AF56 AC52:AC55 AF52:AF55 AC71:AF74 AC57:AC70 AF57:AF70 Z71:AB74 AA57:AA70 Z56:AB56 AA52:AA55 Z51:AB51 AA49:AA50 Z48:AB48 AA45:AA47 Z44:AB44 AA42:AA43 Z41:AB41 AA40 Z39:AB39 AA36:AA38 Z35:AB35 AA25:AA34 AR13:AT14 AS11:AS12 AR17:AT17 AS15:AS16 AR20:AT20 AS18:AS19 AR23:AT24 AS21:AS22 AU13:AX14 AU11:AU12 AX11:AX12 AU17:AX17 AU15:AU16 AX15:AX16 AU20:AX20 AU18:AU19 AX18:AX19 AU23:AX24 AU21:AU22 AX21:AX22 AR71:AT74 AS57:AS70 AU71:AX74 AU57:AU70 AX57:AX70 AR56:AT56 AS52:AS55 AU56:AX56 AU52:AU55 AX52:AX55 AR51:AT51 AS49:AS50 AU51:AX51 AU49:AU50 AX49:AX50 AR48:AT48 AS45:AS47 AU48:AX48 AU45:AU47 AX45:AX47 AR44:AT44 AS42:AS43 AU44:AX44 AU42:AU43 AX42:AX43 AR41:AT41 AS40 AU41:AX41 AU40 AX40 AR39:AT39 AS37:AS38 AS36 AU39:AX39 AU36:AU38 AX36:AX38 AR35:AT35 AS25:AS34 AU35:AX35 AU25:AU34 AX25:AX34 AR83:AT83 AS80:AS82 AU83:AX83 AU80:AU82 AX80:AX82 K83:N83 K80:K82 N80:N82 H83:J83 I80:I82 G14:N14" formula="1"/>
    <ignoredError sqref="B49:B53 T49:T53 AL49:AL5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0755-6D56-4ED6-B90E-6CB6D9110258}">
  <dimension ref="A1:V94"/>
  <sheetViews>
    <sheetView topLeftCell="G1" zoomScale="82" workbookViewId="0">
      <selection activeCell="O2" sqref="O2"/>
    </sheetView>
  </sheetViews>
  <sheetFormatPr defaultColWidth="9.140625" defaultRowHeight="15" customHeight="1" x14ac:dyDescent="0.25"/>
  <cols>
    <col min="1" max="1" width="22.85546875" style="3" bestFit="1" customWidth="1"/>
    <col min="2" max="2" width="17.5703125" style="2" bestFit="1" customWidth="1"/>
    <col min="3" max="4" width="13" style="2" customWidth="1"/>
    <col min="5" max="5" width="15.140625" style="2" customWidth="1"/>
    <col min="6" max="6" width="15.5703125" style="2" customWidth="1"/>
    <col min="7" max="7" width="15.140625" style="2" customWidth="1"/>
    <col min="8" max="8" width="15.42578125" style="2" customWidth="1"/>
    <col min="9" max="9" width="15.140625" style="2" customWidth="1"/>
    <col min="10" max="10" width="15.28515625" style="2" customWidth="1"/>
    <col min="11" max="11" width="15.42578125" style="2" customWidth="1"/>
    <col min="12" max="12" width="18.140625" style="2" customWidth="1"/>
    <col min="13" max="13" width="15.85546875" style="2" customWidth="1"/>
    <col min="14" max="14" width="13.7109375" style="2" bestFit="1" customWidth="1"/>
    <col min="15" max="15" width="16.28515625" style="3" customWidth="1"/>
    <col min="16" max="16" width="14" style="3" customWidth="1"/>
    <col min="17" max="17" width="13.85546875" style="3" customWidth="1"/>
    <col min="18" max="18" width="16.85546875" style="3" customWidth="1"/>
    <col min="19" max="20" width="9.140625" style="1"/>
    <col min="21" max="21" width="13.85546875" style="1" bestFit="1" customWidth="1"/>
    <col min="22" max="16384" width="9.140625" style="1"/>
  </cols>
  <sheetData>
    <row r="1" spans="1:19" ht="15" customHeight="1" x14ac:dyDescent="0.25">
      <c r="C1" s="12"/>
    </row>
    <row r="2" spans="1:19" ht="30.75" thickBot="1" x14ac:dyDescent="0.3">
      <c r="A2" s="11" t="s">
        <v>63</v>
      </c>
      <c r="B2" s="6">
        <f>SUM('KPI_FY 26-27 (OMC)'!B4,'KPI_FY 26-27 (OMC)'!T4,'KPI_FY 26-27 (OMC)'!AL4,'KPI_FY 26-27 (OMC)'!BD4,'KPI_FY 26-27 (OMC)'!BV4,'KPI_FY 26-27 (OMC)'!CN4,'KPI_FY 26-27 (OMC)'!DF4,'KPI_FY 26-27 (OMC)'!DX4,'KPI_FY 26-27 (OMC)'!EP4,'KPI_FY 26-27 (OMC)'!FH4,'KPI_FY 26-27 (OMC)'!FZ4,'KPI_FY 26-27 (OMC)'!GR4)</f>
        <v>2208</v>
      </c>
      <c r="C2" s="6"/>
      <c r="D2" s="4"/>
      <c r="F2" s="12"/>
      <c r="H2" s="12"/>
    </row>
    <row r="3" spans="1:19" ht="60.75" thickBot="1" x14ac:dyDescent="0.3">
      <c r="A3" s="86" t="s">
        <v>13</v>
      </c>
      <c r="B3" s="87" t="s">
        <v>14</v>
      </c>
      <c r="C3" s="89" t="s">
        <v>128</v>
      </c>
      <c r="D3" s="89" t="s">
        <v>129</v>
      </c>
      <c r="E3" s="89" t="s">
        <v>130</v>
      </c>
      <c r="F3" s="89" t="s">
        <v>131</v>
      </c>
      <c r="G3" s="89" t="s">
        <v>132</v>
      </c>
      <c r="H3" s="89" t="s">
        <v>136</v>
      </c>
      <c r="I3" s="89" t="s">
        <v>134</v>
      </c>
      <c r="J3" s="89" t="s">
        <v>133</v>
      </c>
      <c r="K3" s="89" t="s">
        <v>135</v>
      </c>
      <c r="L3" s="89" t="s">
        <v>137</v>
      </c>
      <c r="M3" s="89" t="s">
        <v>138</v>
      </c>
      <c r="N3" s="89" t="s">
        <v>139</v>
      </c>
      <c r="O3" s="89" t="s">
        <v>70</v>
      </c>
      <c r="P3" s="88" t="s">
        <v>15</v>
      </c>
      <c r="Q3" s="90" t="s">
        <v>16</v>
      </c>
    </row>
    <row r="4" spans="1:19" x14ac:dyDescent="0.25">
      <c r="A4" s="71" t="s">
        <v>71</v>
      </c>
      <c r="B4" s="13" t="s">
        <v>17</v>
      </c>
      <c r="C4" s="12">
        <f>SUM('KPI_FY 26-27 (OMC)'!C6,'KPI_FY 26-27 (OMC)'!U6,'KPI_FY 26-27 (OMC)'!AM6,'KPI_FY 26-27 (OMC)'!BE6,'KPI_FY 26-27 (OMC)'!BW6,'KPI_FY 26-27 (OMC)'!CO6,'KPI_FY 26-27 (OMC)'!DG6,'KPI_FY 26-27 (OMC)'!DY6,'KPI_FY 26-27 (OMC)'!EQ6,'KPI_FY 26-27 (OMC)'!FI6,'KPI_FY 26-27 (OMC)'!GA6,'KPI_FY 26-27 (OMC)'!GS6)</f>
        <v>2149</v>
      </c>
      <c r="D4" s="12">
        <f>SUM('KPI_FY 26-27 (OMC)'!D6,'KPI_FY 26-27 (OMC)'!V6,'KPI_FY 26-27 (OMC)'!AN6,'KPI_FY 26-27 (OMC)'!BF6,'KPI_FY 26-27 (OMC)'!BX6,'KPI_FY 26-27 (OMC)'!CP6,'KPI_FY 26-27 (OMC)'!DH6,'KPI_FY 26-27 (OMC)'!DZ6,'KPI_FY 26-27 (OMC)'!ER6,'KPI_FY 26-27 (OMC)'!FJ6,'KPI_FY 26-27 (OMC)'!GB6,'KPI_FY 26-27 (OMC)'!GT6)</f>
        <v>2144.06</v>
      </c>
      <c r="E4" s="12">
        <f>SUM('KPI_FY 26-27 (OMC)'!E6,'KPI_FY 26-27 (OMC)'!W6,'KPI_FY 26-27 (OMC)'!AO6,'KPI_FY 26-27 (OMC)'!BG6,'KPI_FY 26-27 (OMC)'!BY6,'KPI_FY 26-27 (OMC)'!CQ6,'KPI_FY 26-27 (OMC)'!DI6,'KPI_FY 26-27 (OMC)'!EA6,'KPI_FY 26-27 (OMC)'!ES6,'KPI_FY 26-27 (OMC)'!FK6,'KPI_FY 26-27 (OMC)'!GC6,'KPI_FY 26-27 (OMC)'!GU6)</f>
        <v>4.9400000000000004</v>
      </c>
      <c r="F4" s="12">
        <f>SUM('KPI_FY 26-27 (OMC)'!F6,'KPI_FY 26-27 (OMC)'!X6,'KPI_FY 26-27 (OMC)'!AP6,'KPI_FY 26-27 (OMC)'!BH6,'KPI_FY 26-27 (OMC)'!BZ6,'KPI_FY 26-27 (OMC)'!CR6,'KPI_FY 26-27 (OMC)'!DJ6,'KPI_FY 26-27 (OMC)'!EB6,'KPI_FY 26-27 (OMC)'!ET6,'KPI_FY 26-27 (OMC)'!FL6,'KPI_FY 26-27 (OMC)'!GD6,'KPI_FY 26-27 (OMC)'!GV6)</f>
        <v>21.2</v>
      </c>
      <c r="G4" s="37">
        <f>F4/$B$2</f>
        <v>9.6014492753623178E-3</v>
      </c>
      <c r="H4" s="9">
        <f>SUM('KPI_FY 26-27 (OMC)'!H6,'KPI_FY 26-27 (OMC)'!Z6,'KPI_FY 26-27 (OMC)'!AR6,'KPI_FY 26-27 (OMC)'!BJ6,'KPI_FY 26-27 (OMC)'!CB6,'KPI_FY 26-27 (OMC)'!CT6,'KPI_FY 26-27 (OMC)'!DL6,'KPI_FY 26-27 (OMC)'!ED6,'KPI_FY 26-27 (OMC)'!EV6,'KPI_FY 26-27 (OMC)'!FN6,'KPI_FY 26-27 (OMC)'!GF6,'KPI_FY 26-27 (OMC)'!GX6)</f>
        <v>0</v>
      </c>
      <c r="I4" s="37">
        <f>H4/$B$2</f>
        <v>0</v>
      </c>
      <c r="J4" s="12">
        <f>SUM('KPI_FY 26-27 (OMC)'!J6,'KPI_FY 26-27 (OMC)'!AB6,'KPI_FY 26-27 (OMC)'!AT6,'KPI_FY 26-27 (OMC)'!BL6,'KPI_FY 26-27 (OMC)'!CD6,'KPI_FY 26-27 (OMC)'!CV6,'KPI_FY 26-27 (OMC)'!DN6,'KPI_FY 26-27 (OMC)'!EF6,'KPI_FY 26-27 (OMC)'!EX6,'KPI_FY 26-27 (OMC)'!FP6,'KPI_FY 26-27 (OMC)'!GH6,'KPI_FY 26-27 (OMC)'!GZ6)</f>
        <v>37.799999999999997</v>
      </c>
      <c r="K4" s="37">
        <f>J4/$B$2</f>
        <v>1.7119565217391303E-2</v>
      </c>
      <c r="L4" s="9">
        <f>SUM('KPI_FY 26-27 (OMC)'!L6,'KPI_FY 26-27 (OMC)'!AD6,'KPI_FY 26-27 (OMC)'!AV6,'KPI_FY 26-27 (OMC)'!BN6,'KPI_FY 26-27 (OMC)'!CF6,'KPI_FY 26-27 (OMC)'!CX6,'KPI_FY 26-27 (OMC)'!DP6,'KPI_FY 26-27 (OMC)'!EH6,'KPI_FY 26-27 (OMC)'!EZ6,'KPI_FY 26-27 (OMC)'!FR6,'KPI_FY 26-27 (OMC)'!GJ6,'KPI_FY 26-27 (OMC)'!HB6)</f>
        <v>0</v>
      </c>
      <c r="M4" s="12">
        <f>SUM('KPI_FY 26-27 (OMC)'!M6,'KPI_FY 26-27 (OMC)'!AE6,'KPI_FY 26-27 (OMC)'!AW6,'KPI_FY 26-27 (OMC)'!BO6,'KPI_FY 26-27 (OMC)'!CG6,'KPI_FY 26-27 (OMC)'!CY6,'KPI_FY 26-27 (OMC)'!DQ6,'KPI_FY 26-27 (OMC)'!EI6,'KPI_FY 26-27 (OMC)'!FA6,'KPI_FY 26-27 (OMC)'!FS6,'KPI_FY 26-27 (OMC)'!GK6,'KPI_FY 26-27 (OMC)'!HC6)</f>
        <v>34.29</v>
      </c>
      <c r="N4" s="37">
        <f t="shared" ref="N4:N9" si="0">(C4-L4-M4)/$B$2</f>
        <v>0.95774909420289855</v>
      </c>
      <c r="O4" s="12">
        <f>SUM('KPI_FY 26-27 (OMC)'!O6,'KPI_FY 26-27 (OMC)'!AG6,'KPI_FY 26-27 (OMC)'!AY6,'KPI_FY 26-27 (OMC)'!BQ6,'KPI_FY 26-27 (OMC)'!CI6,'KPI_FY 26-27 (OMC)'!DA6,'KPI_FY 26-27 (OMC)'!DS6,'KPI_FY 26-27 (OMC)'!EK6,'KPI_FY 26-27 (OMC)'!FC6,'KPI_FY 26-27 (OMC)'!FU6,'KPI_FY 26-27 (OMC)'!GM6,'KPI_FY 26-27 (OMC)'!HE6)</f>
        <v>294071</v>
      </c>
      <c r="P4" s="14">
        <v>160</v>
      </c>
      <c r="Q4" s="2">
        <v>153</v>
      </c>
      <c r="R4" s="8"/>
    </row>
    <row r="5" spans="1:19" x14ac:dyDescent="0.25">
      <c r="A5" s="71"/>
      <c r="B5" s="13" t="s">
        <v>18</v>
      </c>
      <c r="C5" s="12">
        <f>SUM('KPI_FY 26-27 (OMC)'!C7,'KPI_FY 26-27 (OMC)'!U7,'KPI_FY 26-27 (OMC)'!AM7,'KPI_FY 26-27 (OMC)'!BE7,'KPI_FY 26-27 (OMC)'!BW7,'KPI_FY 26-27 (OMC)'!CO7,'KPI_FY 26-27 (OMC)'!DG7,'KPI_FY 26-27 (OMC)'!DY7,'KPI_FY 26-27 (OMC)'!EQ7,'KPI_FY 26-27 (OMC)'!FI7,'KPI_FY 26-27 (OMC)'!GA7,'KPI_FY 26-27 (OMC)'!GS7)</f>
        <v>2103.17</v>
      </c>
      <c r="D5" s="12">
        <f>SUM('KPI_FY 26-27 (OMC)'!D7,'KPI_FY 26-27 (OMC)'!V7,'KPI_FY 26-27 (OMC)'!AN7,'KPI_FY 26-27 (OMC)'!BF7,'KPI_FY 26-27 (OMC)'!BX7,'KPI_FY 26-27 (OMC)'!CP7,'KPI_FY 26-27 (OMC)'!DH7,'KPI_FY 26-27 (OMC)'!DZ7,'KPI_FY 26-27 (OMC)'!ER7,'KPI_FY 26-27 (OMC)'!FJ7,'KPI_FY 26-27 (OMC)'!GB7,'KPI_FY 26-27 (OMC)'!GT7)</f>
        <v>2044.82</v>
      </c>
      <c r="E5" s="12">
        <f>SUM('KPI_FY 26-27 (OMC)'!E7,'KPI_FY 26-27 (OMC)'!W7,'KPI_FY 26-27 (OMC)'!AO7,'KPI_FY 26-27 (OMC)'!BG7,'KPI_FY 26-27 (OMC)'!BY7,'KPI_FY 26-27 (OMC)'!CQ7,'KPI_FY 26-27 (OMC)'!DI7,'KPI_FY 26-27 (OMC)'!EA7,'KPI_FY 26-27 (OMC)'!ES7,'KPI_FY 26-27 (OMC)'!FK7,'KPI_FY 26-27 (OMC)'!GC7,'KPI_FY 26-27 (OMC)'!GU7)</f>
        <v>58.35</v>
      </c>
      <c r="F5" s="12">
        <f>SUM('KPI_FY 26-27 (OMC)'!F7,'KPI_FY 26-27 (OMC)'!X7,'KPI_FY 26-27 (OMC)'!AP7,'KPI_FY 26-27 (OMC)'!BH7,'KPI_FY 26-27 (OMC)'!BZ7,'KPI_FY 26-27 (OMC)'!CR7,'KPI_FY 26-27 (OMC)'!DJ7,'KPI_FY 26-27 (OMC)'!EB7,'KPI_FY 26-27 (OMC)'!ET7,'KPI_FY 26-27 (OMC)'!FL7,'KPI_FY 26-27 (OMC)'!GD7,'KPI_FY 26-27 (OMC)'!GV7)</f>
        <v>61.12</v>
      </c>
      <c r="G5" s="37">
        <f t="shared" ref="G5:I9" si="1">F5/$B$2</f>
        <v>2.7681159420289855E-2</v>
      </c>
      <c r="H5" s="9">
        <f>SUM('KPI_FY 26-27 (OMC)'!H7,'KPI_FY 26-27 (OMC)'!Z7,'KPI_FY 26-27 (OMC)'!AR7,'KPI_FY 26-27 (OMC)'!BJ7,'KPI_FY 26-27 (OMC)'!CB7,'KPI_FY 26-27 (OMC)'!CT7,'KPI_FY 26-27 (OMC)'!DL7,'KPI_FY 26-27 (OMC)'!ED7,'KPI_FY 26-27 (OMC)'!EV7,'KPI_FY 26-27 (OMC)'!FN7,'KPI_FY 26-27 (OMC)'!GF7,'KPI_FY 26-27 (OMC)'!GX7)</f>
        <v>0</v>
      </c>
      <c r="I5" s="37">
        <f t="shared" si="1"/>
        <v>0</v>
      </c>
      <c r="J5" s="12">
        <f>SUM('KPI_FY 26-27 (OMC)'!J7,'KPI_FY 26-27 (OMC)'!AB7,'KPI_FY 26-27 (OMC)'!AT7,'KPI_FY 26-27 (OMC)'!BL7,'KPI_FY 26-27 (OMC)'!CD7,'KPI_FY 26-27 (OMC)'!CV7,'KPI_FY 26-27 (OMC)'!DN7,'KPI_FY 26-27 (OMC)'!EF7,'KPI_FY 26-27 (OMC)'!EX7,'KPI_FY 26-27 (OMC)'!FP7,'KPI_FY 26-27 (OMC)'!GH7,'KPI_FY 26-27 (OMC)'!GZ7)</f>
        <v>43.71</v>
      </c>
      <c r="K5" s="37">
        <f t="shared" ref="K5" si="2">J5/$B$2</f>
        <v>1.9796195652173915E-2</v>
      </c>
      <c r="L5" s="9">
        <f>SUM('KPI_FY 26-27 (OMC)'!L7,'KPI_FY 26-27 (OMC)'!AD7,'KPI_FY 26-27 (OMC)'!AV7,'KPI_FY 26-27 (OMC)'!BN7,'KPI_FY 26-27 (OMC)'!CF7,'KPI_FY 26-27 (OMC)'!CX7,'KPI_FY 26-27 (OMC)'!DP7,'KPI_FY 26-27 (OMC)'!EH7,'KPI_FY 26-27 (OMC)'!EZ7,'KPI_FY 26-27 (OMC)'!FR7,'KPI_FY 26-27 (OMC)'!GJ7,'KPI_FY 26-27 (OMC)'!HB7)</f>
        <v>0</v>
      </c>
      <c r="M5" s="9">
        <f>SUM('KPI_FY 26-27 (OMC)'!M7,'KPI_FY 26-27 (OMC)'!AE7,'KPI_FY 26-27 (OMC)'!AW7,'KPI_FY 26-27 (OMC)'!BO7,'KPI_FY 26-27 (OMC)'!CG7,'KPI_FY 26-27 (OMC)'!CY7,'KPI_FY 26-27 (OMC)'!DQ7,'KPI_FY 26-27 (OMC)'!EI7,'KPI_FY 26-27 (OMC)'!FA7,'KPI_FY 26-27 (OMC)'!FS7,'KPI_FY 26-27 (OMC)'!GK7,'KPI_FY 26-27 (OMC)'!HC7)</f>
        <v>0</v>
      </c>
      <c r="N5" s="37">
        <f t="shared" si="0"/>
        <v>0.95252264492753624</v>
      </c>
      <c r="O5" s="12">
        <f>SUM('KPI_FY 26-27 (OMC)'!O7,'KPI_FY 26-27 (OMC)'!AG7,'KPI_FY 26-27 (OMC)'!AY7,'KPI_FY 26-27 (OMC)'!BQ7,'KPI_FY 26-27 (OMC)'!CI7,'KPI_FY 26-27 (OMC)'!DA7,'KPI_FY 26-27 (OMC)'!DS7,'KPI_FY 26-27 (OMC)'!EK7,'KPI_FY 26-27 (OMC)'!FC7,'KPI_FY 26-27 (OMC)'!FU7,'KPI_FY 26-27 (OMC)'!GM7,'KPI_FY 26-27 (OMC)'!HE7)</f>
        <v>92231</v>
      </c>
      <c r="P5" s="14">
        <v>60</v>
      </c>
      <c r="Q5" s="2">
        <v>50</v>
      </c>
      <c r="R5" s="8"/>
    </row>
    <row r="6" spans="1:19" x14ac:dyDescent="0.25">
      <c r="A6" s="13"/>
      <c r="B6" s="13" t="s">
        <v>19</v>
      </c>
      <c r="C6" s="12">
        <f>SUM('KPI_FY 26-27 (OMC)'!C8,'KPI_FY 26-27 (OMC)'!U8,'KPI_FY 26-27 (OMC)'!AM8,'KPI_FY 26-27 (OMC)'!BE8,'KPI_FY 26-27 (OMC)'!BW8,'KPI_FY 26-27 (OMC)'!CO8,'KPI_FY 26-27 (OMC)'!DG8,'KPI_FY 26-27 (OMC)'!DY8,'KPI_FY 26-27 (OMC)'!EQ8,'KPI_FY 26-27 (OMC)'!FI8,'KPI_FY 26-27 (OMC)'!GA8,'KPI_FY 26-27 (OMC)'!GS8)</f>
        <v>1881.3</v>
      </c>
      <c r="D6" s="12">
        <f>SUM('KPI_FY 26-27 (OMC)'!D8,'KPI_FY 26-27 (OMC)'!V8,'KPI_FY 26-27 (OMC)'!AN8,'KPI_FY 26-27 (OMC)'!BF8,'KPI_FY 26-27 (OMC)'!BX8,'KPI_FY 26-27 (OMC)'!CP8,'KPI_FY 26-27 (OMC)'!DH8,'KPI_FY 26-27 (OMC)'!DZ8,'KPI_FY 26-27 (OMC)'!ER8,'KPI_FY 26-27 (OMC)'!FJ8,'KPI_FY 26-27 (OMC)'!GB8,'KPI_FY 26-27 (OMC)'!GT8)</f>
        <v>1853.53</v>
      </c>
      <c r="E6" s="12">
        <f>SUM('KPI_FY 26-27 (OMC)'!E8,'KPI_FY 26-27 (OMC)'!W8,'KPI_FY 26-27 (OMC)'!AO8,'KPI_FY 26-27 (OMC)'!BG8,'KPI_FY 26-27 (OMC)'!BY8,'KPI_FY 26-27 (OMC)'!CQ8,'KPI_FY 26-27 (OMC)'!DI8,'KPI_FY 26-27 (OMC)'!EA8,'KPI_FY 26-27 (OMC)'!ES8,'KPI_FY 26-27 (OMC)'!FK8,'KPI_FY 26-27 (OMC)'!GC8,'KPI_FY 26-27 (OMC)'!GU8)</f>
        <v>27.77</v>
      </c>
      <c r="F6" s="12">
        <f>SUM('KPI_FY 26-27 (OMC)'!F8,'KPI_FY 26-27 (OMC)'!X8,'KPI_FY 26-27 (OMC)'!AP8,'KPI_FY 26-27 (OMC)'!BH8,'KPI_FY 26-27 (OMC)'!BZ8,'KPI_FY 26-27 (OMC)'!CR8,'KPI_FY 26-27 (OMC)'!DJ8,'KPI_FY 26-27 (OMC)'!EB8,'KPI_FY 26-27 (OMC)'!ET8,'KPI_FY 26-27 (OMC)'!FL8,'KPI_FY 26-27 (OMC)'!GD8,'KPI_FY 26-27 (OMC)'!GV8)</f>
        <v>272.61</v>
      </c>
      <c r="G6" s="37">
        <f t="shared" si="1"/>
        <v>0.12346467391304349</v>
      </c>
      <c r="H6" s="12">
        <f>SUM('KPI_FY 26-27 (OMC)'!H8,'KPI_FY 26-27 (OMC)'!Z8,'KPI_FY 26-27 (OMC)'!AR8,'KPI_FY 26-27 (OMC)'!BJ8,'KPI_FY 26-27 (OMC)'!CB8,'KPI_FY 26-27 (OMC)'!CT8,'KPI_FY 26-27 (OMC)'!DL8,'KPI_FY 26-27 (OMC)'!ED8,'KPI_FY 26-27 (OMC)'!EV8,'KPI_FY 26-27 (OMC)'!FN8,'KPI_FY 26-27 (OMC)'!GF8,'KPI_FY 26-27 (OMC)'!GX8)</f>
        <v>17.62</v>
      </c>
      <c r="I6" s="37">
        <f t="shared" si="1"/>
        <v>7.9800724637681172E-3</v>
      </c>
      <c r="J6" s="12">
        <f>SUM('KPI_FY 26-27 (OMC)'!J8,'KPI_FY 26-27 (OMC)'!AB8,'KPI_FY 26-27 (OMC)'!AT8,'KPI_FY 26-27 (OMC)'!BL8,'KPI_FY 26-27 (OMC)'!CD8,'KPI_FY 26-27 (OMC)'!CV8,'KPI_FY 26-27 (OMC)'!DN8,'KPI_FY 26-27 (OMC)'!EF8,'KPI_FY 26-27 (OMC)'!EX8,'KPI_FY 26-27 (OMC)'!FP8,'KPI_FY 26-27 (OMC)'!GH8,'KPI_FY 26-27 (OMC)'!GZ8)</f>
        <v>36.47</v>
      </c>
      <c r="K6" s="37">
        <f t="shared" ref="K6" si="3">J6/$B$2</f>
        <v>1.6517210144927536E-2</v>
      </c>
      <c r="L6" s="9">
        <f>SUM('KPI_FY 26-27 (OMC)'!L8,'KPI_FY 26-27 (OMC)'!AD8,'KPI_FY 26-27 (OMC)'!AV8,'KPI_FY 26-27 (OMC)'!BN8,'KPI_FY 26-27 (OMC)'!CF8,'KPI_FY 26-27 (OMC)'!CX8,'KPI_FY 26-27 (OMC)'!DP8,'KPI_FY 26-27 (OMC)'!EH8,'KPI_FY 26-27 (OMC)'!EZ8,'KPI_FY 26-27 (OMC)'!FR8,'KPI_FY 26-27 (OMC)'!GJ8,'KPI_FY 26-27 (OMC)'!HB8)</f>
        <v>0</v>
      </c>
      <c r="M6" s="9">
        <f>SUM('KPI_FY 26-27 (OMC)'!M8,'KPI_FY 26-27 (OMC)'!AE8,'KPI_FY 26-27 (OMC)'!AW8,'KPI_FY 26-27 (OMC)'!BO8,'KPI_FY 26-27 (OMC)'!CG8,'KPI_FY 26-27 (OMC)'!CY8,'KPI_FY 26-27 (OMC)'!DQ8,'KPI_FY 26-27 (OMC)'!EI8,'KPI_FY 26-27 (OMC)'!FA8,'KPI_FY 26-27 (OMC)'!FS8,'KPI_FY 26-27 (OMC)'!GK8,'KPI_FY 26-27 (OMC)'!HC8)</f>
        <v>0</v>
      </c>
      <c r="N6" s="37">
        <f t="shared" si="0"/>
        <v>0.85203804347826084</v>
      </c>
      <c r="O6" s="12">
        <f>SUM('KPI_FY 26-27 (OMC)'!O8,'KPI_FY 26-27 (OMC)'!AG8,'KPI_FY 26-27 (OMC)'!AY8,'KPI_FY 26-27 (OMC)'!BQ8,'KPI_FY 26-27 (OMC)'!CI8,'KPI_FY 26-27 (OMC)'!DA8,'KPI_FY 26-27 (OMC)'!DS8,'KPI_FY 26-27 (OMC)'!EK8,'KPI_FY 26-27 (OMC)'!FC8,'KPI_FY 26-27 (OMC)'!FU8,'KPI_FY 26-27 (OMC)'!GM8,'KPI_FY 26-27 (OMC)'!HE8)</f>
        <v>259855</v>
      </c>
      <c r="P6" s="14">
        <v>160</v>
      </c>
      <c r="Q6" s="2">
        <v>154</v>
      </c>
      <c r="R6" s="8"/>
    </row>
    <row r="7" spans="1:19" x14ac:dyDescent="0.25">
      <c r="A7" s="2"/>
      <c r="B7" s="13" t="s">
        <v>20</v>
      </c>
      <c r="C7" s="9">
        <f>SUM('KPI_FY 26-27 (OMC)'!C9,'KPI_FY 26-27 (OMC)'!U9,'KPI_FY 26-27 (OMC)'!AM9,'KPI_FY 26-27 (OMC)'!BE9,'KPI_FY 26-27 (OMC)'!BW9,'KPI_FY 26-27 (OMC)'!CO9,'KPI_FY 26-27 (OMC)'!DG9,'KPI_FY 26-27 (OMC)'!DY9,'KPI_FY 26-27 (OMC)'!EQ9,'KPI_FY 26-27 (OMC)'!FI9,'KPI_FY 26-27 (OMC)'!GA9,'KPI_FY 26-27 (OMC)'!GS9)</f>
        <v>0</v>
      </c>
      <c r="D7" s="9">
        <f>SUM('KPI_FY 26-27 (OMC)'!D9,'KPI_FY 26-27 (OMC)'!V9,'KPI_FY 26-27 (OMC)'!AN9,'KPI_FY 26-27 (OMC)'!BF9,'KPI_FY 26-27 (OMC)'!BX9,'KPI_FY 26-27 (OMC)'!CP9,'KPI_FY 26-27 (OMC)'!DH9,'KPI_FY 26-27 (OMC)'!DZ9,'KPI_FY 26-27 (OMC)'!ER9,'KPI_FY 26-27 (OMC)'!FJ9,'KPI_FY 26-27 (OMC)'!GB9,'KPI_FY 26-27 (OMC)'!GT9)</f>
        <v>0</v>
      </c>
      <c r="E7" s="9">
        <f>SUM('KPI_FY 26-27 (OMC)'!E9,'KPI_FY 26-27 (OMC)'!W9,'KPI_FY 26-27 (OMC)'!AO9,'KPI_FY 26-27 (OMC)'!BG9,'KPI_FY 26-27 (OMC)'!BY9,'KPI_FY 26-27 (OMC)'!CQ9,'KPI_FY 26-27 (OMC)'!DI9,'KPI_FY 26-27 (OMC)'!EA9,'KPI_FY 26-27 (OMC)'!ES9,'KPI_FY 26-27 (OMC)'!FK9,'KPI_FY 26-27 (OMC)'!GC9,'KPI_FY 26-27 (OMC)'!GU9)</f>
        <v>0</v>
      </c>
      <c r="F7" s="9">
        <f>SUM('KPI_FY 26-27 (OMC)'!F9,'KPI_FY 26-27 (OMC)'!X9,'KPI_FY 26-27 (OMC)'!AP9,'KPI_FY 26-27 (OMC)'!BH9,'KPI_FY 26-27 (OMC)'!BZ9,'KPI_FY 26-27 (OMC)'!CR9,'KPI_FY 26-27 (OMC)'!DJ9,'KPI_FY 26-27 (OMC)'!EB9,'KPI_FY 26-27 (OMC)'!ET9,'KPI_FY 26-27 (OMC)'!FL9,'KPI_FY 26-27 (OMC)'!GD9,'KPI_FY 26-27 (OMC)'!GV9)</f>
        <v>0</v>
      </c>
      <c r="G7" s="37">
        <f t="shared" si="1"/>
        <v>0</v>
      </c>
      <c r="H7" s="12">
        <f>SUM('KPI_FY 26-27 (OMC)'!H9,'KPI_FY 26-27 (OMC)'!Z9,'KPI_FY 26-27 (OMC)'!AR9,'KPI_FY 26-27 (OMC)'!BJ9,'KPI_FY 26-27 (OMC)'!CB9,'KPI_FY 26-27 (OMC)'!CT9,'KPI_FY 26-27 (OMC)'!DL9,'KPI_FY 26-27 (OMC)'!ED9,'KPI_FY 26-27 (OMC)'!EV9,'KPI_FY 26-27 (OMC)'!FN9,'KPI_FY 26-27 (OMC)'!GF9,'KPI_FY 26-27 (OMC)'!GX9)</f>
        <v>2208</v>
      </c>
      <c r="I7" s="37">
        <f t="shared" si="1"/>
        <v>1</v>
      </c>
      <c r="J7" s="9">
        <f>SUM('KPI_FY 26-27 (OMC)'!J9,'KPI_FY 26-27 (OMC)'!AB9,'KPI_FY 26-27 (OMC)'!AT9,'KPI_FY 26-27 (OMC)'!BL9,'KPI_FY 26-27 (OMC)'!CD9,'KPI_FY 26-27 (OMC)'!CV9,'KPI_FY 26-27 (OMC)'!DN9,'KPI_FY 26-27 (OMC)'!EF9,'KPI_FY 26-27 (OMC)'!EX9,'KPI_FY 26-27 (OMC)'!FP9,'KPI_FY 26-27 (OMC)'!GH9,'KPI_FY 26-27 (OMC)'!GZ9)</f>
        <v>0</v>
      </c>
      <c r="K7" s="37">
        <f t="shared" ref="K7" si="4">J7/$B$2</f>
        <v>0</v>
      </c>
      <c r="L7" s="9">
        <f>SUM('KPI_FY 26-27 (OMC)'!L9,'KPI_FY 26-27 (OMC)'!AD9,'KPI_FY 26-27 (OMC)'!AV9,'KPI_FY 26-27 (OMC)'!BN9,'KPI_FY 26-27 (OMC)'!CF9,'KPI_FY 26-27 (OMC)'!CX9,'KPI_FY 26-27 (OMC)'!DP9,'KPI_FY 26-27 (OMC)'!EH9,'KPI_FY 26-27 (OMC)'!EZ9,'KPI_FY 26-27 (OMC)'!FR9,'KPI_FY 26-27 (OMC)'!GJ9,'KPI_FY 26-27 (OMC)'!HB9)</f>
        <v>0</v>
      </c>
      <c r="M7" s="9">
        <f>SUM('KPI_FY 26-27 (OMC)'!M9,'KPI_FY 26-27 (OMC)'!AE9,'KPI_FY 26-27 (OMC)'!AW9,'KPI_FY 26-27 (OMC)'!BO9,'KPI_FY 26-27 (OMC)'!CG9,'KPI_FY 26-27 (OMC)'!CY9,'KPI_FY 26-27 (OMC)'!DQ9,'KPI_FY 26-27 (OMC)'!EI9,'KPI_FY 26-27 (OMC)'!FA9,'KPI_FY 26-27 (OMC)'!FS9,'KPI_FY 26-27 (OMC)'!GK9,'KPI_FY 26-27 (OMC)'!HC9)</f>
        <v>0</v>
      </c>
      <c r="N7" s="37">
        <f t="shared" si="0"/>
        <v>0</v>
      </c>
      <c r="O7" s="9">
        <f>SUM('KPI_FY 26-27 (OMC)'!O9,'KPI_FY 26-27 (OMC)'!AG9,'KPI_FY 26-27 (OMC)'!AY9,'KPI_FY 26-27 (OMC)'!BQ9,'KPI_FY 26-27 (OMC)'!CI9,'KPI_FY 26-27 (OMC)'!DA9,'KPI_FY 26-27 (OMC)'!DS9,'KPI_FY 26-27 (OMC)'!EK9,'KPI_FY 26-27 (OMC)'!FC9,'KPI_FY 26-27 (OMC)'!FU9,'KPI_FY 26-27 (OMC)'!GM9,'KPI_FY 26-27 (OMC)'!HE9)</f>
        <v>0</v>
      </c>
      <c r="P7" s="14">
        <v>60</v>
      </c>
      <c r="Q7" s="2">
        <v>60</v>
      </c>
      <c r="R7" s="8"/>
    </row>
    <row r="8" spans="1:19" x14ac:dyDescent="0.25">
      <c r="A8" s="2"/>
      <c r="B8" s="13">
        <v>7</v>
      </c>
      <c r="C8" s="9">
        <f>SUM('KPI_FY 26-27 (OMC)'!C11,'KPI_FY 26-27 (OMC)'!U11,'KPI_FY 26-27 (OMC)'!AM11,'KPI_FY 26-27 (OMC)'!BE11,'KPI_FY 26-27 (OMC)'!BW11,'KPI_FY 26-27 (OMC)'!CO11,'KPI_FY 26-27 (OMC)'!DG11,'KPI_FY 26-27 (OMC)'!DY11,'KPI_FY 26-27 (OMC)'!EQ11,'KPI_FY 26-27 (OMC)'!FI11,'KPI_FY 26-27 (OMC)'!GA11,'KPI_FY 26-27 (OMC)'!GS11)</f>
        <v>624</v>
      </c>
      <c r="D8" s="9">
        <f>SUM('KPI_FY 26-27 (OMC)'!D11,'KPI_FY 26-27 (OMC)'!V11,'KPI_FY 26-27 (OMC)'!AN11,'KPI_FY 26-27 (OMC)'!BF11,'KPI_FY 26-27 (OMC)'!BX11,'KPI_FY 26-27 (OMC)'!CP11,'KPI_FY 26-27 (OMC)'!DH11,'KPI_FY 26-27 (OMC)'!DZ11,'KPI_FY 26-27 (OMC)'!ER11,'KPI_FY 26-27 (OMC)'!FJ11,'KPI_FY 26-27 (OMC)'!GB11,'KPI_FY 26-27 (OMC)'!GT11)</f>
        <v>624</v>
      </c>
      <c r="E8" s="9">
        <f>SUM('KPI_FY 26-27 (OMC)'!E11,'KPI_FY 26-27 (OMC)'!W11,'KPI_FY 26-27 (OMC)'!AO11,'KPI_FY 26-27 (OMC)'!BG11,'KPI_FY 26-27 (OMC)'!BY11,'KPI_FY 26-27 (OMC)'!CQ11,'KPI_FY 26-27 (OMC)'!DI11,'KPI_FY 26-27 (OMC)'!EA11,'KPI_FY 26-27 (OMC)'!ES11,'KPI_FY 26-27 (OMC)'!FK11,'KPI_FY 26-27 (OMC)'!GC11,'KPI_FY 26-27 (OMC)'!GU11)</f>
        <v>0</v>
      </c>
      <c r="F8" s="9">
        <f>SUM('KPI_FY 26-27 (OMC)'!F11,'KPI_FY 26-27 (OMC)'!X11,'KPI_FY 26-27 (OMC)'!AP11,'KPI_FY 26-27 (OMC)'!BH11,'KPI_FY 26-27 (OMC)'!BZ11,'KPI_FY 26-27 (OMC)'!CR11,'KPI_FY 26-27 (OMC)'!DJ11,'KPI_FY 26-27 (OMC)'!EB11,'KPI_FY 26-27 (OMC)'!ET11,'KPI_FY 26-27 (OMC)'!FL11,'KPI_FY 26-27 (OMC)'!GD11,'KPI_FY 26-27 (OMC)'!GV11)</f>
        <v>1584</v>
      </c>
      <c r="G8" s="37">
        <f t="shared" si="1"/>
        <v>0.71739130434782605</v>
      </c>
      <c r="H8" s="9">
        <f>SUM('KPI_FY 26-27 (OMC)'!H11,'KPI_FY 26-27 (OMC)'!Z11,'KPI_FY 26-27 (OMC)'!AR11,'KPI_FY 26-27 (OMC)'!BJ11,'KPI_FY 26-27 (OMC)'!CB11,'KPI_FY 26-27 (OMC)'!CT11,'KPI_FY 26-27 (OMC)'!DL11,'KPI_FY 26-27 (OMC)'!ED11,'KPI_FY 26-27 (OMC)'!EV11,'KPI_FY 26-27 (OMC)'!FN11,'KPI_FY 26-27 (OMC)'!GF11,'KPI_FY 26-27 (OMC)'!GX11)</f>
        <v>0</v>
      </c>
      <c r="I8" s="37">
        <f t="shared" si="1"/>
        <v>0</v>
      </c>
      <c r="J8" s="9">
        <f>SUM('KPI_FY 26-27 (OMC)'!J11,'KPI_FY 26-27 (OMC)'!AB11,'KPI_FY 26-27 (OMC)'!AT11,'KPI_FY 26-27 (OMC)'!BL11,'KPI_FY 26-27 (OMC)'!CD11,'KPI_FY 26-27 (OMC)'!CV11,'KPI_FY 26-27 (OMC)'!DN11,'KPI_FY 26-27 (OMC)'!EF11,'KPI_FY 26-27 (OMC)'!EX11,'KPI_FY 26-27 (OMC)'!FP11,'KPI_FY 26-27 (OMC)'!GH11,'KPI_FY 26-27 (OMC)'!GZ11)</f>
        <v>0</v>
      </c>
      <c r="K8" s="37">
        <f t="shared" ref="K8" si="5">J8/$B$2</f>
        <v>0</v>
      </c>
      <c r="L8" s="9">
        <f>SUM('KPI_FY 26-27 (OMC)'!L11,'KPI_FY 26-27 (OMC)'!AD11,'KPI_FY 26-27 (OMC)'!AV11,'KPI_FY 26-27 (OMC)'!BN11,'KPI_FY 26-27 (OMC)'!CF11,'KPI_FY 26-27 (OMC)'!CX11,'KPI_FY 26-27 (OMC)'!DP11,'KPI_FY 26-27 (OMC)'!EH11,'KPI_FY 26-27 (OMC)'!EZ11,'KPI_FY 26-27 (OMC)'!FR11,'KPI_FY 26-27 (OMC)'!GJ11,'KPI_FY 26-27 (OMC)'!HB11)</f>
        <v>17.5</v>
      </c>
      <c r="M8" s="9">
        <f>SUM('KPI_FY 26-27 (OMC)'!M11,'KPI_FY 26-27 (OMC)'!AE11,'KPI_FY 26-27 (OMC)'!AW11,'KPI_FY 26-27 (OMC)'!BO11,'KPI_FY 26-27 (OMC)'!CG11,'KPI_FY 26-27 (OMC)'!CY11,'KPI_FY 26-27 (OMC)'!DQ11,'KPI_FY 26-27 (OMC)'!EI11,'KPI_FY 26-27 (OMC)'!FA11,'KPI_FY 26-27 (OMC)'!FS11,'KPI_FY 26-27 (OMC)'!GK11,'KPI_FY 26-27 (OMC)'!HC11)</f>
        <v>152.75</v>
      </c>
      <c r="N8" s="37">
        <f t="shared" si="0"/>
        <v>0.20550271739130435</v>
      </c>
      <c r="O8" s="9">
        <f>SUM('KPI_FY 26-27 (OMC)'!O11,'KPI_FY 26-27 (OMC)'!AG11,'KPI_FY 26-27 (OMC)'!AY11,'KPI_FY 26-27 (OMC)'!BQ11,'KPI_FY 26-27 (OMC)'!CI11,'KPI_FY 26-27 (OMC)'!DA11,'KPI_FY 26-27 (OMC)'!DS11,'KPI_FY 26-27 (OMC)'!EK11,'KPI_FY 26-27 (OMC)'!FC11,'KPI_FY 26-27 (OMC)'!FU11,'KPI_FY 26-27 (OMC)'!GM11,'KPI_FY 26-27 (OMC)'!HE11)</f>
        <v>42396</v>
      </c>
      <c r="P8" s="14">
        <v>100</v>
      </c>
      <c r="Q8" s="2">
        <v>100</v>
      </c>
      <c r="R8" s="8"/>
    </row>
    <row r="9" spans="1:19" x14ac:dyDescent="0.25">
      <c r="A9" s="13"/>
      <c r="B9" s="13">
        <v>9</v>
      </c>
      <c r="C9" s="9">
        <f>SUM('KPI_FY 26-27 (OMC)'!C12,'KPI_FY 26-27 (OMC)'!U12,'KPI_FY 26-27 (OMC)'!AM12,'KPI_FY 26-27 (OMC)'!BE12,'KPI_FY 26-27 (OMC)'!BW12,'KPI_FY 26-27 (OMC)'!CO12,'KPI_FY 26-27 (OMC)'!DG12,'KPI_FY 26-27 (OMC)'!DY12,'KPI_FY 26-27 (OMC)'!EQ12,'KPI_FY 26-27 (OMC)'!FI12,'KPI_FY 26-27 (OMC)'!GA12,'KPI_FY 26-27 (OMC)'!GS12)</f>
        <v>0</v>
      </c>
      <c r="D9" s="9">
        <f>SUM('KPI_FY 26-27 (OMC)'!D12,'KPI_FY 26-27 (OMC)'!V12,'KPI_FY 26-27 (OMC)'!AN12,'KPI_FY 26-27 (OMC)'!BF12,'KPI_FY 26-27 (OMC)'!BX12,'KPI_FY 26-27 (OMC)'!CP12,'KPI_FY 26-27 (OMC)'!DH12,'KPI_FY 26-27 (OMC)'!DZ12,'KPI_FY 26-27 (OMC)'!ER12,'KPI_FY 26-27 (OMC)'!FJ12,'KPI_FY 26-27 (OMC)'!GB12,'KPI_FY 26-27 (OMC)'!GT12)</f>
        <v>0</v>
      </c>
      <c r="E9" s="9">
        <f>SUM('KPI_FY 26-27 (OMC)'!E12,'KPI_FY 26-27 (OMC)'!W12,'KPI_FY 26-27 (OMC)'!AO12,'KPI_FY 26-27 (OMC)'!BG12,'KPI_FY 26-27 (OMC)'!BY12,'KPI_FY 26-27 (OMC)'!CQ12,'KPI_FY 26-27 (OMC)'!DI12,'KPI_FY 26-27 (OMC)'!EA12,'KPI_FY 26-27 (OMC)'!ES12,'KPI_FY 26-27 (OMC)'!FK12,'KPI_FY 26-27 (OMC)'!GC12,'KPI_FY 26-27 (OMC)'!GU12)</f>
        <v>0</v>
      </c>
      <c r="F9" s="9">
        <f>SUM('KPI_FY 26-27 (OMC)'!F12,'KPI_FY 26-27 (OMC)'!X12,'KPI_FY 26-27 (OMC)'!AP12,'KPI_FY 26-27 (OMC)'!BH12,'KPI_FY 26-27 (OMC)'!BZ12,'KPI_FY 26-27 (OMC)'!CR12,'KPI_FY 26-27 (OMC)'!DJ12,'KPI_FY 26-27 (OMC)'!EB12,'KPI_FY 26-27 (OMC)'!ET12,'KPI_FY 26-27 (OMC)'!FL12,'KPI_FY 26-27 (OMC)'!GD12,'KPI_FY 26-27 (OMC)'!GV12)</f>
        <v>0</v>
      </c>
      <c r="G9" s="37">
        <f t="shared" si="1"/>
        <v>0</v>
      </c>
      <c r="H9" s="9">
        <f>SUM('KPI_FY 26-27 (OMC)'!H12,'KPI_FY 26-27 (OMC)'!Z12,'KPI_FY 26-27 (OMC)'!AR12,'KPI_FY 26-27 (OMC)'!BJ12,'KPI_FY 26-27 (OMC)'!CB12,'KPI_FY 26-27 (OMC)'!CT12,'KPI_FY 26-27 (OMC)'!DL12,'KPI_FY 26-27 (OMC)'!ED12,'KPI_FY 26-27 (OMC)'!EV12,'KPI_FY 26-27 (OMC)'!FN12,'KPI_FY 26-27 (OMC)'!GF12,'KPI_FY 26-27 (OMC)'!GX12)</f>
        <v>2208</v>
      </c>
      <c r="I9" s="37">
        <f t="shared" si="1"/>
        <v>1</v>
      </c>
      <c r="J9" s="9">
        <f>SUM('KPI_FY 26-27 (OMC)'!J12,'KPI_FY 26-27 (OMC)'!AB12,'KPI_FY 26-27 (OMC)'!AT12,'KPI_FY 26-27 (OMC)'!BL12,'KPI_FY 26-27 (OMC)'!CD12,'KPI_FY 26-27 (OMC)'!CV12,'KPI_FY 26-27 (OMC)'!DN12,'KPI_FY 26-27 (OMC)'!EF12,'KPI_FY 26-27 (OMC)'!EX12,'KPI_FY 26-27 (OMC)'!FP12,'KPI_FY 26-27 (OMC)'!GH12,'KPI_FY 26-27 (OMC)'!GZ12)</f>
        <v>0</v>
      </c>
      <c r="K9" s="37">
        <f t="shared" ref="K9" si="6">J9/$B$2</f>
        <v>0</v>
      </c>
      <c r="L9" s="9">
        <f>SUM('KPI_FY 26-27 (OMC)'!L12,'KPI_FY 26-27 (OMC)'!AD12,'KPI_FY 26-27 (OMC)'!AV12,'KPI_FY 26-27 (OMC)'!BN12,'KPI_FY 26-27 (OMC)'!CF12,'KPI_FY 26-27 (OMC)'!CX12,'KPI_FY 26-27 (OMC)'!DP12,'KPI_FY 26-27 (OMC)'!EH12,'KPI_FY 26-27 (OMC)'!EZ12,'KPI_FY 26-27 (OMC)'!FR12,'KPI_FY 26-27 (OMC)'!GJ12,'KPI_FY 26-27 (OMC)'!HB12)</f>
        <v>0</v>
      </c>
      <c r="M9" s="9">
        <f>SUM('KPI_FY 26-27 (OMC)'!M12,'KPI_FY 26-27 (OMC)'!AE12,'KPI_FY 26-27 (OMC)'!AW12,'KPI_FY 26-27 (OMC)'!BO12,'KPI_FY 26-27 (OMC)'!CG12,'KPI_FY 26-27 (OMC)'!CY12,'KPI_FY 26-27 (OMC)'!DQ12,'KPI_FY 26-27 (OMC)'!EI12,'KPI_FY 26-27 (OMC)'!FA12,'KPI_FY 26-27 (OMC)'!FS12,'KPI_FY 26-27 (OMC)'!GK12,'KPI_FY 26-27 (OMC)'!HC12)</f>
        <v>0</v>
      </c>
      <c r="N9" s="37">
        <f t="shared" si="0"/>
        <v>0</v>
      </c>
      <c r="O9" s="9">
        <f>SUM('KPI_FY 26-27 (OMC)'!O12,'KPI_FY 26-27 (OMC)'!AG12,'KPI_FY 26-27 (OMC)'!AY12,'KPI_FY 26-27 (OMC)'!BQ12,'KPI_FY 26-27 (OMC)'!CI12,'KPI_FY 26-27 (OMC)'!DA12,'KPI_FY 26-27 (OMC)'!DS12,'KPI_FY 26-27 (OMC)'!EK12,'KPI_FY 26-27 (OMC)'!FC12,'KPI_FY 26-27 (OMC)'!FU12,'KPI_FY 26-27 (OMC)'!GM12,'KPI_FY 26-27 (OMC)'!HE12)</f>
        <v>0</v>
      </c>
      <c r="P9" s="14">
        <v>100</v>
      </c>
      <c r="Q9" s="2">
        <v>78</v>
      </c>
      <c r="R9" s="8"/>
    </row>
    <row r="10" spans="1:19" x14ac:dyDescent="0.25">
      <c r="A10" s="13"/>
      <c r="B10" s="19" t="s">
        <v>23</v>
      </c>
      <c r="C10" s="45">
        <f>SUM(C4:C9)</f>
        <v>6757.47</v>
      </c>
      <c r="D10" s="45">
        <f t="shared" ref="D10:M10" si="7">SUM(D4:D9)</f>
        <v>6666.41</v>
      </c>
      <c r="E10" s="46">
        <f t="shared" si="7"/>
        <v>91.06</v>
      </c>
      <c r="F10" s="45">
        <f t="shared" si="7"/>
        <v>1938.93</v>
      </c>
      <c r="G10" s="47">
        <f>(G4*$Q4+G5*$Q5+G6*$Q6+G7*$Q7+G8*$Q8+G9*$Q9)/$Q10</f>
        <v>0.15732062172695166</v>
      </c>
      <c r="H10" s="45">
        <f t="shared" si="7"/>
        <v>4433.62</v>
      </c>
      <c r="I10" s="47">
        <f>(I4*$Q4+I5*$Q5+I6*$Q6+I7*$Q7+I8*$Q8+I9*$Q9)/$Q10</f>
        <v>0.23399820362927778</v>
      </c>
      <c r="J10" s="46">
        <f t="shared" si="7"/>
        <v>117.97999999999999</v>
      </c>
      <c r="K10" s="47">
        <f>(K4*$Q4+K5*$Q5+K6*$Q6+K7*$Q7+K8*$Q8+K9*$Q9)/$Q10</f>
        <v>1.0340762391913288E-2</v>
      </c>
      <c r="L10" s="46">
        <f t="shared" ref="L10" si="8">SUM(L4:L9)</f>
        <v>17.5</v>
      </c>
      <c r="M10" s="46">
        <f t="shared" si="7"/>
        <v>187.04</v>
      </c>
      <c r="N10" s="47">
        <f>(N4*$Q4+N5*$Q5+N6*$Q6+N7*$Q7+N8*$Q8+N9*$Q9)/$Q10</f>
        <v>0.58138802368773601</v>
      </c>
      <c r="O10" s="45">
        <f t="shared" ref="O10" si="9">SUM(O4:O9)</f>
        <v>688553</v>
      </c>
      <c r="P10" s="54">
        <f>SUM(P4:P9)</f>
        <v>640</v>
      </c>
      <c r="Q10" s="54">
        <f>SUM(Q4:Q9)</f>
        <v>595</v>
      </c>
    </row>
    <row r="11" spans="1:19" x14ac:dyDescent="0.25">
      <c r="A11" s="71" t="s">
        <v>72</v>
      </c>
      <c r="B11" s="13">
        <v>3</v>
      </c>
      <c r="C11" s="9">
        <f>SUM('KPI_FY 26-27 (OMC)'!C15,'KPI_FY 26-27 (OMC)'!U15,'KPI_FY 26-27 (OMC)'!AM15,'KPI_FY 26-27 (OMC)'!BE15,'KPI_FY 26-27 (OMC)'!BW15,'KPI_FY 26-27 (OMC)'!CO15,'KPI_FY 26-27 (OMC)'!DG15,'KPI_FY 26-27 (OMC)'!DY15,'KPI_FY 26-27 (OMC)'!EQ15,'KPI_FY 26-27 (OMC)'!FI15,'KPI_FY 26-27 (OMC)'!GA15,'KPI_FY 26-27 (OMC)'!GS15)</f>
        <v>2115.98</v>
      </c>
      <c r="D11" s="9">
        <f>SUM('KPI_FY 26-27 (OMC)'!D15,'KPI_FY 26-27 (OMC)'!V15,'KPI_FY 26-27 (OMC)'!AN15,'KPI_FY 26-27 (OMC)'!BF15,'KPI_FY 26-27 (OMC)'!BX15,'KPI_FY 26-27 (OMC)'!CP15,'KPI_FY 26-27 (OMC)'!DH15,'KPI_FY 26-27 (OMC)'!DZ15,'KPI_FY 26-27 (OMC)'!ER15,'KPI_FY 26-27 (OMC)'!FJ15,'KPI_FY 26-27 (OMC)'!GB15,'KPI_FY 26-27 (OMC)'!GT15)</f>
        <v>2115.98</v>
      </c>
      <c r="E11" s="9">
        <f>SUM('KPI_FY 26-27 (OMC)'!E15,'KPI_FY 26-27 (OMC)'!W15,'KPI_FY 26-27 (OMC)'!AO15,'KPI_FY 26-27 (OMC)'!BG15,'KPI_FY 26-27 (OMC)'!BY15,'KPI_FY 26-27 (OMC)'!CQ15,'KPI_FY 26-27 (OMC)'!DI15,'KPI_FY 26-27 (OMC)'!EA15,'KPI_FY 26-27 (OMC)'!ES15,'KPI_FY 26-27 (OMC)'!FK15,'KPI_FY 26-27 (OMC)'!GC15,'KPI_FY 26-27 (OMC)'!GU15)</f>
        <v>0</v>
      </c>
      <c r="F11" s="9">
        <f>SUM('KPI_FY 26-27 (OMC)'!F15,'KPI_FY 26-27 (OMC)'!X15,'KPI_FY 26-27 (OMC)'!AP15,'KPI_FY 26-27 (OMC)'!BH15,'KPI_FY 26-27 (OMC)'!BZ15,'KPI_FY 26-27 (OMC)'!CR15,'KPI_FY 26-27 (OMC)'!DJ15,'KPI_FY 26-27 (OMC)'!EB15,'KPI_FY 26-27 (OMC)'!ET15,'KPI_FY 26-27 (OMC)'!FL15,'KPI_FY 26-27 (OMC)'!GD15,'KPI_FY 26-27 (OMC)'!GV15)</f>
        <v>92.02</v>
      </c>
      <c r="G11" s="37">
        <f>F11/$B$2</f>
        <v>4.1675724637681155E-2</v>
      </c>
      <c r="H11" s="9">
        <f>SUM('KPI_FY 26-27 (OMC)'!H15,'KPI_FY 26-27 (OMC)'!Z15,'KPI_FY 26-27 (OMC)'!AR15,'KPI_FY 26-27 (OMC)'!BJ15,'KPI_FY 26-27 (OMC)'!CB15,'KPI_FY 26-27 (OMC)'!CT15,'KPI_FY 26-27 (OMC)'!DL15,'KPI_FY 26-27 (OMC)'!ED15,'KPI_FY 26-27 (OMC)'!EV15,'KPI_FY 26-27 (OMC)'!FN15,'KPI_FY 26-27 (OMC)'!GF15,'KPI_FY 26-27 (OMC)'!GX15)</f>
        <v>0</v>
      </c>
      <c r="I11" s="37">
        <f>H11/$B$2</f>
        <v>0</v>
      </c>
      <c r="J11" s="9">
        <f>SUM('KPI_FY 26-27 (OMC)'!J15,'KPI_FY 26-27 (OMC)'!AB15,'KPI_FY 26-27 (OMC)'!AT15,'KPI_FY 26-27 (OMC)'!BL15,'KPI_FY 26-27 (OMC)'!CD15,'KPI_FY 26-27 (OMC)'!CV15,'KPI_FY 26-27 (OMC)'!DN15,'KPI_FY 26-27 (OMC)'!EF15,'KPI_FY 26-27 (OMC)'!EX15,'KPI_FY 26-27 (OMC)'!FP15,'KPI_FY 26-27 (OMC)'!GH15,'KPI_FY 26-27 (OMC)'!GZ15)</f>
        <v>0</v>
      </c>
      <c r="K11" s="37">
        <f>J11/$B$2</f>
        <v>0</v>
      </c>
      <c r="L11" s="9">
        <f>SUM('KPI_FY 26-27 (OMC)'!L15,'KPI_FY 26-27 (OMC)'!AD15,'KPI_FY 26-27 (OMC)'!AV15,'KPI_FY 26-27 (OMC)'!BN15,'KPI_FY 26-27 (OMC)'!CF15,'KPI_FY 26-27 (OMC)'!CX15,'KPI_FY 26-27 (OMC)'!DP15,'KPI_FY 26-27 (OMC)'!EH15,'KPI_FY 26-27 (OMC)'!EZ15,'KPI_FY 26-27 (OMC)'!FR15,'KPI_FY 26-27 (OMC)'!GJ15,'KPI_FY 26-27 (OMC)'!HB15)</f>
        <v>0</v>
      </c>
      <c r="M11" s="9">
        <f>SUM('KPI_FY 26-27 (OMC)'!M15,'KPI_FY 26-27 (OMC)'!AE15,'KPI_FY 26-27 (OMC)'!AW15,'KPI_FY 26-27 (OMC)'!BO15,'KPI_FY 26-27 (OMC)'!CG15,'KPI_FY 26-27 (OMC)'!CY15,'KPI_FY 26-27 (OMC)'!DQ15,'KPI_FY 26-27 (OMC)'!EI15,'KPI_FY 26-27 (OMC)'!FA15,'KPI_FY 26-27 (OMC)'!FS15,'KPI_FY 26-27 (OMC)'!GK15,'KPI_FY 26-27 (OMC)'!HC15)</f>
        <v>466.57</v>
      </c>
      <c r="N11" s="37">
        <f>(C11-L11-M11)/$B$2</f>
        <v>0.74701539855072463</v>
      </c>
      <c r="O11" s="9">
        <f>SUM('KPI_FY 26-27 (OMC)'!O15,'KPI_FY 26-27 (OMC)'!AG15,'KPI_FY 26-27 (OMC)'!AY15,'KPI_FY 26-27 (OMC)'!BQ15,'KPI_FY 26-27 (OMC)'!CI15,'KPI_FY 26-27 (OMC)'!DA15,'KPI_FY 26-27 (OMC)'!DS15,'KPI_FY 26-27 (OMC)'!EK15,'KPI_FY 26-27 (OMC)'!FC15,'KPI_FY 26-27 (OMC)'!FU15,'KPI_FY 26-27 (OMC)'!GM15,'KPI_FY 26-27 (OMC)'!HE15)</f>
        <v>292603</v>
      </c>
      <c r="P11" s="14">
        <v>216</v>
      </c>
      <c r="Q11" s="2">
        <v>145</v>
      </c>
      <c r="S11" s="37"/>
    </row>
    <row r="12" spans="1:19" x14ac:dyDescent="0.25">
      <c r="A12" s="71"/>
      <c r="B12" s="13">
        <v>4</v>
      </c>
      <c r="C12" s="9">
        <f>SUM('KPI_FY 26-27 (OMC)'!C16,'KPI_FY 26-27 (OMC)'!U16,'KPI_FY 26-27 (OMC)'!AM16,'KPI_FY 26-27 (OMC)'!BE16,'KPI_FY 26-27 (OMC)'!BW16,'KPI_FY 26-27 (OMC)'!CO16,'KPI_FY 26-27 (OMC)'!DG16,'KPI_FY 26-27 (OMC)'!DY16,'KPI_FY 26-27 (OMC)'!EQ16,'KPI_FY 26-27 (OMC)'!FI16,'KPI_FY 26-27 (OMC)'!GA16,'KPI_FY 26-27 (OMC)'!GS16)</f>
        <v>1842</v>
      </c>
      <c r="D12" s="9">
        <f>SUM('KPI_FY 26-27 (OMC)'!D16,'KPI_FY 26-27 (OMC)'!V16,'KPI_FY 26-27 (OMC)'!AN16,'KPI_FY 26-27 (OMC)'!BF16,'KPI_FY 26-27 (OMC)'!BX16,'KPI_FY 26-27 (OMC)'!CP16,'KPI_FY 26-27 (OMC)'!DH16,'KPI_FY 26-27 (OMC)'!DZ16,'KPI_FY 26-27 (OMC)'!ER16,'KPI_FY 26-27 (OMC)'!FJ16,'KPI_FY 26-27 (OMC)'!GB16,'KPI_FY 26-27 (OMC)'!GT16)</f>
        <v>1842</v>
      </c>
      <c r="E12" s="9">
        <f>SUM('KPI_FY 26-27 (OMC)'!E16,'KPI_FY 26-27 (OMC)'!W16,'KPI_FY 26-27 (OMC)'!AO16,'KPI_FY 26-27 (OMC)'!BG16,'KPI_FY 26-27 (OMC)'!BY16,'KPI_FY 26-27 (OMC)'!CQ16,'KPI_FY 26-27 (OMC)'!DI16,'KPI_FY 26-27 (OMC)'!EA16,'KPI_FY 26-27 (OMC)'!ES16,'KPI_FY 26-27 (OMC)'!FK16,'KPI_FY 26-27 (OMC)'!GC16,'KPI_FY 26-27 (OMC)'!GU16)</f>
        <v>0</v>
      </c>
      <c r="F12" s="9">
        <f>SUM('KPI_FY 26-27 (OMC)'!F16,'KPI_FY 26-27 (OMC)'!X16,'KPI_FY 26-27 (OMC)'!AP16,'KPI_FY 26-27 (OMC)'!BH16,'KPI_FY 26-27 (OMC)'!BZ16,'KPI_FY 26-27 (OMC)'!CR16,'KPI_FY 26-27 (OMC)'!DJ16,'KPI_FY 26-27 (OMC)'!EB16,'KPI_FY 26-27 (OMC)'!ET16,'KPI_FY 26-27 (OMC)'!FL16,'KPI_FY 26-27 (OMC)'!GD16,'KPI_FY 26-27 (OMC)'!GV16)</f>
        <v>261.8</v>
      </c>
      <c r="G12" s="37">
        <f t="shared" ref="G12" si="10">F12/$B$2</f>
        <v>0.11856884057971015</v>
      </c>
      <c r="H12" s="9">
        <f>SUM('KPI_FY 26-27 (OMC)'!H16,'KPI_FY 26-27 (OMC)'!Z16,'KPI_FY 26-27 (OMC)'!AR16,'KPI_FY 26-27 (OMC)'!BJ16,'KPI_FY 26-27 (OMC)'!CB16,'KPI_FY 26-27 (OMC)'!CT16,'KPI_FY 26-27 (OMC)'!DL16,'KPI_FY 26-27 (OMC)'!ED16,'KPI_FY 26-27 (OMC)'!EV16,'KPI_FY 26-27 (OMC)'!FN16,'KPI_FY 26-27 (OMC)'!GF16,'KPI_FY 26-27 (OMC)'!GX16)</f>
        <v>0</v>
      </c>
      <c r="I12" s="37">
        <f t="shared" ref="I12" si="11">H12/$B$2</f>
        <v>0</v>
      </c>
      <c r="J12" s="9">
        <f>SUM('KPI_FY 26-27 (OMC)'!J16,'KPI_FY 26-27 (OMC)'!AB16,'KPI_FY 26-27 (OMC)'!AT16,'KPI_FY 26-27 (OMC)'!BL16,'KPI_FY 26-27 (OMC)'!CD16,'KPI_FY 26-27 (OMC)'!CV16,'KPI_FY 26-27 (OMC)'!DN16,'KPI_FY 26-27 (OMC)'!EF16,'KPI_FY 26-27 (OMC)'!EX16,'KPI_FY 26-27 (OMC)'!FP16,'KPI_FY 26-27 (OMC)'!GH16,'KPI_FY 26-27 (OMC)'!GZ16)</f>
        <v>104.2</v>
      </c>
      <c r="K12" s="37">
        <f t="shared" ref="K12" si="12">J12/$B$2</f>
        <v>4.7192028985507249E-2</v>
      </c>
      <c r="L12" s="9">
        <f>SUM('KPI_FY 26-27 (OMC)'!L16,'KPI_FY 26-27 (OMC)'!AD16,'KPI_FY 26-27 (OMC)'!AV16,'KPI_FY 26-27 (OMC)'!BN16,'KPI_FY 26-27 (OMC)'!CF16,'KPI_FY 26-27 (OMC)'!CX16,'KPI_FY 26-27 (OMC)'!DP16,'KPI_FY 26-27 (OMC)'!EH16,'KPI_FY 26-27 (OMC)'!EZ16,'KPI_FY 26-27 (OMC)'!FR16,'KPI_FY 26-27 (OMC)'!GJ16,'KPI_FY 26-27 (OMC)'!HB16)</f>
        <v>0</v>
      </c>
      <c r="M12" s="9">
        <f>SUM('KPI_FY 26-27 (OMC)'!M16,'KPI_FY 26-27 (OMC)'!AE16,'KPI_FY 26-27 (OMC)'!AW16,'KPI_FY 26-27 (OMC)'!BO16,'KPI_FY 26-27 (OMC)'!CG16,'KPI_FY 26-27 (OMC)'!CY16,'KPI_FY 26-27 (OMC)'!DQ16,'KPI_FY 26-27 (OMC)'!EI16,'KPI_FY 26-27 (OMC)'!FA16,'KPI_FY 26-27 (OMC)'!FS16,'KPI_FY 26-27 (OMC)'!GK16,'KPI_FY 26-27 (OMC)'!HC16)</f>
        <v>328.69</v>
      </c>
      <c r="N12" s="37">
        <f>(C12-L12-M12)/$B$2</f>
        <v>0.68537590579710139</v>
      </c>
      <c r="O12" s="9">
        <f>SUM('KPI_FY 26-27 (OMC)'!O16,'KPI_FY 26-27 (OMC)'!AG16,'KPI_FY 26-27 (OMC)'!AY16,'KPI_FY 26-27 (OMC)'!BQ16,'KPI_FY 26-27 (OMC)'!CI16,'KPI_FY 26-27 (OMC)'!DA16,'KPI_FY 26-27 (OMC)'!DS16,'KPI_FY 26-27 (OMC)'!EK16,'KPI_FY 26-27 (OMC)'!FC16,'KPI_FY 26-27 (OMC)'!FU16,'KPI_FY 26-27 (OMC)'!GM16,'KPI_FY 26-27 (OMC)'!HE16)</f>
        <v>258639</v>
      </c>
      <c r="P12" s="14">
        <v>216</v>
      </c>
      <c r="Q12" s="2">
        <v>165</v>
      </c>
      <c r="S12" s="37"/>
    </row>
    <row r="13" spans="1:19" x14ac:dyDescent="0.25">
      <c r="A13" s="71"/>
      <c r="B13" s="24" t="s">
        <v>23</v>
      </c>
      <c r="C13" s="45">
        <f>SUM(C11:C12)</f>
        <v>3957.98</v>
      </c>
      <c r="D13" s="45">
        <f t="shared" ref="D13:M13" si="13">SUM(D11:D12)</f>
        <v>3957.98</v>
      </c>
      <c r="E13" s="46">
        <f t="shared" si="13"/>
        <v>0</v>
      </c>
      <c r="F13" s="45">
        <f t="shared" si="13"/>
        <v>353.82</v>
      </c>
      <c r="G13" s="47">
        <f>(G11*$Q11+G12*$Q12)/$Q13</f>
        <v>8.2602705703599816E-2</v>
      </c>
      <c r="H13" s="46">
        <f t="shared" si="13"/>
        <v>0</v>
      </c>
      <c r="I13" s="47">
        <f>(I11*$Q11+I12*$Q12)/$Q13</f>
        <v>0</v>
      </c>
      <c r="J13" s="46">
        <f t="shared" si="13"/>
        <v>104.2</v>
      </c>
      <c r="K13" s="47">
        <f>(K11*$Q11+K12*$Q12)/$Q13</f>
        <v>2.5118338008415148E-2</v>
      </c>
      <c r="L13" s="46">
        <f t="shared" ref="L13" si="14">SUM(L11:L12)</f>
        <v>0</v>
      </c>
      <c r="M13" s="46">
        <f t="shared" si="13"/>
        <v>795.26</v>
      </c>
      <c r="N13" s="47">
        <f>(N11*$Q11+N12*$Q12)/$Q13</f>
        <v>0.71420728143992518</v>
      </c>
      <c r="O13" s="45">
        <f t="shared" ref="O13" si="15">SUM(O11:O12)</f>
        <v>551242</v>
      </c>
      <c r="P13" s="54">
        <f>SUM(P11:P12)</f>
        <v>432</v>
      </c>
      <c r="Q13" s="54">
        <f>SUM(Q11:Q12)</f>
        <v>310</v>
      </c>
      <c r="S13" s="37"/>
    </row>
    <row r="14" spans="1:19" x14ac:dyDescent="0.25">
      <c r="A14" s="71" t="s">
        <v>73</v>
      </c>
      <c r="B14" s="13">
        <v>5</v>
      </c>
      <c r="C14" s="9">
        <f>SUM('KPI_FY 26-27 (OMC)'!C18,'KPI_FY 26-27 (OMC)'!U18,'KPI_FY 26-27 (OMC)'!AM18,'KPI_FY 26-27 (OMC)'!BE18,'KPI_FY 26-27 (OMC)'!BW18,'KPI_FY 26-27 (OMC)'!CO18,'KPI_FY 26-27 (OMC)'!DG18,'KPI_FY 26-27 (OMC)'!DY18,'KPI_FY 26-27 (OMC)'!EQ18,'KPI_FY 26-27 (OMC)'!FI18,'KPI_FY 26-27 (OMC)'!GA18,'KPI_FY 26-27 (OMC)'!GS18)</f>
        <v>2027.58</v>
      </c>
      <c r="D14" s="9">
        <f>SUM('KPI_FY 26-27 (OMC)'!D18,'KPI_FY 26-27 (OMC)'!V18,'KPI_FY 26-27 (OMC)'!AN18,'KPI_FY 26-27 (OMC)'!BF18,'KPI_FY 26-27 (OMC)'!BX18,'KPI_FY 26-27 (OMC)'!CP18,'KPI_FY 26-27 (OMC)'!DH18,'KPI_FY 26-27 (OMC)'!DZ18,'KPI_FY 26-27 (OMC)'!ER18,'KPI_FY 26-27 (OMC)'!FJ18,'KPI_FY 26-27 (OMC)'!GB18,'KPI_FY 26-27 (OMC)'!GT18)</f>
        <v>2001.5500000000002</v>
      </c>
      <c r="E14" s="9">
        <f>SUM('KPI_FY 26-27 (OMC)'!E18,'KPI_FY 26-27 (OMC)'!W18,'KPI_FY 26-27 (OMC)'!AO18,'KPI_FY 26-27 (OMC)'!BG18,'KPI_FY 26-27 (OMC)'!BY18,'KPI_FY 26-27 (OMC)'!CQ18,'KPI_FY 26-27 (OMC)'!DI18,'KPI_FY 26-27 (OMC)'!EA18,'KPI_FY 26-27 (OMC)'!ES18,'KPI_FY 26-27 (OMC)'!FK18,'KPI_FY 26-27 (OMC)'!GC18,'KPI_FY 26-27 (OMC)'!GU18)</f>
        <v>26.03</v>
      </c>
      <c r="F14" s="9">
        <f>SUM('KPI_FY 26-27 (OMC)'!F18,'KPI_FY 26-27 (OMC)'!X18,'KPI_FY 26-27 (OMC)'!AP18,'KPI_FY 26-27 (OMC)'!BH18,'KPI_FY 26-27 (OMC)'!BZ18,'KPI_FY 26-27 (OMC)'!CR18,'KPI_FY 26-27 (OMC)'!DJ18,'KPI_FY 26-27 (OMC)'!EB18,'KPI_FY 26-27 (OMC)'!ET18,'KPI_FY 26-27 (OMC)'!FL18,'KPI_FY 26-27 (OMC)'!GD18,'KPI_FY 26-27 (OMC)'!GV18)</f>
        <v>163.12</v>
      </c>
      <c r="G14" s="37">
        <f>F14/$B$2</f>
        <v>7.3876811594202896E-2</v>
      </c>
      <c r="H14" s="9">
        <f>SUM('KPI_FY 26-27 (OMC)'!H18,'KPI_FY 26-27 (OMC)'!Z18,'KPI_FY 26-27 (OMC)'!AR18,'KPI_FY 26-27 (OMC)'!BJ18,'KPI_FY 26-27 (OMC)'!CB18,'KPI_FY 26-27 (OMC)'!CT18,'KPI_FY 26-27 (OMC)'!DL18,'KPI_FY 26-27 (OMC)'!ED18,'KPI_FY 26-27 (OMC)'!EV18,'KPI_FY 26-27 (OMC)'!FN18,'KPI_FY 26-27 (OMC)'!GF18,'KPI_FY 26-27 (OMC)'!GX18)</f>
        <v>0</v>
      </c>
      <c r="I14" s="37">
        <f>H14/$B$2</f>
        <v>0</v>
      </c>
      <c r="J14" s="9">
        <f>SUM('KPI_FY 26-27 (OMC)'!J18,'KPI_FY 26-27 (OMC)'!AB18,'KPI_FY 26-27 (OMC)'!AT18,'KPI_FY 26-27 (OMC)'!BL18,'KPI_FY 26-27 (OMC)'!CD18,'KPI_FY 26-27 (OMC)'!CV18,'KPI_FY 26-27 (OMC)'!DN18,'KPI_FY 26-27 (OMC)'!EF18,'KPI_FY 26-27 (OMC)'!EX18,'KPI_FY 26-27 (OMC)'!FP18,'KPI_FY 26-27 (OMC)'!GH18,'KPI_FY 26-27 (OMC)'!GZ18)</f>
        <v>17.3</v>
      </c>
      <c r="K14" s="37">
        <f>J14/$B$2</f>
        <v>7.8351449275362323E-3</v>
      </c>
      <c r="L14" s="9">
        <f>SUM('KPI_FY 26-27 (OMC)'!L18,'KPI_FY 26-27 (OMC)'!AD18,'KPI_FY 26-27 (OMC)'!AV18,'KPI_FY 26-27 (OMC)'!BN18,'KPI_FY 26-27 (OMC)'!CF18,'KPI_FY 26-27 (OMC)'!CX18,'KPI_FY 26-27 (OMC)'!DP18,'KPI_FY 26-27 (OMC)'!EH18,'KPI_FY 26-27 (OMC)'!EZ18,'KPI_FY 26-27 (OMC)'!FR18,'KPI_FY 26-27 (OMC)'!GJ18,'KPI_FY 26-27 (OMC)'!HB18)</f>
        <v>30.759999999999998</v>
      </c>
      <c r="M14" s="9">
        <f>SUM('KPI_FY 26-27 (OMC)'!M18,'KPI_FY 26-27 (OMC)'!AE18,'KPI_FY 26-27 (OMC)'!AW18,'KPI_FY 26-27 (OMC)'!BO18,'KPI_FY 26-27 (OMC)'!CG18,'KPI_FY 26-27 (OMC)'!CY18,'KPI_FY 26-27 (OMC)'!DQ18,'KPI_FY 26-27 (OMC)'!EI18,'KPI_FY 26-27 (OMC)'!FA18,'KPI_FY 26-27 (OMC)'!FS18,'KPI_FY 26-27 (OMC)'!GK18,'KPI_FY 26-27 (OMC)'!HC18)</f>
        <v>28.619999999999997</v>
      </c>
      <c r="N14" s="37">
        <f>(C14-L14-M14)/$B$2</f>
        <v>0.89139492753623195</v>
      </c>
      <c r="O14" s="9">
        <f>SUM('KPI_FY 26-27 (OMC)'!O18,'KPI_FY 26-27 (OMC)'!AG18,'KPI_FY 26-27 (OMC)'!AY18,'KPI_FY 26-27 (OMC)'!BQ18,'KPI_FY 26-27 (OMC)'!CI18,'KPI_FY 26-27 (OMC)'!DA18,'KPI_FY 26-27 (OMC)'!DS18,'KPI_FY 26-27 (OMC)'!EK18,'KPI_FY 26-27 (OMC)'!FC18,'KPI_FY 26-27 (OMC)'!FU18,'KPI_FY 26-27 (OMC)'!GM18,'KPI_FY 26-27 (OMC)'!HE18)</f>
        <v>578190</v>
      </c>
      <c r="P14" s="2">
        <v>410</v>
      </c>
      <c r="Q14" s="2">
        <v>410</v>
      </c>
    </row>
    <row r="15" spans="1:19" x14ac:dyDescent="0.25">
      <c r="A15" s="71"/>
      <c r="B15" s="13">
        <v>6</v>
      </c>
      <c r="C15" s="9">
        <f>SUM('KPI_FY 26-27 (OMC)'!C19,'KPI_FY 26-27 (OMC)'!U19,'KPI_FY 26-27 (OMC)'!AM19,'KPI_FY 26-27 (OMC)'!BE19,'KPI_FY 26-27 (OMC)'!BW19,'KPI_FY 26-27 (OMC)'!CO19,'KPI_FY 26-27 (OMC)'!DG19,'KPI_FY 26-27 (OMC)'!DY19,'KPI_FY 26-27 (OMC)'!EQ19,'KPI_FY 26-27 (OMC)'!FI19,'KPI_FY 26-27 (OMC)'!GA19,'KPI_FY 26-27 (OMC)'!GS19)</f>
        <v>1654.24</v>
      </c>
      <c r="D15" s="9">
        <f>SUM('KPI_FY 26-27 (OMC)'!D19,'KPI_FY 26-27 (OMC)'!V19,'KPI_FY 26-27 (OMC)'!AN19,'KPI_FY 26-27 (OMC)'!BF19,'KPI_FY 26-27 (OMC)'!BX19,'KPI_FY 26-27 (OMC)'!CP19,'KPI_FY 26-27 (OMC)'!DH19,'KPI_FY 26-27 (OMC)'!DZ19,'KPI_FY 26-27 (OMC)'!ER19,'KPI_FY 26-27 (OMC)'!FJ19,'KPI_FY 26-27 (OMC)'!GB19,'KPI_FY 26-27 (OMC)'!GT19)</f>
        <v>1599.04</v>
      </c>
      <c r="E15" s="9">
        <f>SUM('KPI_FY 26-27 (OMC)'!E19,'KPI_FY 26-27 (OMC)'!W19,'KPI_FY 26-27 (OMC)'!AO19,'KPI_FY 26-27 (OMC)'!BG19,'KPI_FY 26-27 (OMC)'!BY19,'KPI_FY 26-27 (OMC)'!CQ19,'KPI_FY 26-27 (OMC)'!DI19,'KPI_FY 26-27 (OMC)'!EA19,'KPI_FY 26-27 (OMC)'!ES19,'KPI_FY 26-27 (OMC)'!FK19,'KPI_FY 26-27 (OMC)'!GC19,'KPI_FY 26-27 (OMC)'!GU19)</f>
        <v>55.2</v>
      </c>
      <c r="F15" s="9">
        <f>SUM('KPI_FY 26-27 (OMC)'!F19,'KPI_FY 26-27 (OMC)'!X19,'KPI_FY 26-27 (OMC)'!AP19,'KPI_FY 26-27 (OMC)'!BH19,'KPI_FY 26-27 (OMC)'!BZ19,'KPI_FY 26-27 (OMC)'!CR19,'KPI_FY 26-27 (OMC)'!DJ19,'KPI_FY 26-27 (OMC)'!EB19,'KPI_FY 26-27 (OMC)'!ET19,'KPI_FY 26-27 (OMC)'!FL19,'KPI_FY 26-27 (OMC)'!GD19,'KPI_FY 26-27 (OMC)'!GV19)</f>
        <v>553.76</v>
      </c>
      <c r="G15" s="37">
        <f t="shared" ref="G15" si="16">F15/$B$2</f>
        <v>0.25079710144927536</v>
      </c>
      <c r="H15" s="9">
        <f>SUM('KPI_FY 26-27 (OMC)'!H19,'KPI_FY 26-27 (OMC)'!Z19,'KPI_FY 26-27 (OMC)'!AR19,'KPI_FY 26-27 (OMC)'!BJ19,'KPI_FY 26-27 (OMC)'!CB19,'KPI_FY 26-27 (OMC)'!CT19,'KPI_FY 26-27 (OMC)'!DL19,'KPI_FY 26-27 (OMC)'!ED19,'KPI_FY 26-27 (OMC)'!EV19,'KPI_FY 26-27 (OMC)'!FN19,'KPI_FY 26-27 (OMC)'!GF19,'KPI_FY 26-27 (OMC)'!GX19)</f>
        <v>0</v>
      </c>
      <c r="I15" s="37">
        <f t="shared" ref="I15" si="17">H15/$B$2</f>
        <v>0</v>
      </c>
      <c r="J15" s="9">
        <f>SUM('KPI_FY 26-27 (OMC)'!J19,'KPI_FY 26-27 (OMC)'!AB19,'KPI_FY 26-27 (OMC)'!AT19,'KPI_FY 26-27 (OMC)'!BL19,'KPI_FY 26-27 (OMC)'!CD19,'KPI_FY 26-27 (OMC)'!CV19,'KPI_FY 26-27 (OMC)'!DN19,'KPI_FY 26-27 (OMC)'!EF19,'KPI_FY 26-27 (OMC)'!EX19,'KPI_FY 26-27 (OMC)'!FP19,'KPI_FY 26-27 (OMC)'!GH19,'KPI_FY 26-27 (OMC)'!GZ19)</f>
        <v>0</v>
      </c>
      <c r="K15" s="37">
        <f t="shared" ref="K15" si="18">J15/$B$2</f>
        <v>0</v>
      </c>
      <c r="L15" s="9">
        <f>SUM('KPI_FY 26-27 (OMC)'!L19,'KPI_FY 26-27 (OMC)'!AD19,'KPI_FY 26-27 (OMC)'!AV19,'KPI_FY 26-27 (OMC)'!BN19,'KPI_FY 26-27 (OMC)'!CF19,'KPI_FY 26-27 (OMC)'!CX19,'KPI_FY 26-27 (OMC)'!DP19,'KPI_FY 26-27 (OMC)'!EH19,'KPI_FY 26-27 (OMC)'!EZ19,'KPI_FY 26-27 (OMC)'!FR19,'KPI_FY 26-27 (OMC)'!GJ19,'KPI_FY 26-27 (OMC)'!HB19)</f>
        <v>0.65</v>
      </c>
      <c r="M15" s="9">
        <f>SUM('KPI_FY 26-27 (OMC)'!M19,'KPI_FY 26-27 (OMC)'!AE19,'KPI_FY 26-27 (OMC)'!AW19,'KPI_FY 26-27 (OMC)'!BO19,'KPI_FY 26-27 (OMC)'!CG19,'KPI_FY 26-27 (OMC)'!CY19,'KPI_FY 26-27 (OMC)'!DQ19,'KPI_FY 26-27 (OMC)'!EI19,'KPI_FY 26-27 (OMC)'!FA19,'KPI_FY 26-27 (OMC)'!FS19,'KPI_FY 26-27 (OMC)'!GK19,'KPI_FY 26-27 (OMC)'!HC19)</f>
        <v>40.14</v>
      </c>
      <c r="N15" s="37">
        <f>(C15-L15-M15)/$B$2</f>
        <v>0.73072916666666654</v>
      </c>
      <c r="O15" s="9">
        <f>SUM('KPI_FY 26-27 (OMC)'!O19,'KPI_FY 26-27 (OMC)'!AG19,'KPI_FY 26-27 (OMC)'!AY19,'KPI_FY 26-27 (OMC)'!BQ19,'KPI_FY 26-27 (OMC)'!CI19,'KPI_FY 26-27 (OMC)'!DA19,'KPI_FY 26-27 (OMC)'!DS19,'KPI_FY 26-27 (OMC)'!EK19,'KPI_FY 26-27 (OMC)'!FC19,'KPI_FY 26-27 (OMC)'!FU19,'KPI_FY 26-27 (OMC)'!GM19,'KPI_FY 26-27 (OMC)'!HE19)</f>
        <v>429950</v>
      </c>
      <c r="P15" s="2">
        <v>410</v>
      </c>
      <c r="Q15" s="2">
        <v>292</v>
      </c>
    </row>
    <row r="16" spans="1:19" x14ac:dyDescent="0.25">
      <c r="A16" s="71"/>
      <c r="B16" s="19" t="s">
        <v>23</v>
      </c>
      <c r="C16" s="45">
        <f>SUM(C14:C15)</f>
        <v>3681.8199999999997</v>
      </c>
      <c r="D16" s="45">
        <f t="shared" ref="D16" si="19">SUM(D14:D15)</f>
        <v>3600.59</v>
      </c>
      <c r="E16" s="46">
        <f t="shared" ref="E16" si="20">SUM(E14:E15)</f>
        <v>81.23</v>
      </c>
      <c r="F16" s="45">
        <f t="shared" ref="F16:M16" si="21">SUM(F14:F15)</f>
        <v>716.88</v>
      </c>
      <c r="G16" s="47">
        <f>(G14*$Q14+G15*$Q15)/$Q16</f>
        <v>0.14746758743135552</v>
      </c>
      <c r="H16" s="46">
        <f t="shared" si="21"/>
        <v>0</v>
      </c>
      <c r="I16" s="47">
        <f>(I14*$Q14+I15*$Q15)/$Q16</f>
        <v>0</v>
      </c>
      <c r="J16" s="46">
        <f t="shared" si="21"/>
        <v>17.3</v>
      </c>
      <c r="K16" s="47">
        <f>(K14*$Q14+K15*$Q15)/$Q16</f>
        <v>4.5760817952846941E-3</v>
      </c>
      <c r="L16" s="46">
        <f t="shared" ref="L16" si="22">SUM(L14:L15)</f>
        <v>31.409999999999997</v>
      </c>
      <c r="M16" s="46">
        <f t="shared" si="21"/>
        <v>68.759999999999991</v>
      </c>
      <c r="N16" s="47">
        <f>(N14*$Q14+N15*$Q15)/$Q16</f>
        <v>0.82456529480985996</v>
      </c>
      <c r="O16" s="48">
        <f t="shared" ref="O16" si="23">SUM(O14:O15)</f>
        <v>1008140</v>
      </c>
      <c r="P16" s="24">
        <f>SUM(P14:P15)</f>
        <v>820</v>
      </c>
      <c r="Q16" s="24">
        <f>SUM(Q14:Q15)</f>
        <v>702</v>
      </c>
    </row>
    <row r="17" spans="1:19" x14ac:dyDescent="0.25">
      <c r="A17" s="71" t="s">
        <v>24</v>
      </c>
      <c r="B17" s="13">
        <v>1</v>
      </c>
      <c r="C17" s="9">
        <f>SUM('KPI_FY 26-27 (OMC)'!C21,'KPI_FY 26-27 (OMC)'!U21,'KPI_FY 26-27 (OMC)'!AM21,'KPI_FY 26-27 (OMC)'!BE21,'KPI_FY 26-27 (OMC)'!BW21,'KPI_FY 26-27 (OMC)'!CO21,'KPI_FY 26-27 (OMC)'!DG21,'KPI_FY 26-27 (OMC)'!DY21,'KPI_FY 26-27 (OMC)'!EQ21,'KPI_FY 26-27 (OMC)'!FI21,'KPI_FY 26-27 (OMC)'!GA21,'KPI_FY 26-27 (OMC)'!GS21)</f>
        <v>0</v>
      </c>
      <c r="D17" s="9">
        <f>SUM('KPI_FY 26-27 (OMC)'!D21,'KPI_FY 26-27 (OMC)'!V21,'KPI_FY 26-27 (OMC)'!AN21,'KPI_FY 26-27 (OMC)'!BF21,'KPI_FY 26-27 (OMC)'!BX21,'KPI_FY 26-27 (OMC)'!CP21,'KPI_FY 26-27 (OMC)'!DH21,'KPI_FY 26-27 (OMC)'!DZ21,'KPI_FY 26-27 (OMC)'!ER21,'KPI_FY 26-27 (OMC)'!FJ21,'KPI_FY 26-27 (OMC)'!GB21,'KPI_FY 26-27 (OMC)'!GT21)</f>
        <v>0</v>
      </c>
      <c r="E17" s="9">
        <f>SUM('KPI_FY 26-27 (OMC)'!E21,'KPI_FY 26-27 (OMC)'!W21,'KPI_FY 26-27 (OMC)'!AO21,'KPI_FY 26-27 (OMC)'!BG21,'KPI_FY 26-27 (OMC)'!BY21,'KPI_FY 26-27 (OMC)'!CQ21,'KPI_FY 26-27 (OMC)'!DI21,'KPI_FY 26-27 (OMC)'!EA21,'KPI_FY 26-27 (OMC)'!ES21,'KPI_FY 26-27 (OMC)'!FK21,'KPI_FY 26-27 (OMC)'!GC21,'KPI_FY 26-27 (OMC)'!GU21)</f>
        <v>0</v>
      </c>
      <c r="F17" s="9">
        <f>SUM('KPI_FY 26-27 (OMC)'!F21,'KPI_FY 26-27 (OMC)'!X21,'KPI_FY 26-27 (OMC)'!AP21,'KPI_FY 26-27 (OMC)'!BH21,'KPI_FY 26-27 (OMC)'!BZ21,'KPI_FY 26-27 (OMC)'!CR21,'KPI_FY 26-27 (OMC)'!DJ21,'KPI_FY 26-27 (OMC)'!EB21,'KPI_FY 26-27 (OMC)'!ET21,'KPI_FY 26-27 (OMC)'!FL21,'KPI_FY 26-27 (OMC)'!GD21,'KPI_FY 26-27 (OMC)'!GV21)</f>
        <v>2208</v>
      </c>
      <c r="G17" s="37">
        <f>F17/$B$2</f>
        <v>1</v>
      </c>
      <c r="H17" s="9">
        <f>SUM('KPI_FY 26-27 (OMC)'!H21,'KPI_FY 26-27 (OMC)'!Z21,'KPI_FY 26-27 (OMC)'!AR21,'KPI_FY 26-27 (OMC)'!BJ21,'KPI_FY 26-27 (OMC)'!CB21,'KPI_FY 26-27 (OMC)'!CT21,'KPI_FY 26-27 (OMC)'!DL21,'KPI_FY 26-27 (OMC)'!ED21,'KPI_FY 26-27 (OMC)'!EV21,'KPI_FY 26-27 (OMC)'!FN21,'KPI_FY 26-27 (OMC)'!GF21,'KPI_FY 26-27 (OMC)'!GX21)</f>
        <v>0</v>
      </c>
      <c r="I17" s="37">
        <f>H17/$B$2</f>
        <v>0</v>
      </c>
      <c r="J17" s="9">
        <f>SUM('KPI_FY 26-27 (OMC)'!J21,'KPI_FY 26-27 (OMC)'!AB21,'KPI_FY 26-27 (OMC)'!AT21,'KPI_FY 26-27 (OMC)'!BL21,'KPI_FY 26-27 (OMC)'!CD21,'KPI_FY 26-27 (OMC)'!CV21,'KPI_FY 26-27 (OMC)'!DN21,'KPI_FY 26-27 (OMC)'!EF21,'KPI_FY 26-27 (OMC)'!EX21,'KPI_FY 26-27 (OMC)'!FP21,'KPI_FY 26-27 (OMC)'!GH21,'KPI_FY 26-27 (OMC)'!GZ21)</f>
        <v>0</v>
      </c>
      <c r="K17" s="37">
        <f>J17/$B$2</f>
        <v>0</v>
      </c>
      <c r="L17" s="9">
        <f>SUM('KPI_FY 26-27 (OMC)'!L21,'KPI_FY 26-27 (OMC)'!AD21,'KPI_FY 26-27 (OMC)'!AV21,'KPI_FY 26-27 (OMC)'!BN21,'KPI_FY 26-27 (OMC)'!CF21,'KPI_FY 26-27 (OMC)'!CX21,'KPI_FY 26-27 (OMC)'!DP21,'KPI_FY 26-27 (OMC)'!EH21,'KPI_FY 26-27 (OMC)'!EZ21,'KPI_FY 26-27 (OMC)'!FR21,'KPI_FY 26-27 (OMC)'!GJ21,'KPI_FY 26-27 (OMC)'!HB21)</f>
        <v>0</v>
      </c>
      <c r="M17" s="9">
        <f>SUM('KPI_FY 26-27 (OMC)'!M21,'KPI_FY 26-27 (OMC)'!AE21,'KPI_FY 26-27 (OMC)'!AW21,'KPI_FY 26-27 (OMC)'!BO21,'KPI_FY 26-27 (OMC)'!CG21,'KPI_FY 26-27 (OMC)'!CY21,'KPI_FY 26-27 (OMC)'!DQ21,'KPI_FY 26-27 (OMC)'!EI21,'KPI_FY 26-27 (OMC)'!FA21,'KPI_FY 26-27 (OMC)'!FS21,'KPI_FY 26-27 (OMC)'!GK21,'KPI_FY 26-27 (OMC)'!HC21)</f>
        <v>0</v>
      </c>
      <c r="N17" s="37">
        <f>(C17-L17-M17)/$B$2</f>
        <v>0</v>
      </c>
      <c r="O17" s="9">
        <f>SUM('KPI_FY 26-27 (OMC)'!O21,'KPI_FY 26-27 (OMC)'!AG21,'KPI_FY 26-27 (OMC)'!AY21,'KPI_FY 26-27 (OMC)'!BQ21,'KPI_FY 26-27 (OMC)'!CI21,'KPI_FY 26-27 (OMC)'!DA21,'KPI_FY 26-27 (OMC)'!DS21,'KPI_FY 26-27 (OMC)'!EK21,'KPI_FY 26-27 (OMC)'!FC21,'KPI_FY 26-27 (OMC)'!FU21,'KPI_FY 26-27 (OMC)'!GM21,'KPI_FY 26-27 (OMC)'!HE21)</f>
        <v>0</v>
      </c>
      <c r="P17" s="2">
        <v>450</v>
      </c>
      <c r="Q17" s="2">
        <v>450</v>
      </c>
      <c r="S17" s="37"/>
    </row>
    <row r="18" spans="1:19" x14ac:dyDescent="0.25">
      <c r="A18" s="2"/>
      <c r="B18" s="13">
        <v>2</v>
      </c>
      <c r="C18" s="9">
        <f>SUM('KPI_FY 26-27 (OMC)'!C22,'KPI_FY 26-27 (OMC)'!U22,'KPI_FY 26-27 (OMC)'!AM22,'KPI_FY 26-27 (OMC)'!BE22,'KPI_FY 26-27 (OMC)'!BW22,'KPI_FY 26-27 (OMC)'!CO22,'KPI_FY 26-27 (OMC)'!DG22,'KPI_FY 26-27 (OMC)'!DY22,'KPI_FY 26-27 (OMC)'!EQ22,'KPI_FY 26-27 (OMC)'!FI22,'KPI_FY 26-27 (OMC)'!GA22,'KPI_FY 26-27 (OMC)'!GS22)</f>
        <v>1993.1999999999998</v>
      </c>
      <c r="D18" s="9">
        <f>SUM('KPI_FY 26-27 (OMC)'!D22,'KPI_FY 26-27 (OMC)'!V22,'KPI_FY 26-27 (OMC)'!AN22,'KPI_FY 26-27 (OMC)'!BF22,'KPI_FY 26-27 (OMC)'!BX22,'KPI_FY 26-27 (OMC)'!CP22,'KPI_FY 26-27 (OMC)'!DH22,'KPI_FY 26-27 (OMC)'!DZ22,'KPI_FY 26-27 (OMC)'!ER22,'KPI_FY 26-27 (OMC)'!FJ22,'KPI_FY 26-27 (OMC)'!GB22,'KPI_FY 26-27 (OMC)'!GT22)</f>
        <v>1993.1999999999998</v>
      </c>
      <c r="E18" s="9">
        <f>SUM('KPI_FY 26-27 (OMC)'!E22,'KPI_FY 26-27 (OMC)'!W22,'KPI_FY 26-27 (OMC)'!AO22,'KPI_FY 26-27 (OMC)'!BG22,'KPI_FY 26-27 (OMC)'!BY22,'KPI_FY 26-27 (OMC)'!CQ22,'KPI_FY 26-27 (OMC)'!DI22,'KPI_FY 26-27 (OMC)'!EA22,'KPI_FY 26-27 (OMC)'!ES22,'KPI_FY 26-27 (OMC)'!FK22,'KPI_FY 26-27 (OMC)'!GC22,'KPI_FY 26-27 (OMC)'!GU22)</f>
        <v>0</v>
      </c>
      <c r="F18" s="9">
        <f>SUM('KPI_FY 26-27 (OMC)'!F22,'KPI_FY 26-27 (OMC)'!X22,'KPI_FY 26-27 (OMC)'!AP22,'KPI_FY 26-27 (OMC)'!BH22,'KPI_FY 26-27 (OMC)'!BZ22,'KPI_FY 26-27 (OMC)'!CR22,'KPI_FY 26-27 (OMC)'!DJ22,'KPI_FY 26-27 (OMC)'!EB22,'KPI_FY 26-27 (OMC)'!ET22,'KPI_FY 26-27 (OMC)'!FL22,'KPI_FY 26-27 (OMC)'!GD22,'KPI_FY 26-27 (OMC)'!GV22)</f>
        <v>138.72999999999999</v>
      </c>
      <c r="G18" s="37">
        <f t="shared" ref="G18" si="24">F18/$B$2</f>
        <v>6.2830615942028975E-2</v>
      </c>
      <c r="H18" s="9">
        <f>SUM('KPI_FY 26-27 (OMC)'!H22,'KPI_FY 26-27 (OMC)'!Z22,'KPI_FY 26-27 (OMC)'!AR22,'KPI_FY 26-27 (OMC)'!BJ22,'KPI_FY 26-27 (OMC)'!CB22,'KPI_FY 26-27 (OMC)'!CT22,'KPI_FY 26-27 (OMC)'!DL22,'KPI_FY 26-27 (OMC)'!ED22,'KPI_FY 26-27 (OMC)'!EV22,'KPI_FY 26-27 (OMC)'!FN22,'KPI_FY 26-27 (OMC)'!GF22,'KPI_FY 26-27 (OMC)'!GX22)</f>
        <v>0</v>
      </c>
      <c r="I18" s="37">
        <f t="shared" ref="I18" si="25">H18/$B$2</f>
        <v>0</v>
      </c>
      <c r="J18" s="9">
        <f>SUM('KPI_FY 26-27 (OMC)'!J22,'KPI_FY 26-27 (OMC)'!AB22,'KPI_FY 26-27 (OMC)'!AT22,'KPI_FY 26-27 (OMC)'!BL22,'KPI_FY 26-27 (OMC)'!CD22,'KPI_FY 26-27 (OMC)'!CV22,'KPI_FY 26-27 (OMC)'!DN22,'KPI_FY 26-27 (OMC)'!EF22,'KPI_FY 26-27 (OMC)'!EX22,'KPI_FY 26-27 (OMC)'!FP22,'KPI_FY 26-27 (OMC)'!GH22,'KPI_FY 26-27 (OMC)'!GZ22)</f>
        <v>76.069999999999993</v>
      </c>
      <c r="K18" s="37">
        <f t="shared" ref="K18" si="26">J18/$B$2</f>
        <v>3.4451992753623185E-2</v>
      </c>
      <c r="L18" s="9">
        <f>SUM('KPI_FY 26-27 (OMC)'!L22,'KPI_FY 26-27 (OMC)'!AD22,'KPI_FY 26-27 (OMC)'!AV22,'KPI_FY 26-27 (OMC)'!BN22,'KPI_FY 26-27 (OMC)'!CF22,'KPI_FY 26-27 (OMC)'!CX22,'KPI_FY 26-27 (OMC)'!DP22,'KPI_FY 26-27 (OMC)'!EH22,'KPI_FY 26-27 (OMC)'!EZ22,'KPI_FY 26-27 (OMC)'!FR22,'KPI_FY 26-27 (OMC)'!GJ22,'KPI_FY 26-27 (OMC)'!HB22)</f>
        <v>0</v>
      </c>
      <c r="M18" s="9">
        <f>SUM('KPI_FY 26-27 (OMC)'!M22,'KPI_FY 26-27 (OMC)'!AE22,'KPI_FY 26-27 (OMC)'!AW22,'KPI_FY 26-27 (OMC)'!BO22,'KPI_FY 26-27 (OMC)'!CG22,'KPI_FY 26-27 (OMC)'!CY22,'KPI_FY 26-27 (OMC)'!DQ22,'KPI_FY 26-27 (OMC)'!EI22,'KPI_FY 26-27 (OMC)'!FA22,'KPI_FY 26-27 (OMC)'!FS22,'KPI_FY 26-27 (OMC)'!GK22,'KPI_FY 26-27 (OMC)'!HC22)</f>
        <v>463.22</v>
      </c>
      <c r="N18" s="37">
        <f>(C18-L18-M18)/$B$2</f>
        <v>0.6929257246376811</v>
      </c>
      <c r="O18" s="9">
        <f>SUM('KPI_FY 26-27 (OMC)'!O22,'KPI_FY 26-27 (OMC)'!AG22,'KPI_FY 26-27 (OMC)'!AY22,'KPI_FY 26-27 (OMC)'!BQ22,'KPI_FY 26-27 (OMC)'!CI22,'KPI_FY 26-27 (OMC)'!DA22,'KPI_FY 26-27 (OMC)'!DS22,'KPI_FY 26-27 (OMC)'!EK22,'KPI_FY 26-27 (OMC)'!FC22,'KPI_FY 26-27 (OMC)'!FU22,'KPI_FY 26-27 (OMC)'!GM22,'KPI_FY 26-27 (OMC)'!HE22)</f>
        <v>457745</v>
      </c>
      <c r="P18" s="2">
        <v>450</v>
      </c>
      <c r="Q18" s="2">
        <v>350</v>
      </c>
      <c r="S18" s="37"/>
    </row>
    <row r="19" spans="1:19" x14ac:dyDescent="0.25">
      <c r="A19" s="2"/>
      <c r="B19" s="24" t="s">
        <v>23</v>
      </c>
      <c r="C19" s="45">
        <f>SUM(C17:C18)</f>
        <v>1993.1999999999998</v>
      </c>
      <c r="D19" s="45">
        <f t="shared" ref="D19" si="27">SUM(D17:D18)</f>
        <v>1993.1999999999998</v>
      </c>
      <c r="E19" s="46">
        <f t="shared" ref="E19" si="28">SUM(E17:E18)</f>
        <v>0</v>
      </c>
      <c r="F19" s="45">
        <f t="shared" ref="F19:M19" si="29">SUM(F17:F18)</f>
        <v>2346.73</v>
      </c>
      <c r="G19" s="47">
        <f>(G17*$Q17+G18*$Q18)/$Q19</f>
        <v>0.58998839447463769</v>
      </c>
      <c r="H19" s="46">
        <f t="shared" si="29"/>
        <v>0</v>
      </c>
      <c r="I19" s="47">
        <f>(I17*$Q17+I18*$Q18)/$Q19</f>
        <v>0</v>
      </c>
      <c r="J19" s="46">
        <f t="shared" si="29"/>
        <v>76.069999999999993</v>
      </c>
      <c r="K19" s="47">
        <f>(K17*$Q17+K18*$Q18)/$Q19</f>
        <v>1.5072746829710144E-2</v>
      </c>
      <c r="L19" s="46">
        <f t="shared" ref="L19" si="30">SUM(L17:L18)</f>
        <v>0</v>
      </c>
      <c r="M19" s="46">
        <f t="shared" si="29"/>
        <v>463.22</v>
      </c>
      <c r="N19" s="47">
        <f>(N17*$Q17+N18*$Q18)/$Q19</f>
        <v>0.30315500452898547</v>
      </c>
      <c r="O19" s="48">
        <f t="shared" ref="O19" si="31">SUM(O17:O18)</f>
        <v>457745</v>
      </c>
      <c r="P19" s="24">
        <f>SUM(P17:P18)</f>
        <v>900</v>
      </c>
      <c r="Q19" s="24">
        <f>SUM(Q17:Q18)</f>
        <v>800</v>
      </c>
      <c r="S19" s="37"/>
    </row>
    <row r="20" spans="1:19" x14ac:dyDescent="0.25">
      <c r="A20" s="2"/>
      <c r="B20" s="43" t="s">
        <v>25</v>
      </c>
      <c r="C20" s="26">
        <f>SUM(C10,C13,C16,C19)</f>
        <v>16390.47</v>
      </c>
      <c r="D20" s="26">
        <f t="shared" ref="D20:M20" si="32">SUM(D10,D13,D16,D19)</f>
        <v>16218.18</v>
      </c>
      <c r="E20" s="26">
        <f t="shared" si="32"/>
        <v>172.29000000000002</v>
      </c>
      <c r="F20" s="26">
        <f t="shared" si="32"/>
        <v>5356.3600000000006</v>
      </c>
      <c r="G20" s="36">
        <f>(G10*$Q10+G13*$Q13+G16*$Q16+G19*$Q19)/$Q20</f>
        <v>0.28862715855927457</v>
      </c>
      <c r="H20" s="26">
        <f t="shared" si="32"/>
        <v>4433.62</v>
      </c>
      <c r="I20" s="36">
        <f>(I10*$Q10+I13*$Q13+I16*$Q16+I19*$Q19)/$Q20</f>
        <v>5.7843344893818149E-2</v>
      </c>
      <c r="J20" s="26">
        <f t="shared" si="32"/>
        <v>315.55</v>
      </c>
      <c r="K20" s="36">
        <f>(K10*$Q10+K13*$Q13+K16*$Q16+K19*$Q19)/$Q20</f>
        <v>1.2135457120837172E-2</v>
      </c>
      <c r="L20" s="26">
        <f t="shared" ref="L20" si="33">SUM(L10,L13,L16,L19)</f>
        <v>48.91</v>
      </c>
      <c r="M20" s="26">
        <f t="shared" si="32"/>
        <v>1514.28</v>
      </c>
      <c r="N20" s="36">
        <f>(N10*$Q10+N13*$Q13+N16*$Q16+N19*$Q19)/$Q20</f>
        <v>0.5769418246449064</v>
      </c>
      <c r="O20" s="29">
        <f t="shared" ref="O20" si="34">SUM(O10,O13,O16,O19)</f>
        <v>2705680</v>
      </c>
      <c r="P20" s="29">
        <f>SUM(P19,P16,P13,P10)</f>
        <v>2792</v>
      </c>
      <c r="Q20" s="29">
        <f>SUM(Q10,Q13,Q16,Q19)</f>
        <v>2407</v>
      </c>
    </row>
    <row r="21" spans="1:19" x14ac:dyDescent="0.25">
      <c r="A21" s="70" t="s">
        <v>26</v>
      </c>
      <c r="B21" s="2" t="s">
        <v>27</v>
      </c>
      <c r="C21" s="9">
        <f>SUM('KPI_FY 26-27 (OMC)'!C25,'KPI_FY 26-27 (OMC)'!U25,'KPI_FY 26-27 (OMC)'!AM25,'KPI_FY 26-27 (OMC)'!BE25,'KPI_FY 26-27 (OMC)'!BW25,'KPI_FY 26-27 (OMC)'!CO25,'KPI_FY 26-27 (OMC)'!DG25,'KPI_FY 26-27 (OMC)'!DY25,'KPI_FY 26-27 (OMC)'!EQ25,'KPI_FY 26-27 (OMC)'!FI25,'KPI_FY 26-27 (OMC)'!GA25,'KPI_FY 26-27 (OMC)'!GS25)</f>
        <v>0</v>
      </c>
      <c r="D21" s="9">
        <f>SUM('KPI_FY 26-27 (OMC)'!D25,'KPI_FY 26-27 (OMC)'!V25,'KPI_FY 26-27 (OMC)'!AN25,'KPI_FY 26-27 (OMC)'!BF25,'KPI_FY 26-27 (OMC)'!BX25,'KPI_FY 26-27 (OMC)'!CP25,'KPI_FY 26-27 (OMC)'!DH25,'KPI_FY 26-27 (OMC)'!DZ25,'KPI_FY 26-27 (OMC)'!ER25,'KPI_FY 26-27 (OMC)'!FJ25,'KPI_FY 26-27 (OMC)'!GB25,'KPI_FY 26-27 (OMC)'!GT25)</f>
        <v>0</v>
      </c>
      <c r="E21" s="9">
        <f>SUM('KPI_FY 26-27 (OMC)'!E25,'KPI_FY 26-27 (OMC)'!W25,'KPI_FY 26-27 (OMC)'!AO25,'KPI_FY 26-27 (OMC)'!BG25,'KPI_FY 26-27 (OMC)'!BY25,'KPI_FY 26-27 (OMC)'!CQ25,'KPI_FY 26-27 (OMC)'!DI25,'KPI_FY 26-27 (OMC)'!EA25,'KPI_FY 26-27 (OMC)'!ES25,'KPI_FY 26-27 (OMC)'!FK25,'KPI_FY 26-27 (OMC)'!GC25,'KPI_FY 26-27 (OMC)'!GU25)</f>
        <v>0</v>
      </c>
      <c r="F21" s="9">
        <f>SUM('KPI_FY 26-27 (OMC)'!F25,'KPI_FY 26-27 (OMC)'!X25,'KPI_FY 26-27 (OMC)'!AP25,'KPI_FY 26-27 (OMC)'!BH25,'KPI_FY 26-27 (OMC)'!BZ25,'KPI_FY 26-27 (OMC)'!CR25,'KPI_FY 26-27 (OMC)'!DJ25,'KPI_FY 26-27 (OMC)'!EB25,'KPI_FY 26-27 (OMC)'!ET25,'KPI_FY 26-27 (OMC)'!FL25,'KPI_FY 26-27 (OMC)'!GD25,'KPI_FY 26-27 (OMC)'!GV25)</f>
        <v>2208</v>
      </c>
      <c r="G21" s="37">
        <f t="shared" ref="G21:G30" si="35">F21/$B$2</f>
        <v>1</v>
      </c>
      <c r="H21" s="9">
        <f>SUM('KPI_FY 26-27 (OMC)'!H25,'KPI_FY 26-27 (OMC)'!Z25,'KPI_FY 26-27 (OMC)'!AR25,'KPI_FY 26-27 (OMC)'!BJ25,'KPI_FY 26-27 (OMC)'!CB25,'KPI_FY 26-27 (OMC)'!CT25,'KPI_FY 26-27 (OMC)'!DL25,'KPI_FY 26-27 (OMC)'!ED25,'KPI_FY 26-27 (OMC)'!EV25,'KPI_FY 26-27 (OMC)'!FN25,'KPI_FY 26-27 (OMC)'!GF25,'KPI_FY 26-27 (OMC)'!GX25)</f>
        <v>0</v>
      </c>
      <c r="I21" s="37">
        <f t="shared" ref="I21:I30" si="36">H21/$B$2</f>
        <v>0</v>
      </c>
      <c r="J21" s="9">
        <f>SUM('KPI_FY 26-27 (OMC)'!J25,'KPI_FY 26-27 (OMC)'!AB25,'KPI_FY 26-27 (OMC)'!AT25,'KPI_FY 26-27 (OMC)'!BL25,'KPI_FY 26-27 (OMC)'!CD25,'KPI_FY 26-27 (OMC)'!CV25,'KPI_FY 26-27 (OMC)'!DN25,'KPI_FY 26-27 (OMC)'!EF25,'KPI_FY 26-27 (OMC)'!EX25,'KPI_FY 26-27 (OMC)'!FP25,'KPI_FY 26-27 (OMC)'!GH25,'KPI_FY 26-27 (OMC)'!GZ25)</f>
        <v>0</v>
      </c>
      <c r="K21" s="37">
        <f t="shared" ref="K21:K30" si="37">J21/$B$2</f>
        <v>0</v>
      </c>
      <c r="L21" s="9">
        <f>SUM('KPI_FY 26-27 (OMC)'!L25,'KPI_FY 26-27 (OMC)'!AD25,'KPI_FY 26-27 (OMC)'!AV25,'KPI_FY 26-27 (OMC)'!BN25,'KPI_FY 26-27 (OMC)'!CF25,'KPI_FY 26-27 (OMC)'!CX25,'KPI_FY 26-27 (OMC)'!DP25,'KPI_FY 26-27 (OMC)'!EH25,'KPI_FY 26-27 (OMC)'!EZ25,'KPI_FY 26-27 (OMC)'!FR25,'KPI_FY 26-27 (OMC)'!GJ25,'KPI_FY 26-27 (OMC)'!HB25)</f>
        <v>0</v>
      </c>
      <c r="M21" s="9">
        <f>SUM('KPI_FY 26-27 (OMC)'!M25,'KPI_FY 26-27 (OMC)'!AE25,'KPI_FY 26-27 (OMC)'!AW25,'KPI_FY 26-27 (OMC)'!BO25,'KPI_FY 26-27 (OMC)'!CG25,'KPI_FY 26-27 (OMC)'!CY25,'KPI_FY 26-27 (OMC)'!DQ25,'KPI_FY 26-27 (OMC)'!EI25,'KPI_FY 26-27 (OMC)'!FA25,'KPI_FY 26-27 (OMC)'!FS25,'KPI_FY 26-27 (OMC)'!GK25,'KPI_FY 26-27 (OMC)'!HC25)</f>
        <v>0</v>
      </c>
      <c r="N21" s="37">
        <f t="shared" ref="N21:N30" si="38">(C21-L21-M21)/$B$2</f>
        <v>0</v>
      </c>
      <c r="O21" s="9">
        <f>SUM('KPI_FY 26-27 (OMC)'!O25,'KPI_FY 26-27 (OMC)'!AG25,'KPI_FY 26-27 (OMC)'!AY25,'KPI_FY 26-27 (OMC)'!BQ25,'KPI_FY 26-27 (OMC)'!CI25,'KPI_FY 26-27 (OMC)'!DA25,'KPI_FY 26-27 (OMC)'!DS25,'KPI_FY 26-27 (OMC)'!EK25,'KPI_FY 26-27 (OMC)'!FC25,'KPI_FY 26-27 (OMC)'!FU25,'KPI_FY 26-27 (OMC)'!GM25,'KPI_FY 26-27 (OMC)'!HE25)</f>
        <v>0</v>
      </c>
      <c r="P21" s="2">
        <v>96</v>
      </c>
      <c r="Q21" s="2">
        <v>96</v>
      </c>
    </row>
    <row r="22" spans="1:19" x14ac:dyDescent="0.25">
      <c r="A22" s="2"/>
      <c r="B22" s="5" t="s">
        <v>28</v>
      </c>
      <c r="C22" s="9">
        <f>SUM('KPI_FY 26-27 (OMC)'!C26,'KPI_FY 26-27 (OMC)'!U26,'KPI_FY 26-27 (OMC)'!AM26,'KPI_FY 26-27 (OMC)'!BE26,'KPI_FY 26-27 (OMC)'!BW26,'KPI_FY 26-27 (OMC)'!CO26,'KPI_FY 26-27 (OMC)'!DG26,'KPI_FY 26-27 (OMC)'!DY26,'KPI_FY 26-27 (OMC)'!EQ26,'KPI_FY 26-27 (OMC)'!FI26,'KPI_FY 26-27 (OMC)'!GA26,'KPI_FY 26-27 (OMC)'!GS26)</f>
        <v>2207.1999999999998</v>
      </c>
      <c r="D22" s="9">
        <f>SUM('KPI_FY 26-27 (OMC)'!D26,'KPI_FY 26-27 (OMC)'!V26,'KPI_FY 26-27 (OMC)'!AN26,'KPI_FY 26-27 (OMC)'!BF26,'KPI_FY 26-27 (OMC)'!BX26,'KPI_FY 26-27 (OMC)'!CP26,'KPI_FY 26-27 (OMC)'!DH26,'KPI_FY 26-27 (OMC)'!DZ26,'KPI_FY 26-27 (OMC)'!ER26,'KPI_FY 26-27 (OMC)'!FJ26,'KPI_FY 26-27 (OMC)'!GB26,'KPI_FY 26-27 (OMC)'!GT26)</f>
        <v>1257</v>
      </c>
      <c r="E22" s="9">
        <f>SUM('KPI_FY 26-27 (OMC)'!E26,'KPI_FY 26-27 (OMC)'!W26,'KPI_FY 26-27 (OMC)'!AO26,'KPI_FY 26-27 (OMC)'!BG26,'KPI_FY 26-27 (OMC)'!BY26,'KPI_FY 26-27 (OMC)'!CQ26,'KPI_FY 26-27 (OMC)'!DI26,'KPI_FY 26-27 (OMC)'!EA26,'KPI_FY 26-27 (OMC)'!ES26,'KPI_FY 26-27 (OMC)'!FK26,'KPI_FY 26-27 (OMC)'!GC26,'KPI_FY 26-27 (OMC)'!GU26)</f>
        <v>950.2</v>
      </c>
      <c r="F22" s="9">
        <f>SUM('KPI_FY 26-27 (OMC)'!F26,'KPI_FY 26-27 (OMC)'!X26,'KPI_FY 26-27 (OMC)'!AP26,'KPI_FY 26-27 (OMC)'!BH26,'KPI_FY 26-27 (OMC)'!BZ26,'KPI_FY 26-27 (OMC)'!CR26,'KPI_FY 26-27 (OMC)'!DJ26,'KPI_FY 26-27 (OMC)'!EB26,'KPI_FY 26-27 (OMC)'!ET26,'KPI_FY 26-27 (OMC)'!FL26,'KPI_FY 26-27 (OMC)'!GD26,'KPI_FY 26-27 (OMC)'!GV26)</f>
        <v>0.8</v>
      </c>
      <c r="G22" s="37">
        <f t="shared" si="35"/>
        <v>3.6231884057971015E-4</v>
      </c>
      <c r="H22" s="9">
        <f>SUM('KPI_FY 26-27 (OMC)'!H26,'KPI_FY 26-27 (OMC)'!Z26,'KPI_FY 26-27 (OMC)'!AR26,'KPI_FY 26-27 (OMC)'!BJ26,'KPI_FY 26-27 (OMC)'!CB26,'KPI_FY 26-27 (OMC)'!CT26,'KPI_FY 26-27 (OMC)'!DL26,'KPI_FY 26-27 (OMC)'!ED26,'KPI_FY 26-27 (OMC)'!EV26,'KPI_FY 26-27 (OMC)'!FN26,'KPI_FY 26-27 (OMC)'!GF26,'KPI_FY 26-27 (OMC)'!GX26)</f>
        <v>0</v>
      </c>
      <c r="I22" s="37">
        <f t="shared" si="36"/>
        <v>0</v>
      </c>
      <c r="J22" s="9">
        <f>SUM('KPI_FY 26-27 (OMC)'!J26,'KPI_FY 26-27 (OMC)'!AB26,'KPI_FY 26-27 (OMC)'!AT26,'KPI_FY 26-27 (OMC)'!BL26,'KPI_FY 26-27 (OMC)'!CD26,'KPI_FY 26-27 (OMC)'!CV26,'KPI_FY 26-27 (OMC)'!DN26,'KPI_FY 26-27 (OMC)'!EF26,'KPI_FY 26-27 (OMC)'!EX26,'KPI_FY 26-27 (OMC)'!FP26,'KPI_FY 26-27 (OMC)'!GH26,'KPI_FY 26-27 (OMC)'!GZ26)</f>
        <v>0</v>
      </c>
      <c r="K22" s="37">
        <f t="shared" si="37"/>
        <v>0</v>
      </c>
      <c r="L22" s="9">
        <f>SUM('KPI_FY 26-27 (OMC)'!L26,'KPI_FY 26-27 (OMC)'!AD26,'KPI_FY 26-27 (OMC)'!AV26,'KPI_FY 26-27 (OMC)'!BN26,'KPI_FY 26-27 (OMC)'!CF26,'KPI_FY 26-27 (OMC)'!CX26,'KPI_FY 26-27 (OMC)'!DP26,'KPI_FY 26-27 (OMC)'!EH26,'KPI_FY 26-27 (OMC)'!EZ26,'KPI_FY 26-27 (OMC)'!FR26,'KPI_FY 26-27 (OMC)'!GJ26,'KPI_FY 26-27 (OMC)'!HB26)</f>
        <v>0</v>
      </c>
      <c r="M22" s="9">
        <f>SUM('KPI_FY 26-27 (OMC)'!M26,'KPI_FY 26-27 (OMC)'!AE26,'KPI_FY 26-27 (OMC)'!AW26,'KPI_FY 26-27 (OMC)'!BO26,'KPI_FY 26-27 (OMC)'!CG26,'KPI_FY 26-27 (OMC)'!CY26,'KPI_FY 26-27 (OMC)'!DQ26,'KPI_FY 26-27 (OMC)'!EI26,'KPI_FY 26-27 (OMC)'!FA26,'KPI_FY 26-27 (OMC)'!FS26,'KPI_FY 26-27 (OMC)'!GK26,'KPI_FY 26-27 (OMC)'!HC26)</f>
        <v>0</v>
      </c>
      <c r="N22" s="37">
        <f t="shared" si="38"/>
        <v>0.9996376811594202</v>
      </c>
      <c r="O22" s="9">
        <f>SUM('KPI_FY 26-27 (OMC)'!O26,'KPI_FY 26-27 (OMC)'!AG26,'KPI_FY 26-27 (OMC)'!AY26,'KPI_FY 26-27 (OMC)'!BQ26,'KPI_FY 26-27 (OMC)'!CI26,'KPI_FY 26-27 (OMC)'!DA26,'KPI_FY 26-27 (OMC)'!DS26,'KPI_FY 26-27 (OMC)'!EK26,'KPI_FY 26-27 (OMC)'!FC26,'KPI_FY 26-27 (OMC)'!FU26,'KPI_FY 26-27 (OMC)'!GM26,'KPI_FY 26-27 (OMC)'!HE26)</f>
        <v>42126</v>
      </c>
      <c r="P22" s="2">
        <v>50</v>
      </c>
      <c r="Q22" s="2">
        <v>50</v>
      </c>
      <c r="R22" s="10"/>
    </row>
    <row r="23" spans="1:19" x14ac:dyDescent="0.25">
      <c r="A23" s="2"/>
      <c r="B23" s="5" t="s">
        <v>29</v>
      </c>
      <c r="C23" s="9">
        <f>SUM('KPI_FY 26-27 (OMC)'!C27,'KPI_FY 26-27 (OMC)'!U27,'KPI_FY 26-27 (OMC)'!AM27,'KPI_FY 26-27 (OMC)'!BE27,'KPI_FY 26-27 (OMC)'!BW27,'KPI_FY 26-27 (OMC)'!CO27,'KPI_FY 26-27 (OMC)'!DG27,'KPI_FY 26-27 (OMC)'!DY27,'KPI_FY 26-27 (OMC)'!EQ27,'KPI_FY 26-27 (OMC)'!FI27,'KPI_FY 26-27 (OMC)'!GA27,'KPI_FY 26-27 (OMC)'!GS27)</f>
        <v>2208</v>
      </c>
      <c r="D23" s="9">
        <f>SUM('KPI_FY 26-27 (OMC)'!D27,'KPI_FY 26-27 (OMC)'!V27,'KPI_FY 26-27 (OMC)'!AN27,'KPI_FY 26-27 (OMC)'!BF27,'KPI_FY 26-27 (OMC)'!BX27,'KPI_FY 26-27 (OMC)'!CP27,'KPI_FY 26-27 (OMC)'!DH27,'KPI_FY 26-27 (OMC)'!DZ27,'KPI_FY 26-27 (OMC)'!ER27,'KPI_FY 26-27 (OMC)'!FJ27,'KPI_FY 26-27 (OMC)'!GB27,'KPI_FY 26-27 (OMC)'!GT27)</f>
        <v>1162</v>
      </c>
      <c r="E23" s="9">
        <f>SUM('KPI_FY 26-27 (OMC)'!E27,'KPI_FY 26-27 (OMC)'!W27,'KPI_FY 26-27 (OMC)'!AO27,'KPI_FY 26-27 (OMC)'!BG27,'KPI_FY 26-27 (OMC)'!BY27,'KPI_FY 26-27 (OMC)'!CQ27,'KPI_FY 26-27 (OMC)'!DI27,'KPI_FY 26-27 (OMC)'!EA27,'KPI_FY 26-27 (OMC)'!ES27,'KPI_FY 26-27 (OMC)'!FK27,'KPI_FY 26-27 (OMC)'!GC27,'KPI_FY 26-27 (OMC)'!GU27)</f>
        <v>1046</v>
      </c>
      <c r="F23" s="9">
        <f>SUM('KPI_FY 26-27 (OMC)'!F27,'KPI_FY 26-27 (OMC)'!X27,'KPI_FY 26-27 (OMC)'!AP27,'KPI_FY 26-27 (OMC)'!BH27,'KPI_FY 26-27 (OMC)'!BZ27,'KPI_FY 26-27 (OMC)'!CR27,'KPI_FY 26-27 (OMC)'!DJ27,'KPI_FY 26-27 (OMC)'!EB27,'KPI_FY 26-27 (OMC)'!ET27,'KPI_FY 26-27 (OMC)'!FL27,'KPI_FY 26-27 (OMC)'!GD27,'KPI_FY 26-27 (OMC)'!GV27)</f>
        <v>0</v>
      </c>
      <c r="G23" s="37">
        <f t="shared" si="35"/>
        <v>0</v>
      </c>
      <c r="H23" s="9">
        <f>SUM('KPI_FY 26-27 (OMC)'!H27,'KPI_FY 26-27 (OMC)'!Z27,'KPI_FY 26-27 (OMC)'!AR27,'KPI_FY 26-27 (OMC)'!BJ27,'KPI_FY 26-27 (OMC)'!CB27,'KPI_FY 26-27 (OMC)'!CT27,'KPI_FY 26-27 (OMC)'!DL27,'KPI_FY 26-27 (OMC)'!ED27,'KPI_FY 26-27 (OMC)'!EV27,'KPI_FY 26-27 (OMC)'!FN27,'KPI_FY 26-27 (OMC)'!GF27,'KPI_FY 26-27 (OMC)'!GX27)</f>
        <v>0</v>
      </c>
      <c r="I23" s="37">
        <f t="shared" si="36"/>
        <v>0</v>
      </c>
      <c r="J23" s="9">
        <f>SUM('KPI_FY 26-27 (OMC)'!J27,'KPI_FY 26-27 (OMC)'!AB27,'KPI_FY 26-27 (OMC)'!AT27,'KPI_FY 26-27 (OMC)'!BL27,'KPI_FY 26-27 (OMC)'!CD27,'KPI_FY 26-27 (OMC)'!CV27,'KPI_FY 26-27 (OMC)'!DN27,'KPI_FY 26-27 (OMC)'!EF27,'KPI_FY 26-27 (OMC)'!EX27,'KPI_FY 26-27 (OMC)'!FP27,'KPI_FY 26-27 (OMC)'!GH27,'KPI_FY 26-27 (OMC)'!GZ27)</f>
        <v>0</v>
      </c>
      <c r="K23" s="37">
        <f t="shared" si="37"/>
        <v>0</v>
      </c>
      <c r="L23" s="9">
        <f>SUM('KPI_FY 26-27 (OMC)'!L27,'KPI_FY 26-27 (OMC)'!AD27,'KPI_FY 26-27 (OMC)'!AV27,'KPI_FY 26-27 (OMC)'!BN27,'KPI_FY 26-27 (OMC)'!CF27,'KPI_FY 26-27 (OMC)'!CX27,'KPI_FY 26-27 (OMC)'!DP27,'KPI_FY 26-27 (OMC)'!EH27,'KPI_FY 26-27 (OMC)'!EZ27,'KPI_FY 26-27 (OMC)'!FR27,'KPI_FY 26-27 (OMC)'!GJ27,'KPI_FY 26-27 (OMC)'!HB27)</f>
        <v>0</v>
      </c>
      <c r="M23" s="9">
        <f>SUM('KPI_FY 26-27 (OMC)'!M27,'KPI_FY 26-27 (OMC)'!AE27,'KPI_FY 26-27 (OMC)'!AW27,'KPI_FY 26-27 (OMC)'!BO27,'KPI_FY 26-27 (OMC)'!CG27,'KPI_FY 26-27 (OMC)'!CY27,'KPI_FY 26-27 (OMC)'!DQ27,'KPI_FY 26-27 (OMC)'!EI27,'KPI_FY 26-27 (OMC)'!FA27,'KPI_FY 26-27 (OMC)'!FS27,'KPI_FY 26-27 (OMC)'!GK27,'KPI_FY 26-27 (OMC)'!HC27)</f>
        <v>0</v>
      </c>
      <c r="N23" s="37">
        <f t="shared" si="38"/>
        <v>1</v>
      </c>
      <c r="O23" s="9">
        <f>SUM('KPI_FY 26-27 (OMC)'!O27,'KPI_FY 26-27 (OMC)'!AG27,'KPI_FY 26-27 (OMC)'!AY27,'KPI_FY 26-27 (OMC)'!BQ27,'KPI_FY 26-27 (OMC)'!CI27,'KPI_FY 26-27 (OMC)'!DA27,'KPI_FY 26-27 (OMC)'!DS27,'KPI_FY 26-27 (OMC)'!EK27,'KPI_FY 26-27 (OMC)'!FC27,'KPI_FY 26-27 (OMC)'!FU27,'KPI_FY 26-27 (OMC)'!GM27,'KPI_FY 26-27 (OMC)'!HE27)</f>
        <v>42309</v>
      </c>
      <c r="P23" s="2">
        <v>50</v>
      </c>
      <c r="Q23" s="2">
        <v>45</v>
      </c>
      <c r="R23" s="10"/>
    </row>
    <row r="24" spans="1:19" x14ac:dyDescent="0.25">
      <c r="A24" s="2"/>
      <c r="B24" s="5" t="s">
        <v>30</v>
      </c>
      <c r="C24" s="9">
        <f>SUM('KPI_FY 26-27 (OMC)'!C28,'KPI_FY 26-27 (OMC)'!U28,'KPI_FY 26-27 (OMC)'!AM28,'KPI_FY 26-27 (OMC)'!BE28,'KPI_FY 26-27 (OMC)'!BW28,'KPI_FY 26-27 (OMC)'!CO28,'KPI_FY 26-27 (OMC)'!DG28,'KPI_FY 26-27 (OMC)'!DY28,'KPI_FY 26-27 (OMC)'!EQ28,'KPI_FY 26-27 (OMC)'!FI28,'KPI_FY 26-27 (OMC)'!GA28,'KPI_FY 26-27 (OMC)'!GS28)</f>
        <v>0</v>
      </c>
      <c r="D24" s="9">
        <f>SUM('KPI_FY 26-27 (OMC)'!D28,'KPI_FY 26-27 (OMC)'!V28,'KPI_FY 26-27 (OMC)'!AN28,'KPI_FY 26-27 (OMC)'!BF28,'KPI_FY 26-27 (OMC)'!BX28,'KPI_FY 26-27 (OMC)'!CP28,'KPI_FY 26-27 (OMC)'!DH28,'KPI_FY 26-27 (OMC)'!DZ28,'KPI_FY 26-27 (OMC)'!ER28,'KPI_FY 26-27 (OMC)'!FJ28,'KPI_FY 26-27 (OMC)'!GB28,'KPI_FY 26-27 (OMC)'!GT28)</f>
        <v>0</v>
      </c>
      <c r="E24" s="9">
        <f>SUM('KPI_FY 26-27 (OMC)'!E28,'KPI_FY 26-27 (OMC)'!W28,'KPI_FY 26-27 (OMC)'!AO28,'KPI_FY 26-27 (OMC)'!BG28,'KPI_FY 26-27 (OMC)'!BY28,'KPI_FY 26-27 (OMC)'!CQ28,'KPI_FY 26-27 (OMC)'!DI28,'KPI_FY 26-27 (OMC)'!EA28,'KPI_FY 26-27 (OMC)'!ES28,'KPI_FY 26-27 (OMC)'!FK28,'KPI_FY 26-27 (OMC)'!GC28,'KPI_FY 26-27 (OMC)'!GU28)</f>
        <v>0</v>
      </c>
      <c r="F24" s="9">
        <f>SUM('KPI_FY 26-27 (OMC)'!F28,'KPI_FY 26-27 (OMC)'!X28,'KPI_FY 26-27 (OMC)'!AP28,'KPI_FY 26-27 (OMC)'!BH28,'KPI_FY 26-27 (OMC)'!BZ28,'KPI_FY 26-27 (OMC)'!CR28,'KPI_FY 26-27 (OMC)'!DJ28,'KPI_FY 26-27 (OMC)'!EB28,'KPI_FY 26-27 (OMC)'!ET28,'KPI_FY 26-27 (OMC)'!FL28,'KPI_FY 26-27 (OMC)'!GD28,'KPI_FY 26-27 (OMC)'!GV28)</f>
        <v>0</v>
      </c>
      <c r="G24" s="37">
        <f t="shared" si="35"/>
        <v>0</v>
      </c>
      <c r="H24" s="9">
        <f>SUM('KPI_FY 26-27 (OMC)'!H28,'KPI_FY 26-27 (OMC)'!Z28,'KPI_FY 26-27 (OMC)'!AR28,'KPI_FY 26-27 (OMC)'!BJ28,'KPI_FY 26-27 (OMC)'!CB28,'KPI_FY 26-27 (OMC)'!CT28,'KPI_FY 26-27 (OMC)'!DL28,'KPI_FY 26-27 (OMC)'!ED28,'KPI_FY 26-27 (OMC)'!EV28,'KPI_FY 26-27 (OMC)'!FN28,'KPI_FY 26-27 (OMC)'!GF28,'KPI_FY 26-27 (OMC)'!GX28)</f>
        <v>2208</v>
      </c>
      <c r="I24" s="37">
        <f t="shared" si="36"/>
        <v>1</v>
      </c>
      <c r="J24" s="9">
        <f>SUM('KPI_FY 26-27 (OMC)'!J28,'KPI_FY 26-27 (OMC)'!AB28,'KPI_FY 26-27 (OMC)'!AT28,'KPI_FY 26-27 (OMC)'!BL28,'KPI_FY 26-27 (OMC)'!CD28,'KPI_FY 26-27 (OMC)'!CV28,'KPI_FY 26-27 (OMC)'!DN28,'KPI_FY 26-27 (OMC)'!EF28,'KPI_FY 26-27 (OMC)'!EX28,'KPI_FY 26-27 (OMC)'!FP28,'KPI_FY 26-27 (OMC)'!GH28,'KPI_FY 26-27 (OMC)'!GZ28)</f>
        <v>0</v>
      </c>
      <c r="K24" s="37">
        <f t="shared" si="37"/>
        <v>0</v>
      </c>
      <c r="L24" s="9">
        <f>SUM('KPI_FY 26-27 (OMC)'!L28,'KPI_FY 26-27 (OMC)'!AD28,'KPI_FY 26-27 (OMC)'!AV28,'KPI_FY 26-27 (OMC)'!BN28,'KPI_FY 26-27 (OMC)'!CF28,'KPI_FY 26-27 (OMC)'!CX28,'KPI_FY 26-27 (OMC)'!DP28,'KPI_FY 26-27 (OMC)'!EH28,'KPI_FY 26-27 (OMC)'!EZ28,'KPI_FY 26-27 (OMC)'!FR28,'KPI_FY 26-27 (OMC)'!GJ28,'KPI_FY 26-27 (OMC)'!HB28)</f>
        <v>0</v>
      </c>
      <c r="M24" s="9">
        <f>SUM('KPI_FY 26-27 (OMC)'!M28,'KPI_FY 26-27 (OMC)'!AE28,'KPI_FY 26-27 (OMC)'!AW28,'KPI_FY 26-27 (OMC)'!BO28,'KPI_FY 26-27 (OMC)'!CG28,'KPI_FY 26-27 (OMC)'!CY28,'KPI_FY 26-27 (OMC)'!DQ28,'KPI_FY 26-27 (OMC)'!EI28,'KPI_FY 26-27 (OMC)'!FA28,'KPI_FY 26-27 (OMC)'!FS28,'KPI_FY 26-27 (OMC)'!GK28,'KPI_FY 26-27 (OMC)'!HC28)</f>
        <v>0</v>
      </c>
      <c r="N24" s="37">
        <f t="shared" si="38"/>
        <v>0</v>
      </c>
      <c r="O24" s="9">
        <f>SUM('KPI_FY 26-27 (OMC)'!O28,'KPI_FY 26-27 (OMC)'!AG28,'KPI_FY 26-27 (OMC)'!AY28,'KPI_FY 26-27 (OMC)'!BQ28,'KPI_FY 26-27 (OMC)'!CI28,'KPI_FY 26-27 (OMC)'!DA28,'KPI_FY 26-27 (OMC)'!DS28,'KPI_FY 26-27 (OMC)'!EK28,'KPI_FY 26-27 (OMC)'!FC28,'KPI_FY 26-27 (OMC)'!FU28,'KPI_FY 26-27 (OMC)'!GM28,'KPI_FY 26-27 (OMC)'!HE28)</f>
        <v>0</v>
      </c>
      <c r="P24" s="2">
        <v>50</v>
      </c>
      <c r="Q24" s="2">
        <v>50</v>
      </c>
      <c r="R24" s="10"/>
    </row>
    <row r="25" spans="1:19" x14ac:dyDescent="0.25">
      <c r="A25" s="2"/>
      <c r="B25" s="5" t="s">
        <v>31</v>
      </c>
      <c r="C25" s="9">
        <f>SUM('KPI_FY 26-27 (OMC)'!C29,'KPI_FY 26-27 (OMC)'!U29,'KPI_FY 26-27 (OMC)'!AM29,'KPI_FY 26-27 (OMC)'!BE29,'KPI_FY 26-27 (OMC)'!BW29,'KPI_FY 26-27 (OMC)'!CO29,'KPI_FY 26-27 (OMC)'!DG29,'KPI_FY 26-27 (OMC)'!DY29,'KPI_FY 26-27 (OMC)'!EQ29,'KPI_FY 26-27 (OMC)'!FI29,'KPI_FY 26-27 (OMC)'!GA29,'KPI_FY 26-27 (OMC)'!GS29)</f>
        <v>584</v>
      </c>
      <c r="D25" s="9">
        <f>SUM('KPI_FY 26-27 (OMC)'!D29,'KPI_FY 26-27 (OMC)'!V29,'KPI_FY 26-27 (OMC)'!AN29,'KPI_FY 26-27 (OMC)'!BF29,'KPI_FY 26-27 (OMC)'!BX29,'KPI_FY 26-27 (OMC)'!CP29,'KPI_FY 26-27 (OMC)'!DH29,'KPI_FY 26-27 (OMC)'!DZ29,'KPI_FY 26-27 (OMC)'!ER29,'KPI_FY 26-27 (OMC)'!FJ29,'KPI_FY 26-27 (OMC)'!GB29,'KPI_FY 26-27 (OMC)'!GT29)</f>
        <v>362</v>
      </c>
      <c r="E25" s="9">
        <f>SUM('KPI_FY 26-27 (OMC)'!E29,'KPI_FY 26-27 (OMC)'!W29,'KPI_FY 26-27 (OMC)'!AO29,'KPI_FY 26-27 (OMC)'!BG29,'KPI_FY 26-27 (OMC)'!BY29,'KPI_FY 26-27 (OMC)'!CQ29,'KPI_FY 26-27 (OMC)'!DI29,'KPI_FY 26-27 (OMC)'!EA29,'KPI_FY 26-27 (OMC)'!ES29,'KPI_FY 26-27 (OMC)'!FK29,'KPI_FY 26-27 (OMC)'!GC29,'KPI_FY 26-27 (OMC)'!GU29)</f>
        <v>222</v>
      </c>
      <c r="F25" s="9">
        <f>SUM('KPI_FY 26-27 (OMC)'!F29,'KPI_FY 26-27 (OMC)'!X29,'KPI_FY 26-27 (OMC)'!AP29,'KPI_FY 26-27 (OMC)'!BH29,'KPI_FY 26-27 (OMC)'!BZ29,'KPI_FY 26-27 (OMC)'!CR29,'KPI_FY 26-27 (OMC)'!DJ29,'KPI_FY 26-27 (OMC)'!EB29,'KPI_FY 26-27 (OMC)'!ET29,'KPI_FY 26-27 (OMC)'!FL29,'KPI_FY 26-27 (OMC)'!GD29,'KPI_FY 26-27 (OMC)'!GV29)</f>
        <v>24.6</v>
      </c>
      <c r="G25" s="37">
        <f t="shared" si="35"/>
        <v>1.1141304347826087E-2</v>
      </c>
      <c r="H25" s="9">
        <f>SUM('KPI_FY 26-27 (OMC)'!H29,'KPI_FY 26-27 (OMC)'!Z29,'KPI_FY 26-27 (OMC)'!AR29,'KPI_FY 26-27 (OMC)'!BJ29,'KPI_FY 26-27 (OMC)'!CB29,'KPI_FY 26-27 (OMC)'!CT29,'KPI_FY 26-27 (OMC)'!DL29,'KPI_FY 26-27 (OMC)'!ED29,'KPI_FY 26-27 (OMC)'!EV29,'KPI_FY 26-27 (OMC)'!FN29,'KPI_FY 26-27 (OMC)'!GF29,'KPI_FY 26-27 (OMC)'!GX29)</f>
        <v>1599.4</v>
      </c>
      <c r="I25" s="37">
        <f t="shared" si="36"/>
        <v>0.72436594202898552</v>
      </c>
      <c r="J25" s="9">
        <f>SUM('KPI_FY 26-27 (OMC)'!J29,'KPI_FY 26-27 (OMC)'!AB29,'KPI_FY 26-27 (OMC)'!AT29,'KPI_FY 26-27 (OMC)'!BL29,'KPI_FY 26-27 (OMC)'!CD29,'KPI_FY 26-27 (OMC)'!CV29,'KPI_FY 26-27 (OMC)'!DN29,'KPI_FY 26-27 (OMC)'!EF29,'KPI_FY 26-27 (OMC)'!EX29,'KPI_FY 26-27 (OMC)'!FP29,'KPI_FY 26-27 (OMC)'!GH29,'KPI_FY 26-27 (OMC)'!GZ29)</f>
        <v>0</v>
      </c>
      <c r="K25" s="37">
        <f t="shared" si="37"/>
        <v>0</v>
      </c>
      <c r="L25" s="9">
        <f>SUM('KPI_FY 26-27 (OMC)'!L29,'KPI_FY 26-27 (OMC)'!AD29,'KPI_FY 26-27 (OMC)'!AV29,'KPI_FY 26-27 (OMC)'!BN29,'KPI_FY 26-27 (OMC)'!CF29,'KPI_FY 26-27 (OMC)'!CX29,'KPI_FY 26-27 (OMC)'!DP29,'KPI_FY 26-27 (OMC)'!EH29,'KPI_FY 26-27 (OMC)'!EZ29,'KPI_FY 26-27 (OMC)'!FR29,'KPI_FY 26-27 (OMC)'!GJ29,'KPI_FY 26-27 (OMC)'!HB29)</f>
        <v>0</v>
      </c>
      <c r="M25" s="9">
        <f>SUM('KPI_FY 26-27 (OMC)'!M29,'KPI_FY 26-27 (OMC)'!AE29,'KPI_FY 26-27 (OMC)'!AW29,'KPI_FY 26-27 (OMC)'!BO29,'KPI_FY 26-27 (OMC)'!CG29,'KPI_FY 26-27 (OMC)'!CY29,'KPI_FY 26-27 (OMC)'!DQ29,'KPI_FY 26-27 (OMC)'!EI29,'KPI_FY 26-27 (OMC)'!FA29,'KPI_FY 26-27 (OMC)'!FS29,'KPI_FY 26-27 (OMC)'!GK29,'KPI_FY 26-27 (OMC)'!HC29)</f>
        <v>0</v>
      </c>
      <c r="N25" s="37">
        <f t="shared" si="38"/>
        <v>0.26449275362318841</v>
      </c>
      <c r="O25" s="9">
        <f>SUM('KPI_FY 26-27 (OMC)'!O29,'KPI_FY 26-27 (OMC)'!AG29,'KPI_FY 26-27 (OMC)'!AY29,'KPI_FY 26-27 (OMC)'!BQ29,'KPI_FY 26-27 (OMC)'!CI29,'KPI_FY 26-27 (OMC)'!DA29,'KPI_FY 26-27 (OMC)'!DS29,'KPI_FY 26-27 (OMC)'!EK29,'KPI_FY 26-27 (OMC)'!FC29,'KPI_FY 26-27 (OMC)'!FU29,'KPI_FY 26-27 (OMC)'!GM29,'KPI_FY 26-27 (OMC)'!HE29)</f>
        <v>13514</v>
      </c>
      <c r="P25" s="2">
        <v>50</v>
      </c>
      <c r="Q25" s="2">
        <v>50</v>
      </c>
    </row>
    <row r="26" spans="1:19" x14ac:dyDescent="0.25">
      <c r="A26" s="2"/>
      <c r="B26" s="5" t="s">
        <v>32</v>
      </c>
      <c r="C26" s="9">
        <f>SUM('KPI_FY 26-27 (OMC)'!C30,'KPI_FY 26-27 (OMC)'!U30,'KPI_FY 26-27 (OMC)'!AM30,'KPI_FY 26-27 (OMC)'!BE30,'KPI_FY 26-27 (OMC)'!BW30,'KPI_FY 26-27 (OMC)'!CO30,'KPI_FY 26-27 (OMC)'!DG30,'KPI_FY 26-27 (OMC)'!DY30,'KPI_FY 26-27 (OMC)'!EQ30,'KPI_FY 26-27 (OMC)'!FI30,'KPI_FY 26-27 (OMC)'!GA30,'KPI_FY 26-27 (OMC)'!GS30)</f>
        <v>0</v>
      </c>
      <c r="D26" s="9">
        <f>SUM('KPI_FY 26-27 (OMC)'!D30,'KPI_FY 26-27 (OMC)'!V30,'KPI_FY 26-27 (OMC)'!AN30,'KPI_FY 26-27 (OMC)'!BF30,'KPI_FY 26-27 (OMC)'!BX30,'KPI_FY 26-27 (OMC)'!CP30,'KPI_FY 26-27 (OMC)'!DH30,'KPI_FY 26-27 (OMC)'!DZ30,'KPI_FY 26-27 (OMC)'!ER30,'KPI_FY 26-27 (OMC)'!FJ30,'KPI_FY 26-27 (OMC)'!GB30,'KPI_FY 26-27 (OMC)'!GT30)</f>
        <v>0</v>
      </c>
      <c r="E26" s="9">
        <f>SUM('KPI_FY 26-27 (OMC)'!E30,'KPI_FY 26-27 (OMC)'!W30,'KPI_FY 26-27 (OMC)'!AO30,'KPI_FY 26-27 (OMC)'!BG30,'KPI_FY 26-27 (OMC)'!BY30,'KPI_FY 26-27 (OMC)'!CQ30,'KPI_FY 26-27 (OMC)'!DI30,'KPI_FY 26-27 (OMC)'!EA30,'KPI_FY 26-27 (OMC)'!ES30,'KPI_FY 26-27 (OMC)'!FK30,'KPI_FY 26-27 (OMC)'!GC30,'KPI_FY 26-27 (OMC)'!GU30)</f>
        <v>0</v>
      </c>
      <c r="F26" s="9">
        <f>SUM('KPI_FY 26-27 (OMC)'!F30,'KPI_FY 26-27 (OMC)'!X30,'KPI_FY 26-27 (OMC)'!AP30,'KPI_FY 26-27 (OMC)'!BH30,'KPI_FY 26-27 (OMC)'!BZ30,'KPI_FY 26-27 (OMC)'!CR30,'KPI_FY 26-27 (OMC)'!DJ30,'KPI_FY 26-27 (OMC)'!EB30,'KPI_FY 26-27 (OMC)'!ET30,'KPI_FY 26-27 (OMC)'!FL30,'KPI_FY 26-27 (OMC)'!GD30,'KPI_FY 26-27 (OMC)'!GV30)</f>
        <v>0</v>
      </c>
      <c r="G26" s="37">
        <f t="shared" si="35"/>
        <v>0</v>
      </c>
      <c r="H26" s="9">
        <f>SUM('KPI_FY 26-27 (OMC)'!H30,'KPI_FY 26-27 (OMC)'!Z30,'KPI_FY 26-27 (OMC)'!AR30,'KPI_FY 26-27 (OMC)'!BJ30,'KPI_FY 26-27 (OMC)'!CB30,'KPI_FY 26-27 (OMC)'!CT30,'KPI_FY 26-27 (OMC)'!DL30,'KPI_FY 26-27 (OMC)'!ED30,'KPI_FY 26-27 (OMC)'!EV30,'KPI_FY 26-27 (OMC)'!FN30,'KPI_FY 26-27 (OMC)'!GF30,'KPI_FY 26-27 (OMC)'!GX30)</f>
        <v>2208</v>
      </c>
      <c r="I26" s="37">
        <f t="shared" si="36"/>
        <v>1</v>
      </c>
      <c r="J26" s="9">
        <f>SUM('KPI_FY 26-27 (OMC)'!J30,'KPI_FY 26-27 (OMC)'!AB30,'KPI_FY 26-27 (OMC)'!AT30,'KPI_FY 26-27 (OMC)'!BL30,'KPI_FY 26-27 (OMC)'!CD30,'KPI_FY 26-27 (OMC)'!CV30,'KPI_FY 26-27 (OMC)'!DN30,'KPI_FY 26-27 (OMC)'!EF30,'KPI_FY 26-27 (OMC)'!EX30,'KPI_FY 26-27 (OMC)'!FP30,'KPI_FY 26-27 (OMC)'!GH30,'KPI_FY 26-27 (OMC)'!GZ30)</f>
        <v>0</v>
      </c>
      <c r="K26" s="37">
        <f t="shared" si="37"/>
        <v>0</v>
      </c>
      <c r="L26" s="9">
        <f>SUM('KPI_FY 26-27 (OMC)'!L30,'KPI_FY 26-27 (OMC)'!AD30,'KPI_FY 26-27 (OMC)'!AV30,'KPI_FY 26-27 (OMC)'!BN30,'KPI_FY 26-27 (OMC)'!CF30,'KPI_FY 26-27 (OMC)'!CX30,'KPI_FY 26-27 (OMC)'!DP30,'KPI_FY 26-27 (OMC)'!EH30,'KPI_FY 26-27 (OMC)'!EZ30,'KPI_FY 26-27 (OMC)'!FR30,'KPI_FY 26-27 (OMC)'!GJ30,'KPI_FY 26-27 (OMC)'!HB30)</f>
        <v>0</v>
      </c>
      <c r="M26" s="9">
        <f>SUM('KPI_FY 26-27 (OMC)'!M30,'KPI_FY 26-27 (OMC)'!AE30,'KPI_FY 26-27 (OMC)'!AW30,'KPI_FY 26-27 (OMC)'!BO30,'KPI_FY 26-27 (OMC)'!CG30,'KPI_FY 26-27 (OMC)'!CY30,'KPI_FY 26-27 (OMC)'!DQ30,'KPI_FY 26-27 (OMC)'!EI30,'KPI_FY 26-27 (OMC)'!FA30,'KPI_FY 26-27 (OMC)'!FS30,'KPI_FY 26-27 (OMC)'!GK30,'KPI_FY 26-27 (OMC)'!HC30)</f>
        <v>0</v>
      </c>
      <c r="N26" s="37">
        <f t="shared" si="38"/>
        <v>0</v>
      </c>
      <c r="O26" s="9">
        <f>SUM('KPI_FY 26-27 (OMC)'!O30,'KPI_FY 26-27 (OMC)'!AG30,'KPI_FY 26-27 (OMC)'!AY30,'KPI_FY 26-27 (OMC)'!BQ30,'KPI_FY 26-27 (OMC)'!CI30,'KPI_FY 26-27 (OMC)'!DA30,'KPI_FY 26-27 (OMC)'!DS30,'KPI_FY 26-27 (OMC)'!EK30,'KPI_FY 26-27 (OMC)'!FC30,'KPI_FY 26-27 (OMC)'!FU30,'KPI_FY 26-27 (OMC)'!GM30,'KPI_FY 26-27 (OMC)'!HE30)</f>
        <v>0</v>
      </c>
      <c r="P26" s="2">
        <v>96</v>
      </c>
      <c r="Q26" s="2">
        <v>96</v>
      </c>
    </row>
    <row r="27" spans="1:19" x14ac:dyDescent="0.25">
      <c r="A27" s="70"/>
      <c r="B27" s="5" t="s">
        <v>33</v>
      </c>
      <c r="C27" s="9">
        <f>SUM('KPI_FY 26-27 (OMC)'!C31,'KPI_FY 26-27 (OMC)'!U31,'KPI_FY 26-27 (OMC)'!AM31,'KPI_FY 26-27 (OMC)'!BE31,'KPI_FY 26-27 (OMC)'!BW31,'KPI_FY 26-27 (OMC)'!CO31,'KPI_FY 26-27 (OMC)'!DG31,'KPI_FY 26-27 (OMC)'!DY31,'KPI_FY 26-27 (OMC)'!EQ31,'KPI_FY 26-27 (OMC)'!FI31,'KPI_FY 26-27 (OMC)'!GA31,'KPI_FY 26-27 (OMC)'!GS31)</f>
        <v>0</v>
      </c>
      <c r="D27" s="9">
        <f>SUM('KPI_FY 26-27 (OMC)'!D31,'KPI_FY 26-27 (OMC)'!V31,'KPI_FY 26-27 (OMC)'!AN31,'KPI_FY 26-27 (OMC)'!BF31,'KPI_FY 26-27 (OMC)'!BX31,'KPI_FY 26-27 (OMC)'!CP31,'KPI_FY 26-27 (OMC)'!DH31,'KPI_FY 26-27 (OMC)'!DZ31,'KPI_FY 26-27 (OMC)'!ER31,'KPI_FY 26-27 (OMC)'!FJ31,'KPI_FY 26-27 (OMC)'!GB31,'KPI_FY 26-27 (OMC)'!GT31)</f>
        <v>0</v>
      </c>
      <c r="E27" s="9">
        <f>SUM('KPI_FY 26-27 (OMC)'!E31,'KPI_FY 26-27 (OMC)'!W31,'KPI_FY 26-27 (OMC)'!AO31,'KPI_FY 26-27 (OMC)'!BG31,'KPI_FY 26-27 (OMC)'!BY31,'KPI_FY 26-27 (OMC)'!CQ31,'KPI_FY 26-27 (OMC)'!DI31,'KPI_FY 26-27 (OMC)'!EA31,'KPI_FY 26-27 (OMC)'!ES31,'KPI_FY 26-27 (OMC)'!FK31,'KPI_FY 26-27 (OMC)'!GC31,'KPI_FY 26-27 (OMC)'!GU31)</f>
        <v>0</v>
      </c>
      <c r="F27" s="9">
        <f>SUM('KPI_FY 26-27 (OMC)'!F31,'KPI_FY 26-27 (OMC)'!X31,'KPI_FY 26-27 (OMC)'!AP31,'KPI_FY 26-27 (OMC)'!BH31,'KPI_FY 26-27 (OMC)'!BZ31,'KPI_FY 26-27 (OMC)'!CR31,'KPI_FY 26-27 (OMC)'!DJ31,'KPI_FY 26-27 (OMC)'!EB31,'KPI_FY 26-27 (OMC)'!ET31,'KPI_FY 26-27 (OMC)'!FL31,'KPI_FY 26-27 (OMC)'!GD31,'KPI_FY 26-27 (OMC)'!GV31)</f>
        <v>2208</v>
      </c>
      <c r="G27" s="37">
        <f t="shared" si="35"/>
        <v>1</v>
      </c>
      <c r="H27" s="9">
        <f>SUM('KPI_FY 26-27 (OMC)'!H31,'KPI_FY 26-27 (OMC)'!Z31,'KPI_FY 26-27 (OMC)'!AR31,'KPI_FY 26-27 (OMC)'!BJ31,'KPI_FY 26-27 (OMC)'!CB31,'KPI_FY 26-27 (OMC)'!CT31,'KPI_FY 26-27 (OMC)'!DL31,'KPI_FY 26-27 (OMC)'!ED31,'KPI_FY 26-27 (OMC)'!EV31,'KPI_FY 26-27 (OMC)'!FN31,'KPI_FY 26-27 (OMC)'!GF31,'KPI_FY 26-27 (OMC)'!GX31)</f>
        <v>0</v>
      </c>
      <c r="I27" s="37">
        <f t="shared" si="36"/>
        <v>0</v>
      </c>
      <c r="J27" s="9">
        <f>SUM('KPI_FY 26-27 (OMC)'!J31,'KPI_FY 26-27 (OMC)'!AB31,'KPI_FY 26-27 (OMC)'!AT31,'KPI_FY 26-27 (OMC)'!BL31,'KPI_FY 26-27 (OMC)'!CD31,'KPI_FY 26-27 (OMC)'!CV31,'KPI_FY 26-27 (OMC)'!DN31,'KPI_FY 26-27 (OMC)'!EF31,'KPI_FY 26-27 (OMC)'!EX31,'KPI_FY 26-27 (OMC)'!FP31,'KPI_FY 26-27 (OMC)'!GH31,'KPI_FY 26-27 (OMC)'!GZ31)</f>
        <v>0</v>
      </c>
      <c r="K27" s="37">
        <f t="shared" si="37"/>
        <v>0</v>
      </c>
      <c r="L27" s="9">
        <f>SUM('KPI_FY 26-27 (OMC)'!L31,'KPI_FY 26-27 (OMC)'!AD31,'KPI_FY 26-27 (OMC)'!AV31,'KPI_FY 26-27 (OMC)'!BN31,'KPI_FY 26-27 (OMC)'!CF31,'KPI_FY 26-27 (OMC)'!CX31,'KPI_FY 26-27 (OMC)'!DP31,'KPI_FY 26-27 (OMC)'!EH31,'KPI_FY 26-27 (OMC)'!EZ31,'KPI_FY 26-27 (OMC)'!FR31,'KPI_FY 26-27 (OMC)'!GJ31,'KPI_FY 26-27 (OMC)'!HB31)</f>
        <v>0</v>
      </c>
      <c r="M27" s="9">
        <f>SUM('KPI_FY 26-27 (OMC)'!M31,'KPI_FY 26-27 (OMC)'!AE31,'KPI_FY 26-27 (OMC)'!AW31,'KPI_FY 26-27 (OMC)'!BO31,'KPI_FY 26-27 (OMC)'!CG31,'KPI_FY 26-27 (OMC)'!CY31,'KPI_FY 26-27 (OMC)'!DQ31,'KPI_FY 26-27 (OMC)'!EI31,'KPI_FY 26-27 (OMC)'!FA31,'KPI_FY 26-27 (OMC)'!FS31,'KPI_FY 26-27 (OMC)'!GK31,'KPI_FY 26-27 (OMC)'!HC31)</f>
        <v>0</v>
      </c>
      <c r="N27" s="37">
        <f t="shared" si="38"/>
        <v>0</v>
      </c>
      <c r="O27" s="9">
        <f>SUM('KPI_FY 26-27 (OMC)'!O31,'KPI_FY 26-27 (OMC)'!AG31,'KPI_FY 26-27 (OMC)'!AY31,'KPI_FY 26-27 (OMC)'!BQ31,'KPI_FY 26-27 (OMC)'!CI31,'KPI_FY 26-27 (OMC)'!DA31,'KPI_FY 26-27 (OMC)'!DS31,'KPI_FY 26-27 (OMC)'!EK31,'KPI_FY 26-27 (OMC)'!FC31,'KPI_FY 26-27 (OMC)'!FU31,'KPI_FY 26-27 (OMC)'!GM31,'KPI_FY 26-27 (OMC)'!HE31)</f>
        <v>0</v>
      </c>
      <c r="P27" s="2">
        <v>50</v>
      </c>
      <c r="Q27" s="2">
        <v>50</v>
      </c>
    </row>
    <row r="28" spans="1:19" x14ac:dyDescent="0.25">
      <c r="A28" s="2"/>
      <c r="B28" s="5" t="s">
        <v>34</v>
      </c>
      <c r="C28" s="9">
        <f>SUM('KPI_FY 26-27 (OMC)'!C32,'KPI_FY 26-27 (OMC)'!U32,'KPI_FY 26-27 (OMC)'!AM32,'KPI_FY 26-27 (OMC)'!BE32,'KPI_FY 26-27 (OMC)'!BW32,'KPI_FY 26-27 (OMC)'!CO32,'KPI_FY 26-27 (OMC)'!DG32,'KPI_FY 26-27 (OMC)'!DY32,'KPI_FY 26-27 (OMC)'!EQ32,'KPI_FY 26-27 (OMC)'!FI32,'KPI_FY 26-27 (OMC)'!GA32,'KPI_FY 26-27 (OMC)'!GS32)</f>
        <v>2197.6999999999998</v>
      </c>
      <c r="D28" s="9">
        <f>SUM('KPI_FY 26-27 (OMC)'!D32,'KPI_FY 26-27 (OMC)'!V32,'KPI_FY 26-27 (OMC)'!AN32,'KPI_FY 26-27 (OMC)'!BF32,'KPI_FY 26-27 (OMC)'!BX32,'KPI_FY 26-27 (OMC)'!CP32,'KPI_FY 26-27 (OMC)'!DH32,'KPI_FY 26-27 (OMC)'!DZ32,'KPI_FY 26-27 (OMC)'!ER32,'KPI_FY 26-27 (OMC)'!FJ32,'KPI_FY 26-27 (OMC)'!GB32,'KPI_FY 26-27 (OMC)'!GT32)</f>
        <v>1273.9000000000001</v>
      </c>
      <c r="E28" s="9">
        <f>SUM('KPI_FY 26-27 (OMC)'!E32,'KPI_FY 26-27 (OMC)'!W32,'KPI_FY 26-27 (OMC)'!AO32,'KPI_FY 26-27 (OMC)'!BG32,'KPI_FY 26-27 (OMC)'!BY32,'KPI_FY 26-27 (OMC)'!CQ32,'KPI_FY 26-27 (OMC)'!DI32,'KPI_FY 26-27 (OMC)'!EA32,'KPI_FY 26-27 (OMC)'!ES32,'KPI_FY 26-27 (OMC)'!FK32,'KPI_FY 26-27 (OMC)'!GC32,'KPI_FY 26-27 (OMC)'!GU32)</f>
        <v>923.8</v>
      </c>
      <c r="F28" s="9">
        <f>SUM('KPI_FY 26-27 (OMC)'!F32,'KPI_FY 26-27 (OMC)'!X32,'KPI_FY 26-27 (OMC)'!AP32,'KPI_FY 26-27 (OMC)'!BH32,'KPI_FY 26-27 (OMC)'!BZ32,'KPI_FY 26-27 (OMC)'!CR32,'KPI_FY 26-27 (OMC)'!DJ32,'KPI_FY 26-27 (OMC)'!EB32,'KPI_FY 26-27 (OMC)'!ET32,'KPI_FY 26-27 (OMC)'!FL32,'KPI_FY 26-27 (OMC)'!GD32,'KPI_FY 26-27 (OMC)'!GV32)</f>
        <v>10.3</v>
      </c>
      <c r="G28" s="37">
        <f t="shared" si="35"/>
        <v>4.6648550724637684E-3</v>
      </c>
      <c r="H28" s="9">
        <f>SUM('KPI_FY 26-27 (OMC)'!H32,'KPI_FY 26-27 (OMC)'!Z32,'KPI_FY 26-27 (OMC)'!AR32,'KPI_FY 26-27 (OMC)'!BJ32,'KPI_FY 26-27 (OMC)'!CB32,'KPI_FY 26-27 (OMC)'!CT32,'KPI_FY 26-27 (OMC)'!DL32,'KPI_FY 26-27 (OMC)'!ED32,'KPI_FY 26-27 (OMC)'!EV32,'KPI_FY 26-27 (OMC)'!FN32,'KPI_FY 26-27 (OMC)'!GF32,'KPI_FY 26-27 (OMC)'!GX32)</f>
        <v>0</v>
      </c>
      <c r="I28" s="37">
        <f t="shared" si="36"/>
        <v>0</v>
      </c>
      <c r="J28" s="9">
        <f>SUM('KPI_FY 26-27 (OMC)'!J32,'KPI_FY 26-27 (OMC)'!AB32,'KPI_FY 26-27 (OMC)'!AT32,'KPI_FY 26-27 (OMC)'!BL32,'KPI_FY 26-27 (OMC)'!CD32,'KPI_FY 26-27 (OMC)'!CV32,'KPI_FY 26-27 (OMC)'!DN32,'KPI_FY 26-27 (OMC)'!EF32,'KPI_FY 26-27 (OMC)'!EX32,'KPI_FY 26-27 (OMC)'!FP32,'KPI_FY 26-27 (OMC)'!GH32,'KPI_FY 26-27 (OMC)'!GZ32)</f>
        <v>0</v>
      </c>
      <c r="K28" s="37">
        <f t="shared" si="37"/>
        <v>0</v>
      </c>
      <c r="L28" s="9">
        <f>SUM('KPI_FY 26-27 (OMC)'!L32,'KPI_FY 26-27 (OMC)'!AD32,'KPI_FY 26-27 (OMC)'!AV32,'KPI_FY 26-27 (OMC)'!BN32,'KPI_FY 26-27 (OMC)'!CF32,'KPI_FY 26-27 (OMC)'!CX32,'KPI_FY 26-27 (OMC)'!DP32,'KPI_FY 26-27 (OMC)'!EH32,'KPI_FY 26-27 (OMC)'!EZ32,'KPI_FY 26-27 (OMC)'!FR32,'KPI_FY 26-27 (OMC)'!GJ32,'KPI_FY 26-27 (OMC)'!HB32)</f>
        <v>0</v>
      </c>
      <c r="M28" s="9">
        <f>SUM('KPI_FY 26-27 (OMC)'!M32,'KPI_FY 26-27 (OMC)'!AE32,'KPI_FY 26-27 (OMC)'!AW32,'KPI_FY 26-27 (OMC)'!BO32,'KPI_FY 26-27 (OMC)'!CG32,'KPI_FY 26-27 (OMC)'!CY32,'KPI_FY 26-27 (OMC)'!DQ32,'KPI_FY 26-27 (OMC)'!EI32,'KPI_FY 26-27 (OMC)'!FA32,'KPI_FY 26-27 (OMC)'!FS32,'KPI_FY 26-27 (OMC)'!GK32,'KPI_FY 26-27 (OMC)'!HC32)</f>
        <v>0</v>
      </c>
      <c r="N28" s="37">
        <f t="shared" si="38"/>
        <v>0.99533514492753616</v>
      </c>
      <c r="O28" s="9">
        <f>SUM('KPI_FY 26-27 (OMC)'!O32,'KPI_FY 26-27 (OMC)'!AG32,'KPI_FY 26-27 (OMC)'!AY32,'KPI_FY 26-27 (OMC)'!BQ32,'KPI_FY 26-27 (OMC)'!CI32,'KPI_FY 26-27 (OMC)'!DA32,'KPI_FY 26-27 (OMC)'!DS32,'KPI_FY 26-27 (OMC)'!EK32,'KPI_FY 26-27 (OMC)'!FC32,'KPI_FY 26-27 (OMC)'!FU32,'KPI_FY 26-27 (OMC)'!GM32,'KPI_FY 26-27 (OMC)'!HE32)</f>
        <v>45633</v>
      </c>
      <c r="P28" s="2">
        <v>50</v>
      </c>
      <c r="Q28" s="2">
        <v>50</v>
      </c>
    </row>
    <row r="29" spans="1:19" x14ac:dyDescent="0.25">
      <c r="A29" s="2"/>
      <c r="B29" s="5" t="s">
        <v>35</v>
      </c>
      <c r="C29" s="9">
        <f>SUM('KPI_FY 26-27 (OMC)'!C33,'KPI_FY 26-27 (OMC)'!U33,'KPI_FY 26-27 (OMC)'!AM33,'KPI_FY 26-27 (OMC)'!BE33,'KPI_FY 26-27 (OMC)'!BW33,'KPI_FY 26-27 (OMC)'!CO33,'KPI_FY 26-27 (OMC)'!DG33,'KPI_FY 26-27 (OMC)'!DY33,'KPI_FY 26-27 (OMC)'!EQ33,'KPI_FY 26-27 (OMC)'!FI33,'KPI_FY 26-27 (OMC)'!GA33,'KPI_FY 26-27 (OMC)'!GS33)</f>
        <v>0</v>
      </c>
      <c r="D29" s="9">
        <f>SUM('KPI_FY 26-27 (OMC)'!D33,'KPI_FY 26-27 (OMC)'!V33,'KPI_FY 26-27 (OMC)'!AN33,'KPI_FY 26-27 (OMC)'!BF33,'KPI_FY 26-27 (OMC)'!BX33,'KPI_FY 26-27 (OMC)'!CP33,'KPI_FY 26-27 (OMC)'!DH33,'KPI_FY 26-27 (OMC)'!DZ33,'KPI_FY 26-27 (OMC)'!ER33,'KPI_FY 26-27 (OMC)'!FJ33,'KPI_FY 26-27 (OMC)'!GB33,'KPI_FY 26-27 (OMC)'!GT33)</f>
        <v>0</v>
      </c>
      <c r="E29" s="9">
        <f>SUM('KPI_FY 26-27 (OMC)'!E33,'KPI_FY 26-27 (OMC)'!W33,'KPI_FY 26-27 (OMC)'!AO33,'KPI_FY 26-27 (OMC)'!BG33,'KPI_FY 26-27 (OMC)'!BY33,'KPI_FY 26-27 (OMC)'!CQ33,'KPI_FY 26-27 (OMC)'!DI33,'KPI_FY 26-27 (OMC)'!EA33,'KPI_FY 26-27 (OMC)'!ES33,'KPI_FY 26-27 (OMC)'!FK33,'KPI_FY 26-27 (OMC)'!GC33,'KPI_FY 26-27 (OMC)'!GU33)</f>
        <v>0</v>
      </c>
      <c r="F29" s="9">
        <f>SUM('KPI_FY 26-27 (OMC)'!F33,'KPI_FY 26-27 (OMC)'!X33,'KPI_FY 26-27 (OMC)'!AP33,'KPI_FY 26-27 (OMC)'!BH33,'KPI_FY 26-27 (OMC)'!BZ33,'KPI_FY 26-27 (OMC)'!CR33,'KPI_FY 26-27 (OMC)'!DJ33,'KPI_FY 26-27 (OMC)'!EB33,'KPI_FY 26-27 (OMC)'!ET33,'KPI_FY 26-27 (OMC)'!FL33,'KPI_FY 26-27 (OMC)'!GD33,'KPI_FY 26-27 (OMC)'!GV33)</f>
        <v>0</v>
      </c>
      <c r="G29" s="37">
        <f t="shared" si="35"/>
        <v>0</v>
      </c>
      <c r="H29" s="9">
        <f>SUM('KPI_FY 26-27 (OMC)'!H33,'KPI_FY 26-27 (OMC)'!Z33,'KPI_FY 26-27 (OMC)'!AR33,'KPI_FY 26-27 (OMC)'!BJ33,'KPI_FY 26-27 (OMC)'!CB33,'KPI_FY 26-27 (OMC)'!CT33,'KPI_FY 26-27 (OMC)'!DL33,'KPI_FY 26-27 (OMC)'!ED33,'KPI_FY 26-27 (OMC)'!EV33,'KPI_FY 26-27 (OMC)'!FN33,'KPI_FY 26-27 (OMC)'!GF33,'KPI_FY 26-27 (OMC)'!GX33)</f>
        <v>2208</v>
      </c>
      <c r="I29" s="37">
        <f t="shared" si="36"/>
        <v>1</v>
      </c>
      <c r="J29" s="9">
        <f>SUM('KPI_FY 26-27 (OMC)'!J33,'KPI_FY 26-27 (OMC)'!AB33,'KPI_FY 26-27 (OMC)'!AT33,'KPI_FY 26-27 (OMC)'!BL33,'KPI_FY 26-27 (OMC)'!CD33,'KPI_FY 26-27 (OMC)'!CV33,'KPI_FY 26-27 (OMC)'!DN33,'KPI_FY 26-27 (OMC)'!EF33,'KPI_FY 26-27 (OMC)'!EX33,'KPI_FY 26-27 (OMC)'!FP33,'KPI_FY 26-27 (OMC)'!GH33,'KPI_FY 26-27 (OMC)'!GZ33)</f>
        <v>0</v>
      </c>
      <c r="K29" s="37">
        <f t="shared" si="37"/>
        <v>0</v>
      </c>
      <c r="L29" s="9">
        <f>SUM('KPI_FY 26-27 (OMC)'!L33,'KPI_FY 26-27 (OMC)'!AD33,'KPI_FY 26-27 (OMC)'!AV33,'KPI_FY 26-27 (OMC)'!BN33,'KPI_FY 26-27 (OMC)'!CF33,'KPI_FY 26-27 (OMC)'!CX33,'KPI_FY 26-27 (OMC)'!DP33,'KPI_FY 26-27 (OMC)'!EH33,'KPI_FY 26-27 (OMC)'!EZ33,'KPI_FY 26-27 (OMC)'!FR33,'KPI_FY 26-27 (OMC)'!GJ33,'KPI_FY 26-27 (OMC)'!HB33)</f>
        <v>0</v>
      </c>
      <c r="M29" s="9">
        <f>SUM('KPI_FY 26-27 (OMC)'!M33,'KPI_FY 26-27 (OMC)'!AE33,'KPI_FY 26-27 (OMC)'!AW33,'KPI_FY 26-27 (OMC)'!BO33,'KPI_FY 26-27 (OMC)'!CG33,'KPI_FY 26-27 (OMC)'!CY33,'KPI_FY 26-27 (OMC)'!DQ33,'KPI_FY 26-27 (OMC)'!EI33,'KPI_FY 26-27 (OMC)'!FA33,'KPI_FY 26-27 (OMC)'!FS33,'KPI_FY 26-27 (OMC)'!GK33,'KPI_FY 26-27 (OMC)'!HC33)</f>
        <v>0</v>
      </c>
      <c r="N29" s="37">
        <f t="shared" si="38"/>
        <v>0</v>
      </c>
      <c r="O29" s="9">
        <f>SUM('KPI_FY 26-27 (OMC)'!O33,'KPI_FY 26-27 (OMC)'!AG33,'KPI_FY 26-27 (OMC)'!AY33,'KPI_FY 26-27 (OMC)'!BQ33,'KPI_FY 26-27 (OMC)'!CI33,'KPI_FY 26-27 (OMC)'!DA33,'KPI_FY 26-27 (OMC)'!DS33,'KPI_FY 26-27 (OMC)'!EK33,'KPI_FY 26-27 (OMC)'!FC33,'KPI_FY 26-27 (OMC)'!FU33,'KPI_FY 26-27 (OMC)'!GM33,'KPI_FY 26-27 (OMC)'!HE33)</f>
        <v>0</v>
      </c>
      <c r="P29" s="2">
        <v>50</v>
      </c>
      <c r="Q29" s="2">
        <v>50</v>
      </c>
    </row>
    <row r="30" spans="1:19" x14ac:dyDescent="0.25">
      <c r="A30" s="2"/>
      <c r="B30" s="5" t="s">
        <v>36</v>
      </c>
      <c r="C30" s="9">
        <f>SUM('KPI_FY 26-27 (OMC)'!C34,'KPI_FY 26-27 (OMC)'!U34,'KPI_FY 26-27 (OMC)'!AM34,'KPI_FY 26-27 (OMC)'!BE34,'KPI_FY 26-27 (OMC)'!BW34,'KPI_FY 26-27 (OMC)'!CO34,'KPI_FY 26-27 (OMC)'!DG34,'KPI_FY 26-27 (OMC)'!DY34,'KPI_FY 26-27 (OMC)'!EQ34,'KPI_FY 26-27 (OMC)'!FI34,'KPI_FY 26-27 (OMC)'!GA34,'KPI_FY 26-27 (OMC)'!GS34)</f>
        <v>2143.6999999999998</v>
      </c>
      <c r="D30" s="9">
        <f>SUM('KPI_FY 26-27 (OMC)'!D34,'KPI_FY 26-27 (OMC)'!V34,'KPI_FY 26-27 (OMC)'!AN34,'KPI_FY 26-27 (OMC)'!BF34,'KPI_FY 26-27 (OMC)'!BX34,'KPI_FY 26-27 (OMC)'!CP34,'KPI_FY 26-27 (OMC)'!DH34,'KPI_FY 26-27 (OMC)'!DZ34,'KPI_FY 26-27 (OMC)'!ER34,'KPI_FY 26-27 (OMC)'!FJ34,'KPI_FY 26-27 (OMC)'!GB34,'KPI_FY 26-27 (OMC)'!GT34)</f>
        <v>1043.0999999999999</v>
      </c>
      <c r="E30" s="9">
        <f>SUM('KPI_FY 26-27 (OMC)'!E34,'KPI_FY 26-27 (OMC)'!W34,'KPI_FY 26-27 (OMC)'!AO34,'KPI_FY 26-27 (OMC)'!BG34,'KPI_FY 26-27 (OMC)'!BY34,'KPI_FY 26-27 (OMC)'!CQ34,'KPI_FY 26-27 (OMC)'!DI34,'KPI_FY 26-27 (OMC)'!EA34,'KPI_FY 26-27 (OMC)'!ES34,'KPI_FY 26-27 (OMC)'!FK34,'KPI_FY 26-27 (OMC)'!GC34,'KPI_FY 26-27 (OMC)'!GU34)</f>
        <v>1100.5999999999999</v>
      </c>
      <c r="F30" s="9">
        <f>SUM('KPI_FY 26-27 (OMC)'!F34,'KPI_FY 26-27 (OMC)'!X34,'KPI_FY 26-27 (OMC)'!AP34,'KPI_FY 26-27 (OMC)'!BH34,'KPI_FY 26-27 (OMC)'!BZ34,'KPI_FY 26-27 (OMC)'!CR34,'KPI_FY 26-27 (OMC)'!DJ34,'KPI_FY 26-27 (OMC)'!EB34,'KPI_FY 26-27 (OMC)'!ET34,'KPI_FY 26-27 (OMC)'!FL34,'KPI_FY 26-27 (OMC)'!GD34,'KPI_FY 26-27 (OMC)'!GV34)</f>
        <v>64.3</v>
      </c>
      <c r="G30" s="37">
        <f t="shared" si="35"/>
        <v>2.9121376811594202E-2</v>
      </c>
      <c r="H30" s="9">
        <f>SUM('KPI_FY 26-27 (OMC)'!H34,'KPI_FY 26-27 (OMC)'!Z34,'KPI_FY 26-27 (OMC)'!AR34,'KPI_FY 26-27 (OMC)'!BJ34,'KPI_FY 26-27 (OMC)'!CB34,'KPI_FY 26-27 (OMC)'!CT34,'KPI_FY 26-27 (OMC)'!DL34,'KPI_FY 26-27 (OMC)'!ED34,'KPI_FY 26-27 (OMC)'!EV34,'KPI_FY 26-27 (OMC)'!FN34,'KPI_FY 26-27 (OMC)'!GF34,'KPI_FY 26-27 (OMC)'!GX34)</f>
        <v>0</v>
      </c>
      <c r="I30" s="37">
        <f t="shared" si="36"/>
        <v>0</v>
      </c>
      <c r="J30" s="9">
        <f>SUM('KPI_FY 26-27 (OMC)'!J34,'KPI_FY 26-27 (OMC)'!AB34,'KPI_FY 26-27 (OMC)'!AT34,'KPI_FY 26-27 (OMC)'!BL34,'KPI_FY 26-27 (OMC)'!CD34,'KPI_FY 26-27 (OMC)'!CV34,'KPI_FY 26-27 (OMC)'!DN34,'KPI_FY 26-27 (OMC)'!EF34,'KPI_FY 26-27 (OMC)'!EX34,'KPI_FY 26-27 (OMC)'!FP34,'KPI_FY 26-27 (OMC)'!GH34,'KPI_FY 26-27 (OMC)'!GZ34)</f>
        <v>0</v>
      </c>
      <c r="K30" s="37">
        <f t="shared" si="37"/>
        <v>0</v>
      </c>
      <c r="L30" s="9">
        <f>SUM('KPI_FY 26-27 (OMC)'!L34,'KPI_FY 26-27 (OMC)'!AD34,'KPI_FY 26-27 (OMC)'!AV34,'KPI_FY 26-27 (OMC)'!BN34,'KPI_FY 26-27 (OMC)'!CF34,'KPI_FY 26-27 (OMC)'!CX34,'KPI_FY 26-27 (OMC)'!DP34,'KPI_FY 26-27 (OMC)'!EH34,'KPI_FY 26-27 (OMC)'!EZ34,'KPI_FY 26-27 (OMC)'!FR34,'KPI_FY 26-27 (OMC)'!GJ34,'KPI_FY 26-27 (OMC)'!HB34)</f>
        <v>0</v>
      </c>
      <c r="M30" s="9">
        <f>SUM('KPI_FY 26-27 (OMC)'!M34,'KPI_FY 26-27 (OMC)'!AE34,'KPI_FY 26-27 (OMC)'!AW34,'KPI_FY 26-27 (OMC)'!BO34,'KPI_FY 26-27 (OMC)'!CG34,'KPI_FY 26-27 (OMC)'!CY34,'KPI_FY 26-27 (OMC)'!DQ34,'KPI_FY 26-27 (OMC)'!EI34,'KPI_FY 26-27 (OMC)'!FA34,'KPI_FY 26-27 (OMC)'!FS34,'KPI_FY 26-27 (OMC)'!GK34,'KPI_FY 26-27 (OMC)'!HC34)</f>
        <v>0</v>
      </c>
      <c r="N30" s="37">
        <f t="shared" si="38"/>
        <v>0.97087862318840568</v>
      </c>
      <c r="O30" s="9">
        <f>SUM('KPI_FY 26-27 (OMC)'!O34,'KPI_FY 26-27 (OMC)'!AG34,'KPI_FY 26-27 (OMC)'!AY34,'KPI_FY 26-27 (OMC)'!BQ34,'KPI_FY 26-27 (OMC)'!CI34,'KPI_FY 26-27 (OMC)'!DA34,'KPI_FY 26-27 (OMC)'!DS34,'KPI_FY 26-27 (OMC)'!EK34,'KPI_FY 26-27 (OMC)'!FC34,'KPI_FY 26-27 (OMC)'!FU34,'KPI_FY 26-27 (OMC)'!GM34,'KPI_FY 26-27 (OMC)'!HE34)</f>
        <v>32052</v>
      </c>
      <c r="P30" s="2">
        <v>50</v>
      </c>
      <c r="Q30" s="2">
        <v>50</v>
      </c>
    </row>
    <row r="31" spans="1:19" x14ac:dyDescent="0.25">
      <c r="A31" s="2"/>
      <c r="B31" s="19" t="s">
        <v>23</v>
      </c>
      <c r="C31" s="45">
        <f>SUM(C21:C30)</f>
        <v>9340.5999999999985</v>
      </c>
      <c r="D31" s="45">
        <f t="shared" ref="D31:M31" si="39">SUM(D21:D30)</f>
        <v>5098</v>
      </c>
      <c r="E31" s="45">
        <f t="shared" si="39"/>
        <v>4242.6000000000004</v>
      </c>
      <c r="F31" s="45">
        <f t="shared" si="39"/>
        <v>4516</v>
      </c>
      <c r="G31" s="47">
        <f>(G21*$Q21+G22*$Q22+G23*$Q23+G24*$Q24+G25*$Q25+G26*$Q26+G27*$Q27+G28*$Q28+G29*$Q29+G30*$Q30)/$Q31</f>
        <v>0.25258005579833592</v>
      </c>
      <c r="H31" s="45">
        <f t="shared" si="39"/>
        <v>8223.4</v>
      </c>
      <c r="I31" s="47">
        <f>(I21*$Q21+I22*$Q22+I23*$Q23+I24*$Q24+I25*$Q25+I26*$Q26+I27*$Q27+I28*$Q28+I29*$Q29+I30*$Q30)/$Q31</f>
        <v>0.39560186899735822</v>
      </c>
      <c r="J31" s="46">
        <f t="shared" si="39"/>
        <v>0</v>
      </c>
      <c r="K31" s="47">
        <f>(K21*$Q21+K22*$Q22+K23*$Q23+K24*$Q24+K25*$Q25+K26*$Q26+K27*$Q27+K28*$Q28+K29*$Q29+K30*$Q30)/$Q31</f>
        <v>0</v>
      </c>
      <c r="L31" s="46">
        <f t="shared" ref="L31" si="40">SUM(L21:L30)</f>
        <v>0</v>
      </c>
      <c r="M31" s="46">
        <f t="shared" si="39"/>
        <v>0</v>
      </c>
      <c r="N31" s="47">
        <f>(N21*$Q21+N22*$Q22+N23*$Q23+N24*$Q24+N25*$Q25+N26*$Q26+N27*$Q27+N28*$Q28+N29*$Q29+N30*$Q30)/$Q31</f>
        <v>0.3518180752043058</v>
      </c>
      <c r="O31" s="45">
        <f t="shared" ref="O31" si="41">SUM(O21:O30)</f>
        <v>175634</v>
      </c>
      <c r="P31" s="24">
        <f>SUM(P21:P30)</f>
        <v>592</v>
      </c>
      <c r="Q31" s="24">
        <f>SUM(Q21:Q30)</f>
        <v>587</v>
      </c>
    </row>
    <row r="32" spans="1:19" x14ac:dyDescent="0.25">
      <c r="A32" s="71" t="s">
        <v>72</v>
      </c>
      <c r="B32" s="5" t="s">
        <v>28</v>
      </c>
      <c r="C32" s="9">
        <f>SUM('KPI_FY 26-27 (OMC)'!C36,'KPI_FY 26-27 (OMC)'!U36,'KPI_FY 26-27 (OMC)'!AM36,'KPI_FY 26-27 (OMC)'!BE36,'KPI_FY 26-27 (OMC)'!BW36,'KPI_FY 26-27 (OMC)'!CO36,'KPI_FY 26-27 (OMC)'!DG36,'KPI_FY 26-27 (OMC)'!DY36,'KPI_FY 26-27 (OMC)'!EQ36,'KPI_FY 26-27 (OMC)'!FI36,'KPI_FY 26-27 (OMC)'!GA36,'KPI_FY 26-27 (OMC)'!GS36)</f>
        <v>0</v>
      </c>
      <c r="D32" s="9">
        <f>SUM('KPI_FY 26-27 (OMC)'!D36,'KPI_FY 26-27 (OMC)'!V36,'KPI_FY 26-27 (OMC)'!AN36,'KPI_FY 26-27 (OMC)'!BF36,'KPI_FY 26-27 (OMC)'!BX36,'KPI_FY 26-27 (OMC)'!CP36,'KPI_FY 26-27 (OMC)'!DH36,'KPI_FY 26-27 (OMC)'!DZ36,'KPI_FY 26-27 (OMC)'!ER36,'KPI_FY 26-27 (OMC)'!FJ36,'KPI_FY 26-27 (OMC)'!GB36,'KPI_FY 26-27 (OMC)'!GT36)</f>
        <v>0</v>
      </c>
      <c r="E32" s="9">
        <f>SUM('KPI_FY 26-27 (OMC)'!E36,'KPI_FY 26-27 (OMC)'!W36,'KPI_FY 26-27 (OMC)'!AO36,'KPI_FY 26-27 (OMC)'!BG36,'KPI_FY 26-27 (OMC)'!BY36,'KPI_FY 26-27 (OMC)'!CQ36,'KPI_FY 26-27 (OMC)'!DI36,'KPI_FY 26-27 (OMC)'!EA36,'KPI_FY 26-27 (OMC)'!ES36,'KPI_FY 26-27 (OMC)'!FK36,'KPI_FY 26-27 (OMC)'!GC36,'KPI_FY 26-27 (OMC)'!GU36)</f>
        <v>0</v>
      </c>
      <c r="F32" s="9">
        <f>SUM('KPI_FY 26-27 (OMC)'!F36,'KPI_FY 26-27 (OMC)'!X36,'KPI_FY 26-27 (OMC)'!AP36,'KPI_FY 26-27 (OMC)'!BH36,'KPI_FY 26-27 (OMC)'!BZ36,'KPI_FY 26-27 (OMC)'!CR36,'KPI_FY 26-27 (OMC)'!DJ36,'KPI_FY 26-27 (OMC)'!EB36,'KPI_FY 26-27 (OMC)'!ET36,'KPI_FY 26-27 (OMC)'!FL36,'KPI_FY 26-27 (OMC)'!GD36,'KPI_FY 26-27 (OMC)'!GV36)</f>
        <v>2208</v>
      </c>
      <c r="G32" s="37">
        <f>F32/$B$2</f>
        <v>1</v>
      </c>
      <c r="H32" s="9">
        <f>SUM('KPI_FY 26-27 (OMC)'!H36,'KPI_FY 26-27 (OMC)'!Z36,'KPI_FY 26-27 (OMC)'!AR36,'KPI_FY 26-27 (OMC)'!BJ36,'KPI_FY 26-27 (OMC)'!CB36,'KPI_FY 26-27 (OMC)'!CT36,'KPI_FY 26-27 (OMC)'!DL36,'KPI_FY 26-27 (OMC)'!ED36,'KPI_FY 26-27 (OMC)'!EV36,'KPI_FY 26-27 (OMC)'!FN36,'KPI_FY 26-27 (OMC)'!GF36,'KPI_FY 26-27 (OMC)'!GX36)</f>
        <v>0</v>
      </c>
      <c r="I32" s="37">
        <f>H32/$B$2</f>
        <v>0</v>
      </c>
      <c r="J32" s="9">
        <f>SUM('KPI_FY 26-27 (OMC)'!J36,'KPI_FY 26-27 (OMC)'!AB36,'KPI_FY 26-27 (OMC)'!AT36,'KPI_FY 26-27 (OMC)'!BL36,'KPI_FY 26-27 (OMC)'!CD36,'KPI_FY 26-27 (OMC)'!CV36,'KPI_FY 26-27 (OMC)'!DN36,'KPI_FY 26-27 (OMC)'!EF36,'KPI_FY 26-27 (OMC)'!EX36,'KPI_FY 26-27 (OMC)'!FP36,'KPI_FY 26-27 (OMC)'!GH36,'KPI_FY 26-27 (OMC)'!GZ36)</f>
        <v>0</v>
      </c>
      <c r="K32" s="37">
        <f>J32/$B$2</f>
        <v>0</v>
      </c>
      <c r="L32" s="9">
        <f>SUM('KPI_FY 26-27 (OMC)'!L36,'KPI_FY 26-27 (OMC)'!AD36,'KPI_FY 26-27 (OMC)'!AV36,'KPI_FY 26-27 (OMC)'!BN36,'KPI_FY 26-27 (OMC)'!CF36,'KPI_FY 26-27 (OMC)'!CX36,'KPI_FY 26-27 (OMC)'!DP36,'KPI_FY 26-27 (OMC)'!EH36,'KPI_FY 26-27 (OMC)'!EZ36,'KPI_FY 26-27 (OMC)'!FR36,'KPI_FY 26-27 (OMC)'!GJ36,'KPI_FY 26-27 (OMC)'!HB36)</f>
        <v>0</v>
      </c>
      <c r="M32" s="9">
        <f>SUM('KPI_FY 26-27 (OMC)'!M36,'KPI_FY 26-27 (OMC)'!AE36,'KPI_FY 26-27 (OMC)'!AW36,'KPI_FY 26-27 (OMC)'!BO36,'KPI_FY 26-27 (OMC)'!CG36,'KPI_FY 26-27 (OMC)'!CY36,'KPI_FY 26-27 (OMC)'!DQ36,'KPI_FY 26-27 (OMC)'!EI36,'KPI_FY 26-27 (OMC)'!FA36,'KPI_FY 26-27 (OMC)'!FS36,'KPI_FY 26-27 (OMC)'!GK36,'KPI_FY 26-27 (OMC)'!HC36)</f>
        <v>0</v>
      </c>
      <c r="N32" s="37">
        <f>(C32-L32-M32)/$B$2</f>
        <v>0</v>
      </c>
      <c r="O32" s="9">
        <f>SUM('KPI_FY 26-27 (OMC)'!O36,'KPI_FY 26-27 (OMC)'!AG36,'KPI_FY 26-27 (OMC)'!AY36,'KPI_FY 26-27 (OMC)'!BQ36,'KPI_FY 26-27 (OMC)'!CI36,'KPI_FY 26-27 (OMC)'!DA36,'KPI_FY 26-27 (OMC)'!DS36,'KPI_FY 26-27 (OMC)'!EK36,'KPI_FY 26-27 (OMC)'!FC36,'KPI_FY 26-27 (OMC)'!FU36,'KPI_FY 26-27 (OMC)'!GM36,'KPI_FY 26-27 (OMC)'!HE36)</f>
        <v>0</v>
      </c>
      <c r="P32" s="2">
        <v>21</v>
      </c>
      <c r="Q32" s="2">
        <v>21</v>
      </c>
    </row>
    <row r="33" spans="1:18" x14ac:dyDescent="0.25">
      <c r="A33" s="71"/>
      <c r="B33" s="5" t="s">
        <v>29</v>
      </c>
      <c r="C33" s="9">
        <f>SUM('KPI_FY 26-27 (OMC)'!C37,'KPI_FY 26-27 (OMC)'!U37,'KPI_FY 26-27 (OMC)'!AM37,'KPI_FY 26-27 (OMC)'!BE37,'KPI_FY 26-27 (OMC)'!BW37,'KPI_FY 26-27 (OMC)'!CO37,'KPI_FY 26-27 (OMC)'!DG37,'KPI_FY 26-27 (OMC)'!DY37,'KPI_FY 26-27 (OMC)'!EQ37,'KPI_FY 26-27 (OMC)'!FI37,'KPI_FY 26-27 (OMC)'!GA37,'KPI_FY 26-27 (OMC)'!GS37)</f>
        <v>1945.18</v>
      </c>
      <c r="D33" s="9">
        <f>SUM('KPI_FY 26-27 (OMC)'!D37,'KPI_FY 26-27 (OMC)'!V37,'KPI_FY 26-27 (OMC)'!AN37,'KPI_FY 26-27 (OMC)'!BF37,'KPI_FY 26-27 (OMC)'!BX37,'KPI_FY 26-27 (OMC)'!CP37,'KPI_FY 26-27 (OMC)'!DH37,'KPI_FY 26-27 (OMC)'!DZ37,'KPI_FY 26-27 (OMC)'!ER37,'KPI_FY 26-27 (OMC)'!FJ37,'KPI_FY 26-27 (OMC)'!GB37,'KPI_FY 26-27 (OMC)'!GT37)</f>
        <v>1018.7500000000001</v>
      </c>
      <c r="E33" s="9">
        <f>SUM('KPI_FY 26-27 (OMC)'!E37,'KPI_FY 26-27 (OMC)'!W37,'KPI_FY 26-27 (OMC)'!AO37,'KPI_FY 26-27 (OMC)'!BG37,'KPI_FY 26-27 (OMC)'!BY37,'KPI_FY 26-27 (OMC)'!CQ37,'KPI_FY 26-27 (OMC)'!DI37,'KPI_FY 26-27 (OMC)'!EA37,'KPI_FY 26-27 (OMC)'!ES37,'KPI_FY 26-27 (OMC)'!FK37,'KPI_FY 26-27 (OMC)'!GC37,'KPI_FY 26-27 (OMC)'!GU37)</f>
        <v>926.43000000000006</v>
      </c>
      <c r="F33" s="9">
        <f>SUM('KPI_FY 26-27 (OMC)'!F37,'KPI_FY 26-27 (OMC)'!X37,'KPI_FY 26-27 (OMC)'!AP37,'KPI_FY 26-27 (OMC)'!BH37,'KPI_FY 26-27 (OMC)'!BZ37,'KPI_FY 26-27 (OMC)'!CR37,'KPI_FY 26-27 (OMC)'!DJ37,'KPI_FY 26-27 (OMC)'!EB37,'KPI_FY 26-27 (OMC)'!ET37,'KPI_FY 26-27 (OMC)'!FL37,'KPI_FY 26-27 (OMC)'!GD37,'KPI_FY 26-27 (OMC)'!GV37)</f>
        <v>262.82000000000005</v>
      </c>
      <c r="G33" s="37">
        <f>F33/$B$2</f>
        <v>0.1190307971014493</v>
      </c>
      <c r="H33" s="9">
        <f>SUM('KPI_FY 26-27 (OMC)'!H37,'KPI_FY 26-27 (OMC)'!Z37,'KPI_FY 26-27 (OMC)'!AR37,'KPI_FY 26-27 (OMC)'!BJ37,'KPI_FY 26-27 (OMC)'!CB37,'KPI_FY 26-27 (OMC)'!CT37,'KPI_FY 26-27 (OMC)'!DL37,'KPI_FY 26-27 (OMC)'!ED37,'KPI_FY 26-27 (OMC)'!EV37,'KPI_FY 26-27 (OMC)'!FN37,'KPI_FY 26-27 (OMC)'!GF37,'KPI_FY 26-27 (OMC)'!GX37)</f>
        <v>0</v>
      </c>
      <c r="I33" s="37">
        <f t="shared" ref="I33:I34" si="42">H33/$B$2</f>
        <v>0</v>
      </c>
      <c r="J33" s="9">
        <f>SUM('KPI_FY 26-27 (OMC)'!J37,'KPI_FY 26-27 (OMC)'!AB37,'KPI_FY 26-27 (OMC)'!AT37,'KPI_FY 26-27 (OMC)'!BL37,'KPI_FY 26-27 (OMC)'!CD37,'KPI_FY 26-27 (OMC)'!CV37,'KPI_FY 26-27 (OMC)'!DN37,'KPI_FY 26-27 (OMC)'!EF37,'KPI_FY 26-27 (OMC)'!EX37,'KPI_FY 26-27 (OMC)'!FP37,'KPI_FY 26-27 (OMC)'!GH37,'KPI_FY 26-27 (OMC)'!GZ37)</f>
        <v>0</v>
      </c>
      <c r="K33" s="37">
        <f t="shared" ref="K33:K34" si="43">J33/$B$2</f>
        <v>0</v>
      </c>
      <c r="L33" s="9">
        <f>SUM('KPI_FY 26-27 (OMC)'!L37,'KPI_FY 26-27 (OMC)'!AD37,'KPI_FY 26-27 (OMC)'!AV37,'KPI_FY 26-27 (OMC)'!BN37,'KPI_FY 26-27 (OMC)'!CF37,'KPI_FY 26-27 (OMC)'!CX37,'KPI_FY 26-27 (OMC)'!DP37,'KPI_FY 26-27 (OMC)'!EH37,'KPI_FY 26-27 (OMC)'!EZ37,'KPI_FY 26-27 (OMC)'!FR37,'KPI_FY 26-27 (OMC)'!GJ37,'KPI_FY 26-27 (OMC)'!HB37)</f>
        <v>0</v>
      </c>
      <c r="M33" s="9">
        <f>SUM('KPI_FY 26-27 (OMC)'!M37,'KPI_FY 26-27 (OMC)'!AE37,'KPI_FY 26-27 (OMC)'!AW37,'KPI_FY 26-27 (OMC)'!BO37,'KPI_FY 26-27 (OMC)'!CG37,'KPI_FY 26-27 (OMC)'!CY37,'KPI_FY 26-27 (OMC)'!DQ37,'KPI_FY 26-27 (OMC)'!EI37,'KPI_FY 26-27 (OMC)'!FA37,'KPI_FY 26-27 (OMC)'!FS37,'KPI_FY 26-27 (OMC)'!GK37,'KPI_FY 26-27 (OMC)'!HC37)</f>
        <v>0</v>
      </c>
      <c r="N33" s="37">
        <f>(C33-L33-M33)/$B$2</f>
        <v>0.88096920289855074</v>
      </c>
      <c r="O33" s="9">
        <f>SUM('KPI_FY 26-27 (OMC)'!O37,'KPI_FY 26-27 (OMC)'!AG37,'KPI_FY 26-27 (OMC)'!AY37,'KPI_FY 26-27 (OMC)'!BQ37,'KPI_FY 26-27 (OMC)'!CI37,'KPI_FY 26-27 (OMC)'!DA37,'KPI_FY 26-27 (OMC)'!DS37,'KPI_FY 26-27 (OMC)'!EK37,'KPI_FY 26-27 (OMC)'!FC37,'KPI_FY 26-27 (OMC)'!FU37,'KPI_FY 26-27 (OMC)'!GM37,'KPI_FY 26-27 (OMC)'!HE37)</f>
        <v>18404</v>
      </c>
      <c r="P33" s="2">
        <v>21</v>
      </c>
      <c r="Q33" s="2">
        <v>19</v>
      </c>
    </row>
    <row r="34" spans="1:18" x14ac:dyDescent="0.25">
      <c r="A34" s="2"/>
      <c r="B34" s="5" t="s">
        <v>33</v>
      </c>
      <c r="C34" s="9">
        <f>SUM('KPI_FY 26-27 (OMC)'!C38,'KPI_FY 26-27 (OMC)'!U38,'KPI_FY 26-27 (OMC)'!AM38,'KPI_FY 26-27 (OMC)'!BE38,'KPI_FY 26-27 (OMC)'!BW38,'KPI_FY 26-27 (OMC)'!CO38,'KPI_FY 26-27 (OMC)'!DG38,'KPI_FY 26-27 (OMC)'!DY38,'KPI_FY 26-27 (OMC)'!EQ38,'KPI_FY 26-27 (OMC)'!FI38,'KPI_FY 26-27 (OMC)'!GA38,'KPI_FY 26-27 (OMC)'!GS38)</f>
        <v>0</v>
      </c>
      <c r="D34" s="9">
        <f>SUM('KPI_FY 26-27 (OMC)'!D38,'KPI_FY 26-27 (OMC)'!V38,'KPI_FY 26-27 (OMC)'!AN38,'KPI_FY 26-27 (OMC)'!BF38,'KPI_FY 26-27 (OMC)'!BX38,'KPI_FY 26-27 (OMC)'!CP38,'KPI_FY 26-27 (OMC)'!DH38,'KPI_FY 26-27 (OMC)'!DZ38,'KPI_FY 26-27 (OMC)'!ER38,'KPI_FY 26-27 (OMC)'!FJ38,'KPI_FY 26-27 (OMC)'!GB38,'KPI_FY 26-27 (OMC)'!GT38)</f>
        <v>0</v>
      </c>
      <c r="E34" s="9">
        <f>SUM('KPI_FY 26-27 (OMC)'!E38,'KPI_FY 26-27 (OMC)'!W38,'KPI_FY 26-27 (OMC)'!AO38,'KPI_FY 26-27 (OMC)'!BG38,'KPI_FY 26-27 (OMC)'!BY38,'KPI_FY 26-27 (OMC)'!CQ38,'KPI_FY 26-27 (OMC)'!DI38,'KPI_FY 26-27 (OMC)'!EA38,'KPI_FY 26-27 (OMC)'!ES38,'KPI_FY 26-27 (OMC)'!FK38,'KPI_FY 26-27 (OMC)'!GC38,'KPI_FY 26-27 (OMC)'!GU38)</f>
        <v>0</v>
      </c>
      <c r="F34" s="9">
        <f>SUM('KPI_FY 26-27 (OMC)'!F38,'KPI_FY 26-27 (OMC)'!X38,'KPI_FY 26-27 (OMC)'!AP38,'KPI_FY 26-27 (OMC)'!BH38,'KPI_FY 26-27 (OMC)'!BZ38,'KPI_FY 26-27 (OMC)'!CR38,'KPI_FY 26-27 (OMC)'!DJ38,'KPI_FY 26-27 (OMC)'!EB38,'KPI_FY 26-27 (OMC)'!ET38,'KPI_FY 26-27 (OMC)'!FL38,'KPI_FY 26-27 (OMC)'!GD38,'KPI_FY 26-27 (OMC)'!GV38)</f>
        <v>2208</v>
      </c>
      <c r="G34" s="37">
        <f>F34/$B$2</f>
        <v>1</v>
      </c>
      <c r="H34" s="9">
        <f>SUM('KPI_FY 26-27 (OMC)'!H38,'KPI_FY 26-27 (OMC)'!Z38,'KPI_FY 26-27 (OMC)'!AR38,'KPI_FY 26-27 (OMC)'!BJ38,'KPI_FY 26-27 (OMC)'!CB38,'KPI_FY 26-27 (OMC)'!CT38,'KPI_FY 26-27 (OMC)'!DL38,'KPI_FY 26-27 (OMC)'!ED38,'KPI_FY 26-27 (OMC)'!EV38,'KPI_FY 26-27 (OMC)'!FN38,'KPI_FY 26-27 (OMC)'!GF38,'KPI_FY 26-27 (OMC)'!GX38)</f>
        <v>0</v>
      </c>
      <c r="I34" s="37">
        <f t="shared" si="42"/>
        <v>0</v>
      </c>
      <c r="J34" s="9">
        <f>SUM('KPI_FY 26-27 (OMC)'!J38,'KPI_FY 26-27 (OMC)'!AB38,'KPI_FY 26-27 (OMC)'!AT38,'KPI_FY 26-27 (OMC)'!BL38,'KPI_FY 26-27 (OMC)'!CD38,'KPI_FY 26-27 (OMC)'!CV38,'KPI_FY 26-27 (OMC)'!DN38,'KPI_FY 26-27 (OMC)'!EF38,'KPI_FY 26-27 (OMC)'!EX38,'KPI_FY 26-27 (OMC)'!FP38,'KPI_FY 26-27 (OMC)'!GH38,'KPI_FY 26-27 (OMC)'!GZ38)</f>
        <v>0</v>
      </c>
      <c r="K34" s="37">
        <f t="shared" si="43"/>
        <v>0</v>
      </c>
      <c r="L34" s="9">
        <f>SUM('KPI_FY 26-27 (OMC)'!L38,'KPI_FY 26-27 (OMC)'!AD38,'KPI_FY 26-27 (OMC)'!AV38,'KPI_FY 26-27 (OMC)'!BN38,'KPI_FY 26-27 (OMC)'!CF38,'KPI_FY 26-27 (OMC)'!CX38,'KPI_FY 26-27 (OMC)'!DP38,'KPI_FY 26-27 (OMC)'!EH38,'KPI_FY 26-27 (OMC)'!EZ38,'KPI_FY 26-27 (OMC)'!FR38,'KPI_FY 26-27 (OMC)'!GJ38,'KPI_FY 26-27 (OMC)'!HB38)</f>
        <v>0</v>
      </c>
      <c r="M34" s="9">
        <f>SUM('KPI_FY 26-27 (OMC)'!M38,'KPI_FY 26-27 (OMC)'!AE38,'KPI_FY 26-27 (OMC)'!AW38,'KPI_FY 26-27 (OMC)'!BO38,'KPI_FY 26-27 (OMC)'!CG38,'KPI_FY 26-27 (OMC)'!CY38,'KPI_FY 26-27 (OMC)'!DQ38,'KPI_FY 26-27 (OMC)'!EI38,'KPI_FY 26-27 (OMC)'!FA38,'KPI_FY 26-27 (OMC)'!FS38,'KPI_FY 26-27 (OMC)'!GK38,'KPI_FY 26-27 (OMC)'!HC38)</f>
        <v>0</v>
      </c>
      <c r="N34" s="37">
        <f>(C34-L34-M34)/$B$2</f>
        <v>0</v>
      </c>
      <c r="O34" s="9">
        <f>SUM('KPI_FY 26-27 (OMC)'!O38,'KPI_FY 26-27 (OMC)'!AG38,'KPI_FY 26-27 (OMC)'!AY38,'KPI_FY 26-27 (OMC)'!BQ38,'KPI_FY 26-27 (OMC)'!CI38,'KPI_FY 26-27 (OMC)'!DA38,'KPI_FY 26-27 (OMC)'!DS38,'KPI_FY 26-27 (OMC)'!EK38,'KPI_FY 26-27 (OMC)'!FC38,'KPI_FY 26-27 (OMC)'!FU38,'KPI_FY 26-27 (OMC)'!GM38,'KPI_FY 26-27 (OMC)'!HE38)</f>
        <v>0</v>
      </c>
      <c r="P34" s="2">
        <v>21</v>
      </c>
      <c r="Q34" s="2">
        <v>21</v>
      </c>
    </row>
    <row r="35" spans="1:18" x14ac:dyDescent="0.25">
      <c r="A35" s="2"/>
      <c r="B35" s="24" t="s">
        <v>23</v>
      </c>
      <c r="C35" s="45">
        <f>SUM(C32:C34)</f>
        <v>1945.18</v>
      </c>
      <c r="D35" s="45">
        <f t="shared" ref="D35:M35" si="44">SUM(D32:D34)</f>
        <v>1018.7500000000001</v>
      </c>
      <c r="E35" s="45">
        <f t="shared" si="44"/>
        <v>926.43000000000006</v>
      </c>
      <c r="F35" s="45">
        <f t="shared" si="44"/>
        <v>4678.82</v>
      </c>
      <c r="G35" s="47">
        <f>(G32*$Q32+G33*$Q33+G34*$Q34)/$Q35</f>
        <v>0.72559975647422192</v>
      </c>
      <c r="H35" s="46">
        <f t="shared" si="44"/>
        <v>0</v>
      </c>
      <c r="I35" s="47">
        <f>(I32*$Q32+I33*$Q33+I34*$Q34)/$Q35</f>
        <v>0</v>
      </c>
      <c r="J35" s="46">
        <f t="shared" si="44"/>
        <v>0</v>
      </c>
      <c r="K35" s="47">
        <f>(K32*$Q32+K33*$Q33+K34*$Q34)/$Q35</f>
        <v>0</v>
      </c>
      <c r="L35" s="46">
        <f t="shared" ref="L35" si="45">SUM(L32:L34)</f>
        <v>0</v>
      </c>
      <c r="M35" s="46">
        <f t="shared" si="44"/>
        <v>0</v>
      </c>
      <c r="N35" s="47">
        <f>(N32*$Q32+N33*$Q33+N34*$Q34)/$Q35</f>
        <v>0.27440024352577808</v>
      </c>
      <c r="O35" s="45">
        <f t="shared" ref="O35" si="46">SUM(O32:O34)</f>
        <v>18404</v>
      </c>
      <c r="P35" s="24">
        <f>SUM(P32:P34)</f>
        <v>63</v>
      </c>
      <c r="Q35" s="24">
        <f>SUM(Q32:Q34)</f>
        <v>61</v>
      </c>
      <c r="R35" s="11"/>
    </row>
    <row r="36" spans="1:18" x14ac:dyDescent="0.25">
      <c r="A36" s="70" t="s">
        <v>37</v>
      </c>
      <c r="B36" s="5" t="s">
        <v>29</v>
      </c>
      <c r="C36" s="9">
        <f>SUM('KPI_FY 26-27 (OMC)'!C40,'KPI_FY 26-27 (OMC)'!U40,'KPI_FY 26-27 (OMC)'!AM40,'KPI_FY 26-27 (OMC)'!BE40,'KPI_FY 26-27 (OMC)'!BW40,'KPI_FY 26-27 (OMC)'!CO40,'KPI_FY 26-27 (OMC)'!DG40,'KPI_FY 26-27 (OMC)'!DY40,'KPI_FY 26-27 (OMC)'!EQ40,'KPI_FY 26-27 (OMC)'!FI40,'KPI_FY 26-27 (OMC)'!GA40,'KPI_FY 26-27 (OMC)'!GS40)</f>
        <v>2204.5499999999997</v>
      </c>
      <c r="D36" s="9">
        <f>SUM('KPI_FY 26-27 (OMC)'!D40,'KPI_FY 26-27 (OMC)'!V40,'KPI_FY 26-27 (OMC)'!AN40,'KPI_FY 26-27 (OMC)'!BF40,'KPI_FY 26-27 (OMC)'!BX40,'KPI_FY 26-27 (OMC)'!CP40,'KPI_FY 26-27 (OMC)'!DH40,'KPI_FY 26-27 (OMC)'!DZ40,'KPI_FY 26-27 (OMC)'!ER40,'KPI_FY 26-27 (OMC)'!FJ40,'KPI_FY 26-27 (OMC)'!GB40,'KPI_FY 26-27 (OMC)'!GT40)</f>
        <v>649.80000000000155</v>
      </c>
      <c r="E36" s="9">
        <f>SUM('KPI_FY 26-27 (OMC)'!E40,'KPI_FY 26-27 (OMC)'!W40,'KPI_FY 26-27 (OMC)'!AO40,'KPI_FY 26-27 (OMC)'!BG40,'KPI_FY 26-27 (OMC)'!BY40,'KPI_FY 26-27 (OMC)'!CQ40,'KPI_FY 26-27 (OMC)'!DI40,'KPI_FY 26-27 (OMC)'!EA40,'KPI_FY 26-27 (OMC)'!ES40,'KPI_FY 26-27 (OMC)'!FK40,'KPI_FY 26-27 (OMC)'!GC40,'KPI_FY 26-27 (OMC)'!GU40)</f>
        <v>1554.7499999999986</v>
      </c>
      <c r="F36" s="9">
        <f>SUM('KPI_FY 26-27 (OMC)'!F40,'KPI_FY 26-27 (OMC)'!X40,'KPI_FY 26-27 (OMC)'!AP40,'KPI_FY 26-27 (OMC)'!BH40,'KPI_FY 26-27 (OMC)'!BZ40,'KPI_FY 26-27 (OMC)'!CR40,'KPI_FY 26-27 (OMC)'!DJ40,'KPI_FY 26-27 (OMC)'!EB40,'KPI_FY 26-27 (OMC)'!ET40,'KPI_FY 26-27 (OMC)'!FL40,'KPI_FY 26-27 (OMC)'!GD40,'KPI_FY 26-27 (OMC)'!GV40)</f>
        <v>3.45</v>
      </c>
      <c r="G36" s="37">
        <f>F36/$B$2</f>
        <v>1.5625000000000001E-3</v>
      </c>
      <c r="H36" s="9">
        <f>SUM('KPI_FY 26-27 (OMC)'!H40,'KPI_FY 26-27 (OMC)'!Z40,'KPI_FY 26-27 (OMC)'!AR40,'KPI_FY 26-27 (OMC)'!BJ40,'KPI_FY 26-27 (OMC)'!CB40,'KPI_FY 26-27 (OMC)'!CT40,'KPI_FY 26-27 (OMC)'!DL40,'KPI_FY 26-27 (OMC)'!ED40,'KPI_FY 26-27 (OMC)'!EV40,'KPI_FY 26-27 (OMC)'!FN40,'KPI_FY 26-27 (OMC)'!GF40,'KPI_FY 26-27 (OMC)'!GX40)</f>
        <v>0</v>
      </c>
      <c r="I36" s="37">
        <f>H36/$B$2</f>
        <v>0</v>
      </c>
      <c r="J36" s="9">
        <f>SUM('KPI_FY 26-27 (OMC)'!J40,'KPI_FY 26-27 (OMC)'!AB40,'KPI_FY 26-27 (OMC)'!AT40,'KPI_FY 26-27 (OMC)'!BL40,'KPI_FY 26-27 (OMC)'!CD40,'KPI_FY 26-27 (OMC)'!CV40,'KPI_FY 26-27 (OMC)'!DN40,'KPI_FY 26-27 (OMC)'!EF40,'KPI_FY 26-27 (OMC)'!EX40,'KPI_FY 26-27 (OMC)'!FP40,'KPI_FY 26-27 (OMC)'!GH40,'KPI_FY 26-27 (OMC)'!GZ40)</f>
        <v>0</v>
      </c>
      <c r="K36" s="37">
        <f>J36/$B$2</f>
        <v>0</v>
      </c>
      <c r="L36" s="9">
        <f>SUM('KPI_FY 26-27 (OMC)'!L40,'KPI_FY 26-27 (OMC)'!AD40,'KPI_FY 26-27 (OMC)'!AV40,'KPI_FY 26-27 (OMC)'!BN40,'KPI_FY 26-27 (OMC)'!CF40,'KPI_FY 26-27 (OMC)'!CX40,'KPI_FY 26-27 (OMC)'!DP40,'KPI_FY 26-27 (OMC)'!EH40,'KPI_FY 26-27 (OMC)'!EZ40,'KPI_FY 26-27 (OMC)'!FR40,'KPI_FY 26-27 (OMC)'!GJ40,'KPI_FY 26-27 (OMC)'!HB40)</f>
        <v>0</v>
      </c>
      <c r="M36" s="9">
        <f>SUM('KPI_FY 26-27 (OMC)'!M40,'KPI_FY 26-27 (OMC)'!AE40,'KPI_FY 26-27 (OMC)'!AW40,'KPI_FY 26-27 (OMC)'!BO40,'KPI_FY 26-27 (OMC)'!CG40,'KPI_FY 26-27 (OMC)'!CY40,'KPI_FY 26-27 (OMC)'!DQ40,'KPI_FY 26-27 (OMC)'!EI40,'KPI_FY 26-27 (OMC)'!FA40,'KPI_FY 26-27 (OMC)'!FS40,'KPI_FY 26-27 (OMC)'!GK40,'KPI_FY 26-27 (OMC)'!HC40)</f>
        <v>0</v>
      </c>
      <c r="N36" s="37">
        <f>(C36-L36-M36)/$B$2</f>
        <v>0.99843749999999987</v>
      </c>
      <c r="O36" s="9">
        <f>SUM('KPI_FY 26-27 (OMC)'!O40,'KPI_FY 26-27 (OMC)'!AG40,'KPI_FY 26-27 (OMC)'!AY40,'KPI_FY 26-27 (OMC)'!BQ40,'KPI_FY 26-27 (OMC)'!CI40,'KPI_FY 26-27 (OMC)'!DA40,'KPI_FY 26-27 (OMC)'!DS40,'KPI_FY 26-27 (OMC)'!EK40,'KPI_FY 26-27 (OMC)'!FC40,'KPI_FY 26-27 (OMC)'!FU40,'KPI_FY 26-27 (OMC)'!GM40,'KPI_FY 26-27 (OMC)'!HE40)</f>
        <v>12012</v>
      </c>
      <c r="P36" s="2">
        <v>21</v>
      </c>
      <c r="Q36" s="2">
        <v>18</v>
      </c>
    </row>
    <row r="37" spans="1:18" x14ac:dyDescent="0.25">
      <c r="A37" s="2"/>
      <c r="B37" s="24" t="s">
        <v>23</v>
      </c>
      <c r="C37" s="45">
        <f>SUM(C36)</f>
        <v>2204.5499999999997</v>
      </c>
      <c r="D37" s="45">
        <f t="shared" ref="D37" si="47">SUM(D36)</f>
        <v>649.80000000000155</v>
      </c>
      <c r="E37" s="45">
        <f t="shared" ref="E37" si="48">SUM(E36)</f>
        <v>1554.7499999999986</v>
      </c>
      <c r="F37" s="45">
        <f t="shared" ref="F37" si="49">SUM(F36)</f>
        <v>3.45</v>
      </c>
      <c r="G37" s="47">
        <f>(G36*$Q36)/$Q37</f>
        <v>1.5625000000000001E-3</v>
      </c>
      <c r="H37" s="46">
        <f t="shared" ref="H37" si="50">SUM(H36)</f>
        <v>0</v>
      </c>
      <c r="I37" s="47">
        <f>(I36*$Q36)/$Q37</f>
        <v>0</v>
      </c>
      <c r="J37" s="46">
        <f t="shared" ref="J37" si="51">SUM(J36)</f>
        <v>0</v>
      </c>
      <c r="K37" s="47">
        <f>(K36*$Q36)/$Q37</f>
        <v>0</v>
      </c>
      <c r="L37" s="46">
        <f t="shared" ref="L37:M37" si="52">SUM(L36)</f>
        <v>0</v>
      </c>
      <c r="M37" s="46">
        <f t="shared" si="52"/>
        <v>0</v>
      </c>
      <c r="N37" s="47">
        <f>(N36*$Q36)/$Q37</f>
        <v>0.99843749999999987</v>
      </c>
      <c r="O37" s="45">
        <f t="shared" ref="O37" si="53">SUM(O36)</f>
        <v>12012</v>
      </c>
      <c r="P37" s="24">
        <f>SUM(P36:P36)</f>
        <v>21</v>
      </c>
      <c r="Q37" s="24">
        <f>SUM(Q36:Q36)</f>
        <v>18</v>
      </c>
    </row>
    <row r="38" spans="1:18" x14ac:dyDescent="0.25">
      <c r="A38" s="70" t="s">
        <v>38</v>
      </c>
      <c r="B38" s="5" t="s">
        <v>28</v>
      </c>
      <c r="C38" s="9">
        <f>SUM('KPI_FY 26-27 (OMC)'!C42,'KPI_FY 26-27 (OMC)'!U42,'KPI_FY 26-27 (OMC)'!AM42,'KPI_FY 26-27 (OMC)'!BE42,'KPI_FY 26-27 (OMC)'!BW42,'KPI_FY 26-27 (OMC)'!CO42,'KPI_FY 26-27 (OMC)'!DG42,'KPI_FY 26-27 (OMC)'!DY42,'KPI_FY 26-27 (OMC)'!EQ42,'KPI_FY 26-27 (OMC)'!FI42,'KPI_FY 26-27 (OMC)'!GA42,'KPI_FY 26-27 (OMC)'!GS42)</f>
        <v>1779.72</v>
      </c>
      <c r="D38" s="9">
        <f>SUM('KPI_FY 26-27 (OMC)'!D42,'KPI_FY 26-27 (OMC)'!V42,'KPI_FY 26-27 (OMC)'!AN42,'KPI_FY 26-27 (OMC)'!BF42,'KPI_FY 26-27 (OMC)'!BX42,'KPI_FY 26-27 (OMC)'!CP42,'KPI_FY 26-27 (OMC)'!DH42,'KPI_FY 26-27 (OMC)'!DZ42,'KPI_FY 26-27 (OMC)'!ER42,'KPI_FY 26-27 (OMC)'!FJ42,'KPI_FY 26-27 (OMC)'!GB42,'KPI_FY 26-27 (OMC)'!GT42)</f>
        <v>486.90000000000146</v>
      </c>
      <c r="E38" s="9">
        <f>SUM('KPI_FY 26-27 (OMC)'!E42,'KPI_FY 26-27 (OMC)'!W42,'KPI_FY 26-27 (OMC)'!AO42,'KPI_FY 26-27 (OMC)'!BG42,'KPI_FY 26-27 (OMC)'!BY42,'KPI_FY 26-27 (OMC)'!CQ42,'KPI_FY 26-27 (OMC)'!DI42,'KPI_FY 26-27 (OMC)'!EA42,'KPI_FY 26-27 (OMC)'!ES42,'KPI_FY 26-27 (OMC)'!FK42,'KPI_FY 26-27 (OMC)'!GC42,'KPI_FY 26-27 (OMC)'!GU42)</f>
        <v>1292.819999999999</v>
      </c>
      <c r="F38" s="9">
        <f>SUM('KPI_FY 26-27 (OMC)'!F42,'KPI_FY 26-27 (OMC)'!X42,'KPI_FY 26-27 (OMC)'!AP42,'KPI_FY 26-27 (OMC)'!BH42,'KPI_FY 26-27 (OMC)'!BZ42,'KPI_FY 26-27 (OMC)'!CR42,'KPI_FY 26-27 (OMC)'!DJ42,'KPI_FY 26-27 (OMC)'!EB42,'KPI_FY 26-27 (OMC)'!ET42,'KPI_FY 26-27 (OMC)'!FL42,'KPI_FY 26-27 (OMC)'!GD42,'KPI_FY 26-27 (OMC)'!GV42)</f>
        <v>428.28000000000003</v>
      </c>
      <c r="G38" s="37">
        <f t="shared" ref="G38:G39" si="54">F38/$B$2</f>
        <v>0.19396739130434784</v>
      </c>
      <c r="H38" s="9">
        <f>SUM('KPI_FY 26-27 (OMC)'!H42,'KPI_FY 26-27 (OMC)'!Z42,'KPI_FY 26-27 (OMC)'!AR42,'KPI_FY 26-27 (OMC)'!BJ42,'KPI_FY 26-27 (OMC)'!CB42,'KPI_FY 26-27 (OMC)'!CT42,'KPI_FY 26-27 (OMC)'!DL42,'KPI_FY 26-27 (OMC)'!ED42,'KPI_FY 26-27 (OMC)'!EV42,'KPI_FY 26-27 (OMC)'!FN42,'KPI_FY 26-27 (OMC)'!GF42,'KPI_FY 26-27 (OMC)'!GX42)</f>
        <v>0</v>
      </c>
      <c r="I38" s="37">
        <f t="shared" ref="I38:I39" si="55">H38/$B$2</f>
        <v>0</v>
      </c>
      <c r="J38" s="9">
        <f>SUM('KPI_FY 26-27 (OMC)'!J42,'KPI_FY 26-27 (OMC)'!AB42,'KPI_FY 26-27 (OMC)'!AT42,'KPI_FY 26-27 (OMC)'!BL42,'KPI_FY 26-27 (OMC)'!CD42,'KPI_FY 26-27 (OMC)'!CV42,'KPI_FY 26-27 (OMC)'!DN42,'KPI_FY 26-27 (OMC)'!EF42,'KPI_FY 26-27 (OMC)'!EX42,'KPI_FY 26-27 (OMC)'!FP42,'KPI_FY 26-27 (OMC)'!GH42,'KPI_FY 26-27 (OMC)'!GZ42)</f>
        <v>0</v>
      </c>
      <c r="K38" s="37">
        <f t="shared" ref="K38:K39" si="56">J38/$B$2</f>
        <v>0</v>
      </c>
      <c r="L38" s="9">
        <f>SUM('KPI_FY 26-27 (OMC)'!L42,'KPI_FY 26-27 (OMC)'!AD42,'KPI_FY 26-27 (OMC)'!AV42,'KPI_FY 26-27 (OMC)'!BN42,'KPI_FY 26-27 (OMC)'!CF42,'KPI_FY 26-27 (OMC)'!CX42,'KPI_FY 26-27 (OMC)'!DP42,'KPI_FY 26-27 (OMC)'!EH42,'KPI_FY 26-27 (OMC)'!EZ42,'KPI_FY 26-27 (OMC)'!FR42,'KPI_FY 26-27 (OMC)'!GJ42,'KPI_FY 26-27 (OMC)'!HB42)</f>
        <v>0</v>
      </c>
      <c r="M38" s="9">
        <f>SUM('KPI_FY 26-27 (OMC)'!M42,'KPI_FY 26-27 (OMC)'!AE42,'KPI_FY 26-27 (OMC)'!AW42,'KPI_FY 26-27 (OMC)'!BO42,'KPI_FY 26-27 (OMC)'!CG42,'KPI_FY 26-27 (OMC)'!CY42,'KPI_FY 26-27 (OMC)'!DQ42,'KPI_FY 26-27 (OMC)'!EI42,'KPI_FY 26-27 (OMC)'!FA42,'KPI_FY 26-27 (OMC)'!FS42,'KPI_FY 26-27 (OMC)'!GK42,'KPI_FY 26-27 (OMC)'!HC42)</f>
        <v>0</v>
      </c>
      <c r="N38" s="37">
        <f>(C38-L38-M38)/$B$2</f>
        <v>0.80603260869565219</v>
      </c>
      <c r="O38" s="9">
        <f>SUM('KPI_FY 26-27 (OMC)'!O42,'KPI_FY 26-27 (OMC)'!AG42,'KPI_FY 26-27 (OMC)'!AY42,'KPI_FY 26-27 (OMC)'!BQ42,'KPI_FY 26-27 (OMC)'!CI42,'KPI_FY 26-27 (OMC)'!DA42,'KPI_FY 26-27 (OMC)'!DS42,'KPI_FY 26-27 (OMC)'!EK42,'KPI_FY 26-27 (OMC)'!FC42,'KPI_FY 26-27 (OMC)'!FU42,'KPI_FY 26-27 (OMC)'!GM42,'KPI_FY 26-27 (OMC)'!HE42)</f>
        <v>8702</v>
      </c>
      <c r="P38" s="2">
        <v>21</v>
      </c>
      <c r="Q38" s="2">
        <v>18</v>
      </c>
    </row>
    <row r="39" spans="1:18" x14ac:dyDescent="0.25">
      <c r="A39" s="2"/>
      <c r="B39" s="5" t="s">
        <v>29</v>
      </c>
      <c r="C39" s="9">
        <f>SUM('KPI_FY 26-27 (OMC)'!C43,'KPI_FY 26-27 (OMC)'!U43,'KPI_FY 26-27 (OMC)'!AM43,'KPI_FY 26-27 (OMC)'!BE43,'KPI_FY 26-27 (OMC)'!BW43,'KPI_FY 26-27 (OMC)'!CO43,'KPI_FY 26-27 (OMC)'!DG43,'KPI_FY 26-27 (OMC)'!DY43,'KPI_FY 26-27 (OMC)'!EQ43,'KPI_FY 26-27 (OMC)'!FI43,'KPI_FY 26-27 (OMC)'!GA43,'KPI_FY 26-27 (OMC)'!GS43)</f>
        <v>2019.62</v>
      </c>
      <c r="D39" s="9">
        <f>SUM('KPI_FY 26-27 (OMC)'!D43,'KPI_FY 26-27 (OMC)'!V43,'KPI_FY 26-27 (OMC)'!AN43,'KPI_FY 26-27 (OMC)'!BF43,'KPI_FY 26-27 (OMC)'!BX43,'KPI_FY 26-27 (OMC)'!CP43,'KPI_FY 26-27 (OMC)'!DH43,'KPI_FY 26-27 (OMC)'!DZ43,'KPI_FY 26-27 (OMC)'!ER43,'KPI_FY 26-27 (OMC)'!FJ43,'KPI_FY 26-27 (OMC)'!GB43,'KPI_FY 26-27 (OMC)'!GT43)</f>
        <v>596.10000000000036</v>
      </c>
      <c r="E39" s="9">
        <f>SUM('KPI_FY 26-27 (OMC)'!E43,'KPI_FY 26-27 (OMC)'!W43,'KPI_FY 26-27 (OMC)'!AO43,'KPI_FY 26-27 (OMC)'!BG43,'KPI_FY 26-27 (OMC)'!BY43,'KPI_FY 26-27 (OMC)'!CQ43,'KPI_FY 26-27 (OMC)'!DI43,'KPI_FY 26-27 (OMC)'!EA43,'KPI_FY 26-27 (OMC)'!ES43,'KPI_FY 26-27 (OMC)'!FK43,'KPI_FY 26-27 (OMC)'!GC43,'KPI_FY 26-27 (OMC)'!GU43)</f>
        <v>1423.5200000000009</v>
      </c>
      <c r="F39" s="9">
        <f>SUM('KPI_FY 26-27 (OMC)'!F43,'KPI_FY 26-27 (OMC)'!X43,'KPI_FY 26-27 (OMC)'!AP43,'KPI_FY 26-27 (OMC)'!BH43,'KPI_FY 26-27 (OMC)'!BZ43,'KPI_FY 26-27 (OMC)'!CR43,'KPI_FY 26-27 (OMC)'!DJ43,'KPI_FY 26-27 (OMC)'!EB43,'KPI_FY 26-27 (OMC)'!ET43,'KPI_FY 26-27 (OMC)'!FL43,'KPI_FY 26-27 (OMC)'!GD43,'KPI_FY 26-27 (OMC)'!GV43)</f>
        <v>188.38</v>
      </c>
      <c r="G39" s="37">
        <f t="shared" si="54"/>
        <v>8.5317028985507248E-2</v>
      </c>
      <c r="H39" s="9">
        <f>SUM('KPI_FY 26-27 (OMC)'!H43,'KPI_FY 26-27 (OMC)'!Z43,'KPI_FY 26-27 (OMC)'!AR43,'KPI_FY 26-27 (OMC)'!BJ43,'KPI_FY 26-27 (OMC)'!CB43,'KPI_FY 26-27 (OMC)'!CT43,'KPI_FY 26-27 (OMC)'!DL43,'KPI_FY 26-27 (OMC)'!ED43,'KPI_FY 26-27 (OMC)'!EV43,'KPI_FY 26-27 (OMC)'!FN43,'KPI_FY 26-27 (OMC)'!GF43,'KPI_FY 26-27 (OMC)'!GX43)</f>
        <v>0</v>
      </c>
      <c r="I39" s="37">
        <f t="shared" si="55"/>
        <v>0</v>
      </c>
      <c r="J39" s="9">
        <f>SUM('KPI_FY 26-27 (OMC)'!J43,'KPI_FY 26-27 (OMC)'!AB43,'KPI_FY 26-27 (OMC)'!AT43,'KPI_FY 26-27 (OMC)'!BL43,'KPI_FY 26-27 (OMC)'!CD43,'KPI_FY 26-27 (OMC)'!CV43,'KPI_FY 26-27 (OMC)'!DN43,'KPI_FY 26-27 (OMC)'!EF43,'KPI_FY 26-27 (OMC)'!EX43,'KPI_FY 26-27 (OMC)'!FP43,'KPI_FY 26-27 (OMC)'!GH43,'KPI_FY 26-27 (OMC)'!GZ43)</f>
        <v>0</v>
      </c>
      <c r="K39" s="37">
        <f t="shared" si="56"/>
        <v>0</v>
      </c>
      <c r="L39" s="9">
        <f>SUM('KPI_FY 26-27 (OMC)'!L43,'KPI_FY 26-27 (OMC)'!AD43,'KPI_FY 26-27 (OMC)'!AV43,'KPI_FY 26-27 (OMC)'!BN43,'KPI_FY 26-27 (OMC)'!CF43,'KPI_FY 26-27 (OMC)'!CX43,'KPI_FY 26-27 (OMC)'!DP43,'KPI_FY 26-27 (OMC)'!EH43,'KPI_FY 26-27 (OMC)'!EZ43,'KPI_FY 26-27 (OMC)'!FR43,'KPI_FY 26-27 (OMC)'!GJ43,'KPI_FY 26-27 (OMC)'!HB43)</f>
        <v>0</v>
      </c>
      <c r="M39" s="9">
        <f>SUM('KPI_FY 26-27 (OMC)'!M43,'KPI_FY 26-27 (OMC)'!AE43,'KPI_FY 26-27 (OMC)'!AW43,'KPI_FY 26-27 (OMC)'!BO43,'KPI_FY 26-27 (OMC)'!CG43,'KPI_FY 26-27 (OMC)'!CY43,'KPI_FY 26-27 (OMC)'!DQ43,'KPI_FY 26-27 (OMC)'!EI43,'KPI_FY 26-27 (OMC)'!FA43,'KPI_FY 26-27 (OMC)'!FS43,'KPI_FY 26-27 (OMC)'!GK43,'KPI_FY 26-27 (OMC)'!HC43)</f>
        <v>0</v>
      </c>
      <c r="N39" s="37">
        <f>(C39-L39-M39)/$B$2</f>
        <v>0.9146829710144927</v>
      </c>
      <c r="O39" s="9">
        <f>SUM('KPI_FY 26-27 (OMC)'!O43,'KPI_FY 26-27 (OMC)'!AG43,'KPI_FY 26-27 (OMC)'!AY43,'KPI_FY 26-27 (OMC)'!BQ43,'KPI_FY 26-27 (OMC)'!CI43,'KPI_FY 26-27 (OMC)'!DA43,'KPI_FY 26-27 (OMC)'!DS43,'KPI_FY 26-27 (OMC)'!EK43,'KPI_FY 26-27 (OMC)'!FC43,'KPI_FY 26-27 (OMC)'!FU43,'KPI_FY 26-27 (OMC)'!GM43,'KPI_FY 26-27 (OMC)'!HE43)</f>
        <v>8665</v>
      </c>
      <c r="P39" s="2">
        <v>21</v>
      </c>
      <c r="Q39" s="2">
        <v>10</v>
      </c>
    </row>
    <row r="40" spans="1:18" x14ac:dyDescent="0.25">
      <c r="A40" s="2"/>
      <c r="B40" s="19" t="s">
        <v>23</v>
      </c>
      <c r="C40" s="45">
        <f>SUM(C38:C39)</f>
        <v>3799.34</v>
      </c>
      <c r="D40" s="45">
        <f t="shared" ref="D40:M40" si="57">SUM(D38:D39)</f>
        <v>1083.0000000000018</v>
      </c>
      <c r="E40" s="45">
        <f t="shared" si="57"/>
        <v>2716.34</v>
      </c>
      <c r="F40" s="45">
        <f t="shared" si="57"/>
        <v>616.66000000000008</v>
      </c>
      <c r="G40" s="47">
        <f>(G38*$Q38+G39*$Q39)/$Q40</f>
        <v>0.15516369047619047</v>
      </c>
      <c r="H40" s="46">
        <f t="shared" si="57"/>
        <v>0</v>
      </c>
      <c r="I40" s="47">
        <f>(I38*$Q38+I39*$Q39)/$Q40</f>
        <v>0</v>
      </c>
      <c r="J40" s="46">
        <f t="shared" si="57"/>
        <v>0</v>
      </c>
      <c r="K40" s="47">
        <f>(K38*$Q38+K39*$Q39)/$Q40</f>
        <v>0</v>
      </c>
      <c r="L40" s="46">
        <f t="shared" ref="L40" si="58">SUM(L38:L39)</f>
        <v>0</v>
      </c>
      <c r="M40" s="46">
        <f t="shared" si="57"/>
        <v>0</v>
      </c>
      <c r="N40" s="47">
        <f>(N38*$Q38+N39*$Q39)/$Q40</f>
        <v>0.8448363095238095</v>
      </c>
      <c r="O40" s="45">
        <f t="shared" ref="O40" si="59">SUM(O38:O39)</f>
        <v>17367</v>
      </c>
      <c r="P40" s="24">
        <f>SUM(P38:P39)</f>
        <v>42</v>
      </c>
      <c r="Q40" s="24">
        <f>SUM(Q38:Q39)</f>
        <v>28</v>
      </c>
    </row>
    <row r="41" spans="1:18" x14ac:dyDescent="0.25">
      <c r="A41" s="70" t="s">
        <v>74</v>
      </c>
      <c r="B41" s="5" t="s">
        <v>39</v>
      </c>
      <c r="C41" s="9">
        <f>SUM('KPI_FY 26-27 (OMC)'!C45,'KPI_FY 26-27 (OMC)'!U45,'KPI_FY 26-27 (OMC)'!AM45,'KPI_FY 26-27 (OMC)'!BE45,'KPI_FY 26-27 (OMC)'!BW45,'KPI_FY 26-27 (OMC)'!CO45,'KPI_FY 26-27 (OMC)'!DG45,'KPI_FY 26-27 (OMC)'!DY45,'KPI_FY 26-27 (OMC)'!EQ45,'KPI_FY 26-27 (OMC)'!FI45,'KPI_FY 26-27 (OMC)'!GA45,'KPI_FY 26-27 (OMC)'!GS45)</f>
        <v>1807</v>
      </c>
      <c r="D41" s="9">
        <f>SUM('KPI_FY 26-27 (OMC)'!D45,'KPI_FY 26-27 (OMC)'!V45,'KPI_FY 26-27 (OMC)'!AN45,'KPI_FY 26-27 (OMC)'!BF45,'KPI_FY 26-27 (OMC)'!BX45,'KPI_FY 26-27 (OMC)'!CP45,'KPI_FY 26-27 (OMC)'!DH45,'KPI_FY 26-27 (OMC)'!DZ45,'KPI_FY 26-27 (OMC)'!ER45,'KPI_FY 26-27 (OMC)'!FJ45,'KPI_FY 26-27 (OMC)'!GB45,'KPI_FY 26-27 (OMC)'!GT45)</f>
        <v>1190.75</v>
      </c>
      <c r="E41" s="9">
        <f>SUM('KPI_FY 26-27 (OMC)'!E45,'KPI_FY 26-27 (OMC)'!W45,'KPI_FY 26-27 (OMC)'!AO45,'KPI_FY 26-27 (OMC)'!BG45,'KPI_FY 26-27 (OMC)'!BY45,'KPI_FY 26-27 (OMC)'!CQ45,'KPI_FY 26-27 (OMC)'!DI45,'KPI_FY 26-27 (OMC)'!EA45,'KPI_FY 26-27 (OMC)'!ES45,'KPI_FY 26-27 (OMC)'!FK45,'KPI_FY 26-27 (OMC)'!GC45,'KPI_FY 26-27 (OMC)'!GU45)</f>
        <v>616.25</v>
      </c>
      <c r="F41" s="9">
        <f>SUM('KPI_FY 26-27 (OMC)'!F45,'KPI_FY 26-27 (OMC)'!X45,'KPI_FY 26-27 (OMC)'!AP45,'KPI_FY 26-27 (OMC)'!BH45,'KPI_FY 26-27 (OMC)'!BZ45,'KPI_FY 26-27 (OMC)'!CR45,'KPI_FY 26-27 (OMC)'!DJ45,'KPI_FY 26-27 (OMC)'!EB45,'KPI_FY 26-27 (OMC)'!ET45,'KPI_FY 26-27 (OMC)'!FL45,'KPI_FY 26-27 (OMC)'!GD45,'KPI_FY 26-27 (OMC)'!GV45)</f>
        <v>401</v>
      </c>
      <c r="G41" s="37">
        <f>F41/$B$2</f>
        <v>0.18161231884057971</v>
      </c>
      <c r="H41" s="9">
        <f>SUM('KPI_FY 26-27 (OMC)'!H45,'KPI_FY 26-27 (OMC)'!Z45,'KPI_FY 26-27 (OMC)'!AR45,'KPI_FY 26-27 (OMC)'!BJ45,'KPI_FY 26-27 (OMC)'!CB45,'KPI_FY 26-27 (OMC)'!CT45,'KPI_FY 26-27 (OMC)'!DL45,'KPI_FY 26-27 (OMC)'!ED45,'KPI_FY 26-27 (OMC)'!EV45,'KPI_FY 26-27 (OMC)'!FN45,'KPI_FY 26-27 (OMC)'!GF45,'KPI_FY 26-27 (OMC)'!GX45)</f>
        <v>0</v>
      </c>
      <c r="I41" s="37">
        <f>H41/$B$2</f>
        <v>0</v>
      </c>
      <c r="J41" s="9">
        <f>SUM('KPI_FY 26-27 (OMC)'!J45,'KPI_FY 26-27 (OMC)'!AB45,'KPI_FY 26-27 (OMC)'!AT45,'KPI_FY 26-27 (OMC)'!BL45,'KPI_FY 26-27 (OMC)'!CD45,'KPI_FY 26-27 (OMC)'!CV45,'KPI_FY 26-27 (OMC)'!DN45,'KPI_FY 26-27 (OMC)'!EF45,'KPI_FY 26-27 (OMC)'!EX45,'KPI_FY 26-27 (OMC)'!FP45,'KPI_FY 26-27 (OMC)'!GH45,'KPI_FY 26-27 (OMC)'!GZ45)</f>
        <v>0</v>
      </c>
      <c r="K41" s="37">
        <f>J41/$B$2</f>
        <v>0</v>
      </c>
      <c r="L41" s="9">
        <f>SUM('KPI_FY 26-27 (OMC)'!L45,'KPI_FY 26-27 (OMC)'!AD45,'KPI_FY 26-27 (OMC)'!AV45,'KPI_FY 26-27 (OMC)'!BN45,'KPI_FY 26-27 (OMC)'!CF45,'KPI_FY 26-27 (OMC)'!CX45,'KPI_FY 26-27 (OMC)'!DP45,'KPI_FY 26-27 (OMC)'!EH45,'KPI_FY 26-27 (OMC)'!EZ45,'KPI_FY 26-27 (OMC)'!FR45,'KPI_FY 26-27 (OMC)'!GJ45,'KPI_FY 26-27 (OMC)'!HB45)</f>
        <v>0</v>
      </c>
      <c r="M41" s="9">
        <f>SUM('KPI_FY 26-27 (OMC)'!M45,'KPI_FY 26-27 (OMC)'!AE45,'KPI_FY 26-27 (OMC)'!AW45,'KPI_FY 26-27 (OMC)'!BO45,'KPI_FY 26-27 (OMC)'!CG45,'KPI_FY 26-27 (OMC)'!CY45,'KPI_FY 26-27 (OMC)'!DQ45,'KPI_FY 26-27 (OMC)'!EI45,'KPI_FY 26-27 (OMC)'!FA45,'KPI_FY 26-27 (OMC)'!FS45,'KPI_FY 26-27 (OMC)'!GK45,'KPI_FY 26-27 (OMC)'!HC45)</f>
        <v>0</v>
      </c>
      <c r="N41" s="37">
        <f>(C41-L41-M41)/$B$2</f>
        <v>0.81838768115942029</v>
      </c>
      <c r="O41" s="9">
        <f>SUM('KPI_FY 26-27 (OMC)'!O45,'KPI_FY 26-27 (OMC)'!AG45,'KPI_FY 26-27 (OMC)'!AY45,'KPI_FY 26-27 (OMC)'!BQ45,'KPI_FY 26-27 (OMC)'!CI45,'KPI_FY 26-27 (OMC)'!DA45,'KPI_FY 26-27 (OMC)'!DS45,'KPI_FY 26-27 (OMC)'!EK45,'KPI_FY 26-27 (OMC)'!FC45,'KPI_FY 26-27 (OMC)'!FU45,'KPI_FY 26-27 (OMC)'!GM45,'KPI_FY 26-27 (OMC)'!HE45)</f>
        <v>30562</v>
      </c>
      <c r="P41" s="2">
        <v>27</v>
      </c>
      <c r="Q41" s="2">
        <v>27</v>
      </c>
    </row>
    <row r="42" spans="1:18" x14ac:dyDescent="0.25">
      <c r="A42" s="70"/>
      <c r="B42" s="5" t="s">
        <v>40</v>
      </c>
      <c r="C42" s="9">
        <f>SUM('KPI_FY 26-27 (OMC)'!C46,'KPI_FY 26-27 (OMC)'!U46,'KPI_FY 26-27 (OMC)'!AM46,'KPI_FY 26-27 (OMC)'!BE46,'KPI_FY 26-27 (OMC)'!BW46,'KPI_FY 26-27 (OMC)'!CO46,'KPI_FY 26-27 (OMC)'!DG46,'KPI_FY 26-27 (OMC)'!DY46,'KPI_FY 26-27 (OMC)'!EQ46,'KPI_FY 26-27 (OMC)'!FI46,'KPI_FY 26-27 (OMC)'!GA46,'KPI_FY 26-27 (OMC)'!GS46)</f>
        <v>0</v>
      </c>
      <c r="D42" s="9">
        <f>SUM('KPI_FY 26-27 (OMC)'!D46,'KPI_FY 26-27 (OMC)'!V46,'KPI_FY 26-27 (OMC)'!AN46,'KPI_FY 26-27 (OMC)'!BF46,'KPI_FY 26-27 (OMC)'!BX46,'KPI_FY 26-27 (OMC)'!CP46,'KPI_FY 26-27 (OMC)'!DH46,'KPI_FY 26-27 (OMC)'!DZ46,'KPI_FY 26-27 (OMC)'!ER46,'KPI_FY 26-27 (OMC)'!FJ46,'KPI_FY 26-27 (OMC)'!GB46,'KPI_FY 26-27 (OMC)'!GT46)</f>
        <v>0</v>
      </c>
      <c r="E42" s="9">
        <f>SUM('KPI_FY 26-27 (OMC)'!E46,'KPI_FY 26-27 (OMC)'!W46,'KPI_FY 26-27 (OMC)'!AO46,'KPI_FY 26-27 (OMC)'!BG46,'KPI_FY 26-27 (OMC)'!BY46,'KPI_FY 26-27 (OMC)'!CQ46,'KPI_FY 26-27 (OMC)'!DI46,'KPI_FY 26-27 (OMC)'!EA46,'KPI_FY 26-27 (OMC)'!ES46,'KPI_FY 26-27 (OMC)'!FK46,'KPI_FY 26-27 (OMC)'!GC46,'KPI_FY 26-27 (OMC)'!GU46)</f>
        <v>0</v>
      </c>
      <c r="F42" s="9">
        <f>SUM('KPI_FY 26-27 (OMC)'!F46,'KPI_FY 26-27 (OMC)'!X46,'KPI_FY 26-27 (OMC)'!AP46,'KPI_FY 26-27 (OMC)'!BH46,'KPI_FY 26-27 (OMC)'!BZ46,'KPI_FY 26-27 (OMC)'!CR46,'KPI_FY 26-27 (OMC)'!DJ46,'KPI_FY 26-27 (OMC)'!EB46,'KPI_FY 26-27 (OMC)'!ET46,'KPI_FY 26-27 (OMC)'!FL46,'KPI_FY 26-27 (OMC)'!GD46,'KPI_FY 26-27 (OMC)'!GV46)</f>
        <v>2208</v>
      </c>
      <c r="G42" s="37">
        <f>F42/$B$2</f>
        <v>1</v>
      </c>
      <c r="H42" s="9">
        <f>SUM('KPI_FY 26-27 (OMC)'!H46,'KPI_FY 26-27 (OMC)'!Z46,'KPI_FY 26-27 (OMC)'!AR46,'KPI_FY 26-27 (OMC)'!BJ46,'KPI_FY 26-27 (OMC)'!CB46,'KPI_FY 26-27 (OMC)'!CT46,'KPI_FY 26-27 (OMC)'!DL46,'KPI_FY 26-27 (OMC)'!ED46,'KPI_FY 26-27 (OMC)'!EV46,'KPI_FY 26-27 (OMC)'!FN46,'KPI_FY 26-27 (OMC)'!GF46,'KPI_FY 26-27 (OMC)'!GX46)</f>
        <v>0</v>
      </c>
      <c r="I42" s="37">
        <f t="shared" ref="I42:I43" si="60">H42/$B$2</f>
        <v>0</v>
      </c>
      <c r="J42" s="9">
        <f>SUM('KPI_FY 26-27 (OMC)'!J46,'KPI_FY 26-27 (OMC)'!AB46,'KPI_FY 26-27 (OMC)'!AT46,'KPI_FY 26-27 (OMC)'!BL46,'KPI_FY 26-27 (OMC)'!CD46,'KPI_FY 26-27 (OMC)'!CV46,'KPI_FY 26-27 (OMC)'!DN46,'KPI_FY 26-27 (OMC)'!EF46,'KPI_FY 26-27 (OMC)'!EX46,'KPI_FY 26-27 (OMC)'!FP46,'KPI_FY 26-27 (OMC)'!GH46,'KPI_FY 26-27 (OMC)'!GZ46)</f>
        <v>0</v>
      </c>
      <c r="K42" s="37">
        <f t="shared" ref="K42:K43" si="61">J42/$B$2</f>
        <v>0</v>
      </c>
      <c r="L42" s="9">
        <f>SUM('KPI_FY 26-27 (OMC)'!L46,'KPI_FY 26-27 (OMC)'!AD46,'KPI_FY 26-27 (OMC)'!AV46,'KPI_FY 26-27 (OMC)'!BN46,'KPI_FY 26-27 (OMC)'!CF46,'KPI_FY 26-27 (OMC)'!CX46,'KPI_FY 26-27 (OMC)'!DP46,'KPI_FY 26-27 (OMC)'!EH46,'KPI_FY 26-27 (OMC)'!EZ46,'KPI_FY 26-27 (OMC)'!FR46,'KPI_FY 26-27 (OMC)'!GJ46,'KPI_FY 26-27 (OMC)'!HB46)</f>
        <v>0</v>
      </c>
      <c r="M42" s="9">
        <f>SUM('KPI_FY 26-27 (OMC)'!M46,'KPI_FY 26-27 (OMC)'!AE46,'KPI_FY 26-27 (OMC)'!AW46,'KPI_FY 26-27 (OMC)'!BO46,'KPI_FY 26-27 (OMC)'!CG46,'KPI_FY 26-27 (OMC)'!CY46,'KPI_FY 26-27 (OMC)'!DQ46,'KPI_FY 26-27 (OMC)'!EI46,'KPI_FY 26-27 (OMC)'!FA46,'KPI_FY 26-27 (OMC)'!FS46,'KPI_FY 26-27 (OMC)'!GK46,'KPI_FY 26-27 (OMC)'!HC46)</f>
        <v>0</v>
      </c>
      <c r="N42" s="37">
        <f>(C42-L42-M42)/$B$2</f>
        <v>0</v>
      </c>
      <c r="O42" s="9">
        <f>SUM('KPI_FY 26-27 (OMC)'!O46,'KPI_FY 26-27 (OMC)'!AG46,'KPI_FY 26-27 (OMC)'!AY46,'KPI_FY 26-27 (OMC)'!BQ46,'KPI_FY 26-27 (OMC)'!CI46,'KPI_FY 26-27 (OMC)'!DA46,'KPI_FY 26-27 (OMC)'!DS46,'KPI_FY 26-27 (OMC)'!EK46,'KPI_FY 26-27 (OMC)'!FC46,'KPI_FY 26-27 (OMC)'!FU46,'KPI_FY 26-27 (OMC)'!GM46,'KPI_FY 26-27 (OMC)'!HE46)</f>
        <v>0</v>
      </c>
      <c r="P42" s="2">
        <v>27</v>
      </c>
      <c r="Q42" s="2">
        <v>27</v>
      </c>
    </row>
    <row r="43" spans="1:18" x14ac:dyDescent="0.25">
      <c r="A43" s="2"/>
      <c r="B43" s="5" t="s">
        <v>41</v>
      </c>
      <c r="C43" s="9">
        <f>SUM('KPI_FY 26-27 (OMC)'!C47,'KPI_FY 26-27 (OMC)'!U47,'KPI_FY 26-27 (OMC)'!AM47,'KPI_FY 26-27 (OMC)'!BE47,'KPI_FY 26-27 (OMC)'!BW47,'KPI_FY 26-27 (OMC)'!CO47,'KPI_FY 26-27 (OMC)'!DG47,'KPI_FY 26-27 (OMC)'!DY47,'KPI_FY 26-27 (OMC)'!EQ47,'KPI_FY 26-27 (OMC)'!FI47,'KPI_FY 26-27 (OMC)'!GA47,'KPI_FY 26-27 (OMC)'!GS47)</f>
        <v>945.43000000000006</v>
      </c>
      <c r="D43" s="9">
        <f>SUM('KPI_FY 26-27 (OMC)'!D47,'KPI_FY 26-27 (OMC)'!V47,'KPI_FY 26-27 (OMC)'!AN47,'KPI_FY 26-27 (OMC)'!BF47,'KPI_FY 26-27 (OMC)'!BX47,'KPI_FY 26-27 (OMC)'!CP47,'KPI_FY 26-27 (OMC)'!DH47,'KPI_FY 26-27 (OMC)'!DZ47,'KPI_FY 26-27 (OMC)'!ER47,'KPI_FY 26-27 (OMC)'!FJ47,'KPI_FY 26-27 (OMC)'!GB47,'KPI_FY 26-27 (OMC)'!GT47)</f>
        <v>662.47</v>
      </c>
      <c r="E43" s="9">
        <f>SUM('KPI_FY 26-27 (OMC)'!E47,'KPI_FY 26-27 (OMC)'!W47,'KPI_FY 26-27 (OMC)'!AO47,'KPI_FY 26-27 (OMC)'!BG47,'KPI_FY 26-27 (OMC)'!BY47,'KPI_FY 26-27 (OMC)'!CQ47,'KPI_FY 26-27 (OMC)'!DI47,'KPI_FY 26-27 (OMC)'!EA47,'KPI_FY 26-27 (OMC)'!ES47,'KPI_FY 26-27 (OMC)'!FK47,'KPI_FY 26-27 (OMC)'!GC47,'KPI_FY 26-27 (OMC)'!GU47)</f>
        <v>282.95999999999998</v>
      </c>
      <c r="F43" s="9">
        <f>SUM('KPI_FY 26-27 (OMC)'!F47,'KPI_FY 26-27 (OMC)'!X47,'KPI_FY 26-27 (OMC)'!AP47,'KPI_FY 26-27 (OMC)'!BH47,'KPI_FY 26-27 (OMC)'!BZ47,'KPI_FY 26-27 (OMC)'!CR47,'KPI_FY 26-27 (OMC)'!DJ47,'KPI_FY 26-27 (OMC)'!EB47,'KPI_FY 26-27 (OMC)'!ET47,'KPI_FY 26-27 (OMC)'!FL47,'KPI_FY 26-27 (OMC)'!GD47,'KPI_FY 26-27 (OMC)'!GV47)</f>
        <v>1262.57</v>
      </c>
      <c r="G43" s="37">
        <f>F43/$B$2</f>
        <v>0.5718161231884058</v>
      </c>
      <c r="H43" s="9">
        <f>SUM('KPI_FY 26-27 (OMC)'!H47,'KPI_FY 26-27 (OMC)'!Z47,'KPI_FY 26-27 (OMC)'!AR47,'KPI_FY 26-27 (OMC)'!BJ47,'KPI_FY 26-27 (OMC)'!CB47,'KPI_FY 26-27 (OMC)'!CT47,'KPI_FY 26-27 (OMC)'!DL47,'KPI_FY 26-27 (OMC)'!ED47,'KPI_FY 26-27 (OMC)'!EV47,'KPI_FY 26-27 (OMC)'!FN47,'KPI_FY 26-27 (OMC)'!GF47,'KPI_FY 26-27 (OMC)'!GX47)</f>
        <v>0</v>
      </c>
      <c r="I43" s="37">
        <f t="shared" si="60"/>
        <v>0</v>
      </c>
      <c r="J43" s="9">
        <f>SUM('KPI_FY 26-27 (OMC)'!J47,'KPI_FY 26-27 (OMC)'!AB47,'KPI_FY 26-27 (OMC)'!AT47,'KPI_FY 26-27 (OMC)'!BL47,'KPI_FY 26-27 (OMC)'!CD47,'KPI_FY 26-27 (OMC)'!CV47,'KPI_FY 26-27 (OMC)'!DN47,'KPI_FY 26-27 (OMC)'!EF47,'KPI_FY 26-27 (OMC)'!EX47,'KPI_FY 26-27 (OMC)'!FP47,'KPI_FY 26-27 (OMC)'!GH47,'KPI_FY 26-27 (OMC)'!GZ47)</f>
        <v>0</v>
      </c>
      <c r="K43" s="37">
        <f t="shared" si="61"/>
        <v>0</v>
      </c>
      <c r="L43" s="9">
        <f>SUM('KPI_FY 26-27 (OMC)'!L47,'KPI_FY 26-27 (OMC)'!AD47,'KPI_FY 26-27 (OMC)'!AV47,'KPI_FY 26-27 (OMC)'!BN47,'KPI_FY 26-27 (OMC)'!CF47,'KPI_FY 26-27 (OMC)'!CX47,'KPI_FY 26-27 (OMC)'!DP47,'KPI_FY 26-27 (OMC)'!EH47,'KPI_FY 26-27 (OMC)'!EZ47,'KPI_FY 26-27 (OMC)'!FR47,'KPI_FY 26-27 (OMC)'!GJ47,'KPI_FY 26-27 (OMC)'!HB47)</f>
        <v>0</v>
      </c>
      <c r="M43" s="9">
        <f>SUM('KPI_FY 26-27 (OMC)'!M47,'KPI_FY 26-27 (OMC)'!AE47,'KPI_FY 26-27 (OMC)'!AW47,'KPI_FY 26-27 (OMC)'!BO47,'KPI_FY 26-27 (OMC)'!CG47,'KPI_FY 26-27 (OMC)'!CY47,'KPI_FY 26-27 (OMC)'!DQ47,'KPI_FY 26-27 (OMC)'!EI47,'KPI_FY 26-27 (OMC)'!FA47,'KPI_FY 26-27 (OMC)'!FS47,'KPI_FY 26-27 (OMC)'!GK47,'KPI_FY 26-27 (OMC)'!HC47)</f>
        <v>0</v>
      </c>
      <c r="N43" s="37">
        <f>(C43-L43-M43)/$B$2</f>
        <v>0.42818387681159426</v>
      </c>
      <c r="O43" s="9">
        <f>SUM('KPI_FY 26-27 (OMC)'!O47,'KPI_FY 26-27 (OMC)'!AG47,'KPI_FY 26-27 (OMC)'!AY47,'KPI_FY 26-27 (OMC)'!BQ47,'KPI_FY 26-27 (OMC)'!CI47,'KPI_FY 26-27 (OMC)'!DA47,'KPI_FY 26-27 (OMC)'!DS47,'KPI_FY 26-27 (OMC)'!EK47,'KPI_FY 26-27 (OMC)'!FC47,'KPI_FY 26-27 (OMC)'!FU47,'KPI_FY 26-27 (OMC)'!GM47,'KPI_FY 26-27 (OMC)'!HE47)</f>
        <v>16002</v>
      </c>
      <c r="P43" s="2">
        <v>27</v>
      </c>
      <c r="Q43" s="2">
        <v>24.9</v>
      </c>
    </row>
    <row r="44" spans="1:18" x14ac:dyDescent="0.25">
      <c r="A44" s="2"/>
      <c r="B44" s="24" t="s">
        <v>23</v>
      </c>
      <c r="C44" s="45">
        <f>SUM(C41:C43)</f>
        <v>2752.4300000000003</v>
      </c>
      <c r="D44" s="45">
        <f t="shared" ref="D44:M44" si="62">SUM(D41:D43)</f>
        <v>1853.22</v>
      </c>
      <c r="E44" s="45">
        <f t="shared" si="62"/>
        <v>899.21</v>
      </c>
      <c r="F44" s="46">
        <f t="shared" si="62"/>
        <v>3871.5699999999997</v>
      </c>
      <c r="G44" s="47">
        <f>(G41*$Q41+G42*$Q42+G43*$Q43)/$Q44</f>
        <v>0.58481310616079785</v>
      </c>
      <c r="H44" s="46">
        <f t="shared" si="62"/>
        <v>0</v>
      </c>
      <c r="I44" s="47">
        <f>(I41*$Q41+I42*$Q42+I43*$Q43)/$Q44</f>
        <v>0</v>
      </c>
      <c r="J44" s="46">
        <f t="shared" si="62"/>
        <v>0</v>
      </c>
      <c r="K44" s="47">
        <f>(K41*$Q41+K42*$Q42+K43*$Q43)/$Q44</f>
        <v>0</v>
      </c>
      <c r="L44" s="46">
        <f t="shared" ref="L44" si="63">SUM(L41:L43)</f>
        <v>0</v>
      </c>
      <c r="M44" s="46">
        <f t="shared" si="62"/>
        <v>0</v>
      </c>
      <c r="N44" s="47">
        <f>(N41*$Q41+N42*$Q42+N43*$Q43)/$Q44</f>
        <v>0.41518689383920204</v>
      </c>
      <c r="O44" s="45">
        <f t="shared" ref="O44" si="64">SUM(O41:O43)</f>
        <v>46564</v>
      </c>
      <c r="P44" s="24">
        <f>SUM(P41:P43)</f>
        <v>81</v>
      </c>
      <c r="Q44" s="24">
        <f>SUM(Q41:Q43)</f>
        <v>78.900000000000006</v>
      </c>
    </row>
    <row r="45" spans="1:18" x14ac:dyDescent="0.25">
      <c r="A45" s="70" t="s">
        <v>42</v>
      </c>
      <c r="B45" s="5" t="s">
        <v>43</v>
      </c>
      <c r="C45" s="9">
        <f>SUM('KPI_FY 26-27 (OMC)'!C49,'KPI_FY 26-27 (OMC)'!U49,'KPI_FY 26-27 (OMC)'!AM49,'KPI_FY 26-27 (OMC)'!BE49,'KPI_FY 26-27 (OMC)'!BW49,'KPI_FY 26-27 (OMC)'!CO49,'KPI_FY 26-27 (OMC)'!DG49,'KPI_FY 26-27 (OMC)'!DY49,'KPI_FY 26-27 (OMC)'!EQ49,'KPI_FY 26-27 (OMC)'!FI49,'KPI_FY 26-27 (OMC)'!GA49,'KPI_FY 26-27 (OMC)'!GS49)</f>
        <v>2205.0200000000004</v>
      </c>
      <c r="D45" s="9">
        <f>SUM('KPI_FY 26-27 (OMC)'!D49,'KPI_FY 26-27 (OMC)'!V49,'KPI_FY 26-27 (OMC)'!AN49,'KPI_FY 26-27 (OMC)'!BF49,'KPI_FY 26-27 (OMC)'!BX49,'KPI_FY 26-27 (OMC)'!CP49,'KPI_FY 26-27 (OMC)'!DH49,'KPI_FY 26-27 (OMC)'!DZ49,'KPI_FY 26-27 (OMC)'!ER49,'KPI_FY 26-27 (OMC)'!FJ49,'KPI_FY 26-27 (OMC)'!GB49,'KPI_FY 26-27 (OMC)'!GT49)</f>
        <v>947.73</v>
      </c>
      <c r="E45" s="9">
        <f>SUM('KPI_FY 26-27 (OMC)'!E49,'KPI_FY 26-27 (OMC)'!W49,'KPI_FY 26-27 (OMC)'!AO49,'KPI_FY 26-27 (OMC)'!BG49,'KPI_FY 26-27 (OMC)'!BY49,'KPI_FY 26-27 (OMC)'!CQ49,'KPI_FY 26-27 (OMC)'!DI49,'KPI_FY 26-27 (OMC)'!EA49,'KPI_FY 26-27 (OMC)'!ES49,'KPI_FY 26-27 (OMC)'!FK49,'KPI_FY 26-27 (OMC)'!GC49,'KPI_FY 26-27 (OMC)'!GU49)</f>
        <v>1257.2900000000002</v>
      </c>
      <c r="F45" s="9">
        <f>SUM('KPI_FY 26-27 (OMC)'!F49,'KPI_FY 26-27 (OMC)'!X49,'KPI_FY 26-27 (OMC)'!AP49,'KPI_FY 26-27 (OMC)'!BH49,'KPI_FY 26-27 (OMC)'!BZ49,'KPI_FY 26-27 (OMC)'!CR49,'KPI_FY 26-27 (OMC)'!DJ49,'KPI_FY 26-27 (OMC)'!EB49,'KPI_FY 26-27 (OMC)'!ET49,'KPI_FY 26-27 (OMC)'!FL49,'KPI_FY 26-27 (OMC)'!GD49,'KPI_FY 26-27 (OMC)'!GV49)</f>
        <v>2.98</v>
      </c>
      <c r="G45" s="37">
        <f t="shared" ref="G45:G46" si="65">F45/$B$2</f>
        <v>1.3496376811594202E-3</v>
      </c>
      <c r="H45" s="9">
        <f>SUM('KPI_FY 26-27 (OMC)'!H49,'KPI_FY 26-27 (OMC)'!Z49,'KPI_FY 26-27 (OMC)'!AR49,'KPI_FY 26-27 (OMC)'!BJ49,'KPI_FY 26-27 (OMC)'!CB49,'KPI_FY 26-27 (OMC)'!CT49,'KPI_FY 26-27 (OMC)'!DL49,'KPI_FY 26-27 (OMC)'!ED49,'KPI_FY 26-27 (OMC)'!EV49,'KPI_FY 26-27 (OMC)'!FN49,'KPI_FY 26-27 (OMC)'!GF49,'KPI_FY 26-27 (OMC)'!GX49)</f>
        <v>0</v>
      </c>
      <c r="I45" s="37">
        <f t="shared" ref="I45:I46" si="66">H45/$B$2</f>
        <v>0</v>
      </c>
      <c r="J45" s="9">
        <f>SUM('KPI_FY 26-27 (OMC)'!J49,'KPI_FY 26-27 (OMC)'!AB49,'KPI_FY 26-27 (OMC)'!AT49,'KPI_FY 26-27 (OMC)'!BL49,'KPI_FY 26-27 (OMC)'!CD49,'KPI_FY 26-27 (OMC)'!CV49,'KPI_FY 26-27 (OMC)'!DN49,'KPI_FY 26-27 (OMC)'!EF49,'KPI_FY 26-27 (OMC)'!EX49,'KPI_FY 26-27 (OMC)'!FP49,'KPI_FY 26-27 (OMC)'!GH49,'KPI_FY 26-27 (OMC)'!GZ49)</f>
        <v>0</v>
      </c>
      <c r="K45" s="37">
        <f t="shared" ref="K45:K46" si="67">J45/$B$2</f>
        <v>0</v>
      </c>
      <c r="L45" s="9">
        <f>SUM('KPI_FY 26-27 (OMC)'!L49,'KPI_FY 26-27 (OMC)'!AD49,'KPI_FY 26-27 (OMC)'!AV49,'KPI_FY 26-27 (OMC)'!BN49,'KPI_FY 26-27 (OMC)'!CF49,'KPI_FY 26-27 (OMC)'!CX49,'KPI_FY 26-27 (OMC)'!DP49,'KPI_FY 26-27 (OMC)'!EH49,'KPI_FY 26-27 (OMC)'!EZ49,'KPI_FY 26-27 (OMC)'!FR49,'KPI_FY 26-27 (OMC)'!GJ49,'KPI_FY 26-27 (OMC)'!HB49)</f>
        <v>0</v>
      </c>
      <c r="M45" s="9">
        <f>SUM('KPI_FY 26-27 (OMC)'!M49,'KPI_FY 26-27 (OMC)'!AE49,'KPI_FY 26-27 (OMC)'!AW49,'KPI_FY 26-27 (OMC)'!BO49,'KPI_FY 26-27 (OMC)'!CG49,'KPI_FY 26-27 (OMC)'!CY49,'KPI_FY 26-27 (OMC)'!DQ49,'KPI_FY 26-27 (OMC)'!EI49,'KPI_FY 26-27 (OMC)'!FA49,'KPI_FY 26-27 (OMC)'!FS49,'KPI_FY 26-27 (OMC)'!GK49,'KPI_FY 26-27 (OMC)'!HC49)</f>
        <v>0</v>
      </c>
      <c r="N45" s="37">
        <f>(C45-L45-M45)/$B$2</f>
        <v>0.99865036231884075</v>
      </c>
      <c r="O45" s="9">
        <f>SUM('KPI_FY 26-27 (OMC)'!O49,'KPI_FY 26-27 (OMC)'!AG49,'KPI_FY 26-27 (OMC)'!AY49,'KPI_FY 26-27 (OMC)'!BQ49,'KPI_FY 26-27 (OMC)'!CI49,'KPI_FY 26-27 (OMC)'!DA49,'KPI_FY 26-27 (OMC)'!DS49,'KPI_FY 26-27 (OMC)'!EK49,'KPI_FY 26-27 (OMC)'!FC49,'KPI_FY 26-27 (OMC)'!FU49,'KPI_FY 26-27 (OMC)'!GM49,'KPI_FY 26-27 (OMC)'!HE49)</f>
        <v>59922</v>
      </c>
      <c r="P45" s="2">
        <v>82.5</v>
      </c>
      <c r="Q45" s="2">
        <v>77</v>
      </c>
    </row>
    <row r="46" spans="1:18" x14ac:dyDescent="0.25">
      <c r="A46" s="2"/>
      <c r="B46" s="5" t="s">
        <v>44</v>
      </c>
      <c r="C46" s="9">
        <f>SUM('KPI_FY 26-27 (OMC)'!C50,'KPI_FY 26-27 (OMC)'!U50,'KPI_FY 26-27 (OMC)'!AM50,'KPI_FY 26-27 (OMC)'!BE50,'KPI_FY 26-27 (OMC)'!BW50,'KPI_FY 26-27 (OMC)'!CO50,'KPI_FY 26-27 (OMC)'!DG50,'KPI_FY 26-27 (OMC)'!DY50,'KPI_FY 26-27 (OMC)'!EQ50,'KPI_FY 26-27 (OMC)'!FI50,'KPI_FY 26-27 (OMC)'!GA50,'KPI_FY 26-27 (OMC)'!GS50)</f>
        <v>2188</v>
      </c>
      <c r="D46" s="9">
        <f>SUM('KPI_FY 26-27 (OMC)'!D50,'KPI_FY 26-27 (OMC)'!V50,'KPI_FY 26-27 (OMC)'!AN50,'KPI_FY 26-27 (OMC)'!BF50,'KPI_FY 26-27 (OMC)'!BX50,'KPI_FY 26-27 (OMC)'!CP50,'KPI_FY 26-27 (OMC)'!DH50,'KPI_FY 26-27 (OMC)'!DZ50,'KPI_FY 26-27 (OMC)'!ER50,'KPI_FY 26-27 (OMC)'!FJ50,'KPI_FY 26-27 (OMC)'!GB50,'KPI_FY 26-27 (OMC)'!GT50)</f>
        <v>1208.5266666666666</v>
      </c>
      <c r="E46" s="9">
        <f>SUM('KPI_FY 26-27 (OMC)'!E50,'KPI_FY 26-27 (OMC)'!W50,'KPI_FY 26-27 (OMC)'!AO50,'KPI_FY 26-27 (OMC)'!BG50,'KPI_FY 26-27 (OMC)'!BY50,'KPI_FY 26-27 (OMC)'!CQ50,'KPI_FY 26-27 (OMC)'!DI50,'KPI_FY 26-27 (OMC)'!EA50,'KPI_FY 26-27 (OMC)'!ES50,'KPI_FY 26-27 (OMC)'!FK50,'KPI_FY 26-27 (OMC)'!GC50,'KPI_FY 26-27 (OMC)'!GU50)</f>
        <v>979.47333333333336</v>
      </c>
      <c r="F46" s="9">
        <f>SUM('KPI_FY 26-27 (OMC)'!F50,'KPI_FY 26-27 (OMC)'!X50,'KPI_FY 26-27 (OMC)'!AP50,'KPI_FY 26-27 (OMC)'!BH50,'KPI_FY 26-27 (OMC)'!BZ50,'KPI_FY 26-27 (OMC)'!CR50,'KPI_FY 26-27 (OMC)'!DJ50,'KPI_FY 26-27 (OMC)'!EB50,'KPI_FY 26-27 (OMC)'!ET50,'KPI_FY 26-27 (OMC)'!FL50,'KPI_FY 26-27 (OMC)'!GD50,'KPI_FY 26-27 (OMC)'!GV50)</f>
        <v>20</v>
      </c>
      <c r="G46" s="37">
        <f t="shared" si="65"/>
        <v>9.057971014492754E-3</v>
      </c>
      <c r="H46" s="9">
        <f>SUM('KPI_FY 26-27 (OMC)'!H50,'KPI_FY 26-27 (OMC)'!Z50,'KPI_FY 26-27 (OMC)'!AR50,'KPI_FY 26-27 (OMC)'!BJ50,'KPI_FY 26-27 (OMC)'!CB50,'KPI_FY 26-27 (OMC)'!CT50,'KPI_FY 26-27 (OMC)'!DL50,'KPI_FY 26-27 (OMC)'!ED50,'KPI_FY 26-27 (OMC)'!EV50,'KPI_FY 26-27 (OMC)'!FN50,'KPI_FY 26-27 (OMC)'!GF50,'KPI_FY 26-27 (OMC)'!GX50)</f>
        <v>0</v>
      </c>
      <c r="I46" s="37">
        <f t="shared" si="66"/>
        <v>0</v>
      </c>
      <c r="J46" s="9">
        <f>SUM('KPI_FY 26-27 (OMC)'!J50,'KPI_FY 26-27 (OMC)'!AB50,'KPI_FY 26-27 (OMC)'!AT50,'KPI_FY 26-27 (OMC)'!BL50,'KPI_FY 26-27 (OMC)'!CD50,'KPI_FY 26-27 (OMC)'!CV50,'KPI_FY 26-27 (OMC)'!DN50,'KPI_FY 26-27 (OMC)'!EF50,'KPI_FY 26-27 (OMC)'!EX50,'KPI_FY 26-27 (OMC)'!FP50,'KPI_FY 26-27 (OMC)'!GH50,'KPI_FY 26-27 (OMC)'!GZ50)</f>
        <v>0</v>
      </c>
      <c r="K46" s="37">
        <f t="shared" si="67"/>
        <v>0</v>
      </c>
      <c r="L46" s="9">
        <f>SUM('KPI_FY 26-27 (OMC)'!L50,'KPI_FY 26-27 (OMC)'!AD50,'KPI_FY 26-27 (OMC)'!AV50,'KPI_FY 26-27 (OMC)'!BN50,'KPI_FY 26-27 (OMC)'!CF50,'KPI_FY 26-27 (OMC)'!CX50,'KPI_FY 26-27 (OMC)'!DP50,'KPI_FY 26-27 (OMC)'!EH50,'KPI_FY 26-27 (OMC)'!EZ50,'KPI_FY 26-27 (OMC)'!FR50,'KPI_FY 26-27 (OMC)'!GJ50,'KPI_FY 26-27 (OMC)'!HB50)</f>
        <v>0</v>
      </c>
      <c r="M46" s="9">
        <f>SUM('KPI_FY 26-27 (OMC)'!M50,'KPI_FY 26-27 (OMC)'!AE50,'KPI_FY 26-27 (OMC)'!AW50,'KPI_FY 26-27 (OMC)'!BO50,'KPI_FY 26-27 (OMC)'!CG50,'KPI_FY 26-27 (OMC)'!CY50,'KPI_FY 26-27 (OMC)'!DQ50,'KPI_FY 26-27 (OMC)'!EI50,'KPI_FY 26-27 (OMC)'!FA50,'KPI_FY 26-27 (OMC)'!FS50,'KPI_FY 26-27 (OMC)'!GK50,'KPI_FY 26-27 (OMC)'!HC50)</f>
        <v>0</v>
      </c>
      <c r="N46" s="37">
        <f>(C46-L46-M46)/$B$2</f>
        <v>0.99094202898550721</v>
      </c>
      <c r="O46" s="9">
        <f>SUM('KPI_FY 26-27 (OMC)'!O50,'KPI_FY 26-27 (OMC)'!AG50,'KPI_FY 26-27 (OMC)'!AY50,'KPI_FY 26-27 (OMC)'!BQ50,'KPI_FY 26-27 (OMC)'!CI50,'KPI_FY 26-27 (OMC)'!DA50,'KPI_FY 26-27 (OMC)'!DS50,'KPI_FY 26-27 (OMC)'!EK50,'KPI_FY 26-27 (OMC)'!FC50,'KPI_FY 26-27 (OMC)'!FU50,'KPI_FY 26-27 (OMC)'!GM50,'KPI_FY 26-27 (OMC)'!HE50)</f>
        <v>76421</v>
      </c>
      <c r="P46" s="2">
        <v>82.5</v>
      </c>
      <c r="Q46" s="2">
        <v>75</v>
      </c>
    </row>
    <row r="47" spans="1:18" x14ac:dyDescent="0.25">
      <c r="A47" s="2"/>
      <c r="B47" s="19" t="s">
        <v>23</v>
      </c>
      <c r="C47" s="45">
        <f>SUM(C45:C46)</f>
        <v>4393.0200000000004</v>
      </c>
      <c r="D47" s="45">
        <f t="shared" ref="D47:M47" si="68">SUM(D45:D46)</f>
        <v>2156.2566666666667</v>
      </c>
      <c r="E47" s="45">
        <f t="shared" si="68"/>
        <v>2236.7633333333333</v>
      </c>
      <c r="F47" s="45">
        <f t="shared" si="68"/>
        <v>22.98</v>
      </c>
      <c r="G47" s="47">
        <f>(G45*$Q45+G46*$Q46)/$Q47</f>
        <v>5.153091628527842E-3</v>
      </c>
      <c r="H47" s="46">
        <f t="shared" si="68"/>
        <v>0</v>
      </c>
      <c r="I47" s="47">
        <f>(I45*$Q45+I46*$Q46)/$Q47</f>
        <v>0</v>
      </c>
      <c r="J47" s="46">
        <f t="shared" si="68"/>
        <v>0</v>
      </c>
      <c r="K47" s="56">
        <f>(K45*$Q45+K46*$Q46)/$Q47</f>
        <v>0</v>
      </c>
      <c r="L47" s="46">
        <f t="shared" ref="L47" si="69">SUM(L45:L46)</f>
        <v>0</v>
      </c>
      <c r="M47" s="46">
        <f t="shared" si="68"/>
        <v>0</v>
      </c>
      <c r="N47" s="47">
        <f>(N45*$Q45+N46*$Q46)/$Q47</f>
        <v>0.99484690837147238</v>
      </c>
      <c r="O47" s="45">
        <f t="shared" ref="O47" si="70">SUM(O45:O46)</f>
        <v>136343</v>
      </c>
      <c r="P47" s="24">
        <f>SUM(P45:P46)</f>
        <v>165</v>
      </c>
      <c r="Q47" s="24">
        <f>SUM(Q45:Q46)</f>
        <v>152</v>
      </c>
    </row>
    <row r="48" spans="1:18" x14ac:dyDescent="0.25">
      <c r="A48" s="70" t="s">
        <v>45</v>
      </c>
      <c r="B48" s="5" t="s">
        <v>46</v>
      </c>
      <c r="C48" s="9">
        <f>SUM('KPI_FY 26-27 (OMC)'!C52,'KPI_FY 26-27 (OMC)'!U52,'KPI_FY 26-27 (OMC)'!AM52,'KPI_FY 26-27 (OMC)'!BE52,'KPI_FY 26-27 (OMC)'!BW52,'KPI_FY 26-27 (OMC)'!CO52,'KPI_FY 26-27 (OMC)'!DG52,'KPI_FY 26-27 (OMC)'!DY52,'KPI_FY 26-27 (OMC)'!EQ52,'KPI_FY 26-27 (OMC)'!FI52,'KPI_FY 26-27 (OMC)'!GA52,'KPI_FY 26-27 (OMC)'!GS52)</f>
        <v>0</v>
      </c>
      <c r="D48" s="9">
        <f>SUM('KPI_FY 26-27 (OMC)'!D52,'KPI_FY 26-27 (OMC)'!V52,'KPI_FY 26-27 (OMC)'!AN52,'KPI_FY 26-27 (OMC)'!BF52,'KPI_FY 26-27 (OMC)'!BX52,'KPI_FY 26-27 (OMC)'!CP52,'KPI_FY 26-27 (OMC)'!DH52,'KPI_FY 26-27 (OMC)'!DZ52,'KPI_FY 26-27 (OMC)'!ER52,'KPI_FY 26-27 (OMC)'!FJ52,'KPI_FY 26-27 (OMC)'!GB52,'KPI_FY 26-27 (OMC)'!GT52)</f>
        <v>0</v>
      </c>
      <c r="E48" s="9">
        <f>SUM('KPI_FY 26-27 (OMC)'!E52,'KPI_FY 26-27 (OMC)'!W52,'KPI_FY 26-27 (OMC)'!AO52,'KPI_FY 26-27 (OMC)'!BG52,'KPI_FY 26-27 (OMC)'!BY52,'KPI_FY 26-27 (OMC)'!CQ52,'KPI_FY 26-27 (OMC)'!DI52,'KPI_FY 26-27 (OMC)'!EA52,'KPI_FY 26-27 (OMC)'!ES52,'KPI_FY 26-27 (OMC)'!FK52,'KPI_FY 26-27 (OMC)'!GC52,'KPI_FY 26-27 (OMC)'!GU52)</f>
        <v>0</v>
      </c>
      <c r="F48" s="9">
        <f>SUM('KPI_FY 26-27 (OMC)'!F52,'KPI_FY 26-27 (OMC)'!X52,'KPI_FY 26-27 (OMC)'!AP52,'KPI_FY 26-27 (OMC)'!BH52,'KPI_FY 26-27 (OMC)'!BZ52,'KPI_FY 26-27 (OMC)'!CR52,'KPI_FY 26-27 (OMC)'!DJ52,'KPI_FY 26-27 (OMC)'!EB52,'KPI_FY 26-27 (OMC)'!ET52,'KPI_FY 26-27 (OMC)'!FL52,'KPI_FY 26-27 (OMC)'!GD52,'KPI_FY 26-27 (OMC)'!GV52)</f>
        <v>2208</v>
      </c>
      <c r="G48" s="37">
        <f>F48/$B$2</f>
        <v>1</v>
      </c>
      <c r="H48" s="9">
        <f>SUM('KPI_FY 26-27 (OMC)'!H52,'KPI_FY 26-27 (OMC)'!Z52,'KPI_FY 26-27 (OMC)'!AR52,'KPI_FY 26-27 (OMC)'!BJ52,'KPI_FY 26-27 (OMC)'!CB52,'KPI_FY 26-27 (OMC)'!CT52,'KPI_FY 26-27 (OMC)'!DL52,'KPI_FY 26-27 (OMC)'!ED52,'KPI_FY 26-27 (OMC)'!EV52,'KPI_FY 26-27 (OMC)'!FN52,'KPI_FY 26-27 (OMC)'!GF52,'KPI_FY 26-27 (OMC)'!GX52)</f>
        <v>0</v>
      </c>
      <c r="I48" s="37">
        <f>H48/$B$2</f>
        <v>0</v>
      </c>
      <c r="J48" s="9">
        <f>SUM('KPI_FY 26-27 (OMC)'!J52,'KPI_FY 26-27 (OMC)'!AB52,'KPI_FY 26-27 (OMC)'!AT52,'KPI_FY 26-27 (OMC)'!BL52,'KPI_FY 26-27 (OMC)'!CD52,'KPI_FY 26-27 (OMC)'!CV52,'KPI_FY 26-27 (OMC)'!DN52,'KPI_FY 26-27 (OMC)'!EF52,'KPI_FY 26-27 (OMC)'!EX52,'KPI_FY 26-27 (OMC)'!FP52,'KPI_FY 26-27 (OMC)'!GH52,'KPI_FY 26-27 (OMC)'!GZ52)</f>
        <v>0</v>
      </c>
      <c r="K48" s="37">
        <f>J48/$B$2</f>
        <v>0</v>
      </c>
      <c r="L48" s="9">
        <f>SUM('KPI_FY 26-27 (OMC)'!L52,'KPI_FY 26-27 (OMC)'!AD52,'KPI_FY 26-27 (OMC)'!AV52,'KPI_FY 26-27 (OMC)'!BN52,'KPI_FY 26-27 (OMC)'!CF52,'KPI_FY 26-27 (OMC)'!CX52,'KPI_FY 26-27 (OMC)'!DP52,'KPI_FY 26-27 (OMC)'!EH52,'KPI_FY 26-27 (OMC)'!EZ52,'KPI_FY 26-27 (OMC)'!FR52,'KPI_FY 26-27 (OMC)'!GJ52,'KPI_FY 26-27 (OMC)'!HB52)</f>
        <v>0</v>
      </c>
      <c r="M48" s="9">
        <f>SUM('KPI_FY 26-27 (OMC)'!M52,'KPI_FY 26-27 (OMC)'!AE52,'KPI_FY 26-27 (OMC)'!AW52,'KPI_FY 26-27 (OMC)'!BO52,'KPI_FY 26-27 (OMC)'!CG52,'KPI_FY 26-27 (OMC)'!CY52,'KPI_FY 26-27 (OMC)'!DQ52,'KPI_FY 26-27 (OMC)'!EI52,'KPI_FY 26-27 (OMC)'!FA52,'KPI_FY 26-27 (OMC)'!FS52,'KPI_FY 26-27 (OMC)'!GK52,'KPI_FY 26-27 (OMC)'!HC52)</f>
        <v>0</v>
      </c>
      <c r="N48" s="37">
        <f>(C48-L48-M48)/$B$2</f>
        <v>0</v>
      </c>
      <c r="O48" s="9">
        <f>SUM('KPI_FY 26-27 (OMC)'!O52,'KPI_FY 26-27 (OMC)'!AG52,'KPI_FY 26-27 (OMC)'!AY52,'KPI_FY 26-27 (OMC)'!BQ52,'KPI_FY 26-27 (OMC)'!CI52,'KPI_FY 26-27 (OMC)'!DA52,'KPI_FY 26-27 (OMC)'!DS52,'KPI_FY 26-27 (OMC)'!EK52,'KPI_FY 26-27 (OMC)'!FC52,'KPI_FY 26-27 (OMC)'!FU52,'KPI_FY 26-27 (OMC)'!GM52,'KPI_FY 26-27 (OMC)'!HE52)</f>
        <v>0</v>
      </c>
      <c r="P48" s="2">
        <v>55</v>
      </c>
      <c r="Q48" s="2">
        <v>48.1</v>
      </c>
    </row>
    <row r="49" spans="1:17" x14ac:dyDescent="0.25">
      <c r="A49" s="2"/>
      <c r="B49" s="5" t="s">
        <v>43</v>
      </c>
      <c r="C49" s="9">
        <f>SUM('KPI_FY 26-27 (OMC)'!C53,'KPI_FY 26-27 (OMC)'!U53,'KPI_FY 26-27 (OMC)'!AM53,'KPI_FY 26-27 (OMC)'!BE53,'KPI_FY 26-27 (OMC)'!BW53,'KPI_FY 26-27 (OMC)'!CO53,'KPI_FY 26-27 (OMC)'!DG53,'KPI_FY 26-27 (OMC)'!DY53,'KPI_FY 26-27 (OMC)'!EQ53,'KPI_FY 26-27 (OMC)'!FI53,'KPI_FY 26-27 (OMC)'!GA53,'KPI_FY 26-27 (OMC)'!GS53)</f>
        <v>1038.9000000000001</v>
      </c>
      <c r="D49" s="9">
        <f>SUM('KPI_FY 26-27 (OMC)'!D53,'KPI_FY 26-27 (OMC)'!V53,'KPI_FY 26-27 (OMC)'!AN53,'KPI_FY 26-27 (OMC)'!BF53,'KPI_FY 26-27 (OMC)'!BX53,'KPI_FY 26-27 (OMC)'!CP53,'KPI_FY 26-27 (OMC)'!DH53,'KPI_FY 26-27 (OMC)'!DZ53,'KPI_FY 26-27 (OMC)'!ER53,'KPI_FY 26-27 (OMC)'!FJ53,'KPI_FY 26-27 (OMC)'!GB53,'KPI_FY 26-27 (OMC)'!GT53)</f>
        <v>404.89</v>
      </c>
      <c r="E49" s="9">
        <f>SUM('KPI_FY 26-27 (OMC)'!E53,'KPI_FY 26-27 (OMC)'!W53,'KPI_FY 26-27 (OMC)'!AO53,'KPI_FY 26-27 (OMC)'!BG53,'KPI_FY 26-27 (OMC)'!BY53,'KPI_FY 26-27 (OMC)'!CQ53,'KPI_FY 26-27 (OMC)'!DI53,'KPI_FY 26-27 (OMC)'!EA53,'KPI_FY 26-27 (OMC)'!ES53,'KPI_FY 26-27 (OMC)'!FK53,'KPI_FY 26-27 (OMC)'!GC53,'KPI_FY 26-27 (OMC)'!GU53)</f>
        <v>634.01</v>
      </c>
      <c r="F49" s="9">
        <f>SUM('KPI_FY 26-27 (OMC)'!F53,'KPI_FY 26-27 (OMC)'!X53,'KPI_FY 26-27 (OMC)'!AP53,'KPI_FY 26-27 (OMC)'!BH53,'KPI_FY 26-27 (OMC)'!BZ53,'KPI_FY 26-27 (OMC)'!CR53,'KPI_FY 26-27 (OMC)'!DJ53,'KPI_FY 26-27 (OMC)'!EB53,'KPI_FY 26-27 (OMC)'!ET53,'KPI_FY 26-27 (OMC)'!FL53,'KPI_FY 26-27 (OMC)'!GD53,'KPI_FY 26-27 (OMC)'!GV53)</f>
        <v>1169.0999999999999</v>
      </c>
      <c r="G49" s="37">
        <f>F49/$B$2</f>
        <v>0.5294836956521739</v>
      </c>
      <c r="H49" s="9">
        <f>SUM('KPI_FY 26-27 (OMC)'!H53,'KPI_FY 26-27 (OMC)'!Z53,'KPI_FY 26-27 (OMC)'!AR53,'KPI_FY 26-27 (OMC)'!BJ53,'KPI_FY 26-27 (OMC)'!CB53,'KPI_FY 26-27 (OMC)'!CT53,'KPI_FY 26-27 (OMC)'!DL53,'KPI_FY 26-27 (OMC)'!ED53,'KPI_FY 26-27 (OMC)'!EV53,'KPI_FY 26-27 (OMC)'!FN53,'KPI_FY 26-27 (OMC)'!GF53,'KPI_FY 26-27 (OMC)'!GX53)</f>
        <v>0</v>
      </c>
      <c r="I49" s="37">
        <f>H49/$B$2</f>
        <v>0</v>
      </c>
      <c r="J49" s="9">
        <f>SUM('KPI_FY 26-27 (OMC)'!J53,'KPI_FY 26-27 (OMC)'!AB53,'KPI_FY 26-27 (OMC)'!AT53,'KPI_FY 26-27 (OMC)'!BL53,'KPI_FY 26-27 (OMC)'!CD53,'KPI_FY 26-27 (OMC)'!CV53,'KPI_FY 26-27 (OMC)'!DN53,'KPI_FY 26-27 (OMC)'!EF53,'KPI_FY 26-27 (OMC)'!EX53,'KPI_FY 26-27 (OMC)'!FP53,'KPI_FY 26-27 (OMC)'!GH53,'KPI_FY 26-27 (OMC)'!GZ53)</f>
        <v>0</v>
      </c>
      <c r="K49" s="37">
        <f>J49/$B$2</f>
        <v>0</v>
      </c>
      <c r="L49" s="9">
        <f>SUM('KPI_FY 26-27 (OMC)'!L53,'KPI_FY 26-27 (OMC)'!AD53,'KPI_FY 26-27 (OMC)'!AV53,'KPI_FY 26-27 (OMC)'!BN53,'KPI_FY 26-27 (OMC)'!CF53,'KPI_FY 26-27 (OMC)'!CX53,'KPI_FY 26-27 (OMC)'!DP53,'KPI_FY 26-27 (OMC)'!EH53,'KPI_FY 26-27 (OMC)'!EZ53,'KPI_FY 26-27 (OMC)'!FR53,'KPI_FY 26-27 (OMC)'!GJ53,'KPI_FY 26-27 (OMC)'!HB53)</f>
        <v>0</v>
      </c>
      <c r="M49" s="9">
        <f>SUM('KPI_FY 26-27 (OMC)'!M53,'KPI_FY 26-27 (OMC)'!AE53,'KPI_FY 26-27 (OMC)'!AW53,'KPI_FY 26-27 (OMC)'!BO53,'KPI_FY 26-27 (OMC)'!CG53,'KPI_FY 26-27 (OMC)'!CY53,'KPI_FY 26-27 (OMC)'!DQ53,'KPI_FY 26-27 (OMC)'!EI53,'KPI_FY 26-27 (OMC)'!FA53,'KPI_FY 26-27 (OMC)'!FS53,'KPI_FY 26-27 (OMC)'!GK53,'KPI_FY 26-27 (OMC)'!HC53)</f>
        <v>27.966428571428573</v>
      </c>
      <c r="N49" s="37">
        <f>(C49-L49-M49)/$B$2</f>
        <v>0.45785034937888203</v>
      </c>
      <c r="O49" s="9">
        <f>SUM('KPI_FY 26-27 (OMC)'!O53,'KPI_FY 26-27 (OMC)'!AG53,'KPI_FY 26-27 (OMC)'!AY53,'KPI_FY 26-27 (OMC)'!BQ53,'KPI_FY 26-27 (OMC)'!CI53,'KPI_FY 26-27 (OMC)'!DA53,'KPI_FY 26-27 (OMC)'!DS53,'KPI_FY 26-27 (OMC)'!EK53,'KPI_FY 26-27 (OMC)'!FC53,'KPI_FY 26-27 (OMC)'!FU53,'KPI_FY 26-27 (OMC)'!GM53,'KPI_FY 26-27 (OMC)'!HE53)</f>
        <v>18221.5</v>
      </c>
      <c r="P49" s="2">
        <v>55</v>
      </c>
      <c r="Q49" s="2">
        <v>49.4</v>
      </c>
    </row>
    <row r="50" spans="1:17" x14ac:dyDescent="0.25">
      <c r="A50" s="2"/>
      <c r="B50" s="2">
        <v>3</v>
      </c>
      <c r="C50" s="9">
        <f>SUM('KPI_FY 26-27 (OMC)'!C54,'KPI_FY 26-27 (OMC)'!U54,'KPI_FY 26-27 (OMC)'!AM54,'KPI_FY 26-27 (OMC)'!BE54,'KPI_FY 26-27 (OMC)'!BW54,'KPI_FY 26-27 (OMC)'!CO54,'KPI_FY 26-27 (OMC)'!DG54,'KPI_FY 26-27 (OMC)'!DY54,'KPI_FY 26-27 (OMC)'!EQ54,'KPI_FY 26-27 (OMC)'!FI54,'KPI_FY 26-27 (OMC)'!GA54,'KPI_FY 26-27 (OMC)'!GS54)</f>
        <v>2202.58</v>
      </c>
      <c r="D50" s="9">
        <f>SUM('KPI_FY 26-27 (OMC)'!D54,'KPI_FY 26-27 (OMC)'!V54,'KPI_FY 26-27 (OMC)'!AN54,'KPI_FY 26-27 (OMC)'!BF54,'KPI_FY 26-27 (OMC)'!BX54,'KPI_FY 26-27 (OMC)'!CP54,'KPI_FY 26-27 (OMC)'!DH54,'KPI_FY 26-27 (OMC)'!DZ54,'KPI_FY 26-27 (OMC)'!ER54,'KPI_FY 26-27 (OMC)'!FJ54,'KPI_FY 26-27 (OMC)'!GB54,'KPI_FY 26-27 (OMC)'!GT54)</f>
        <v>1095.6100000000001</v>
      </c>
      <c r="E50" s="9">
        <f>SUM('KPI_FY 26-27 (OMC)'!E54,'KPI_FY 26-27 (OMC)'!W54,'KPI_FY 26-27 (OMC)'!AO54,'KPI_FY 26-27 (OMC)'!BG54,'KPI_FY 26-27 (OMC)'!BY54,'KPI_FY 26-27 (OMC)'!CQ54,'KPI_FY 26-27 (OMC)'!DI54,'KPI_FY 26-27 (OMC)'!EA54,'KPI_FY 26-27 (OMC)'!ES54,'KPI_FY 26-27 (OMC)'!FK54,'KPI_FY 26-27 (OMC)'!GC54,'KPI_FY 26-27 (OMC)'!GU54)</f>
        <v>1106.9699999999998</v>
      </c>
      <c r="F50" s="9">
        <f>SUM('KPI_FY 26-27 (OMC)'!F54,'KPI_FY 26-27 (OMC)'!X54,'KPI_FY 26-27 (OMC)'!AP54,'KPI_FY 26-27 (OMC)'!BH54,'KPI_FY 26-27 (OMC)'!BZ54,'KPI_FY 26-27 (OMC)'!CR54,'KPI_FY 26-27 (OMC)'!DJ54,'KPI_FY 26-27 (OMC)'!EB54,'KPI_FY 26-27 (OMC)'!ET54,'KPI_FY 26-27 (OMC)'!FL54,'KPI_FY 26-27 (OMC)'!GD54,'KPI_FY 26-27 (OMC)'!GV54)</f>
        <v>5.42</v>
      </c>
      <c r="G50" s="37">
        <f>F50/$B$2</f>
        <v>2.4547101449275363E-3</v>
      </c>
      <c r="H50" s="9">
        <f>SUM('KPI_FY 26-27 (OMC)'!H54,'KPI_FY 26-27 (OMC)'!Z54,'KPI_FY 26-27 (OMC)'!AR54,'KPI_FY 26-27 (OMC)'!BJ54,'KPI_FY 26-27 (OMC)'!CB54,'KPI_FY 26-27 (OMC)'!CT54,'KPI_FY 26-27 (OMC)'!DL54,'KPI_FY 26-27 (OMC)'!ED54,'KPI_FY 26-27 (OMC)'!EV54,'KPI_FY 26-27 (OMC)'!FN54,'KPI_FY 26-27 (OMC)'!GF54,'KPI_FY 26-27 (OMC)'!GX54)</f>
        <v>0</v>
      </c>
      <c r="I50" s="37">
        <f>H50/$B$2</f>
        <v>0</v>
      </c>
      <c r="J50" s="9">
        <f>SUM('KPI_FY 26-27 (OMC)'!J54,'KPI_FY 26-27 (OMC)'!AB54,'KPI_FY 26-27 (OMC)'!AT54,'KPI_FY 26-27 (OMC)'!BL54,'KPI_FY 26-27 (OMC)'!CD54,'KPI_FY 26-27 (OMC)'!CV54,'KPI_FY 26-27 (OMC)'!DN54,'KPI_FY 26-27 (OMC)'!EF54,'KPI_FY 26-27 (OMC)'!EX54,'KPI_FY 26-27 (OMC)'!FP54,'KPI_FY 26-27 (OMC)'!GH54,'KPI_FY 26-27 (OMC)'!GZ54)</f>
        <v>0</v>
      </c>
      <c r="K50" s="37">
        <f>J50/$B$2</f>
        <v>0</v>
      </c>
      <c r="L50" s="9">
        <f>SUM('KPI_FY 26-27 (OMC)'!L54,'KPI_FY 26-27 (OMC)'!AD54,'KPI_FY 26-27 (OMC)'!AV54,'KPI_FY 26-27 (OMC)'!BN54,'KPI_FY 26-27 (OMC)'!CF54,'KPI_FY 26-27 (OMC)'!CX54,'KPI_FY 26-27 (OMC)'!DP54,'KPI_FY 26-27 (OMC)'!EH54,'KPI_FY 26-27 (OMC)'!EZ54,'KPI_FY 26-27 (OMC)'!FR54,'KPI_FY 26-27 (OMC)'!GJ54,'KPI_FY 26-27 (OMC)'!HB54)</f>
        <v>0</v>
      </c>
      <c r="M50" s="9">
        <f>SUM('KPI_FY 26-27 (OMC)'!M54,'KPI_FY 26-27 (OMC)'!AE54,'KPI_FY 26-27 (OMC)'!AW54,'KPI_FY 26-27 (OMC)'!BO54,'KPI_FY 26-27 (OMC)'!CG54,'KPI_FY 26-27 (OMC)'!CY54,'KPI_FY 26-27 (OMC)'!DQ54,'KPI_FY 26-27 (OMC)'!EI54,'KPI_FY 26-27 (OMC)'!FA54,'KPI_FY 26-27 (OMC)'!FS54,'KPI_FY 26-27 (OMC)'!GK54,'KPI_FY 26-27 (OMC)'!HC54)</f>
        <v>276.37954545454545</v>
      </c>
      <c r="N50" s="37">
        <f>(C50-L50-M50)/$B$2</f>
        <v>0.87237339426877469</v>
      </c>
      <c r="O50" s="9">
        <f>SUM('KPI_FY 26-27 (OMC)'!O54,'KPI_FY 26-27 (OMC)'!AG54,'KPI_FY 26-27 (OMC)'!AY54,'KPI_FY 26-27 (OMC)'!BQ54,'KPI_FY 26-27 (OMC)'!CI54,'KPI_FY 26-27 (OMC)'!DA54,'KPI_FY 26-27 (OMC)'!DS54,'KPI_FY 26-27 (OMC)'!EK54,'KPI_FY 26-27 (OMC)'!FC54,'KPI_FY 26-27 (OMC)'!FU54,'KPI_FY 26-27 (OMC)'!GM54,'KPI_FY 26-27 (OMC)'!HE54)</f>
        <v>47501.3</v>
      </c>
      <c r="P50" s="2">
        <v>55</v>
      </c>
      <c r="Q50" s="2">
        <v>51.2</v>
      </c>
    </row>
    <row r="51" spans="1:17" x14ac:dyDescent="0.25">
      <c r="A51" s="2"/>
      <c r="B51" s="2">
        <v>4</v>
      </c>
      <c r="C51" s="9">
        <f>SUM('KPI_FY 26-27 (OMC)'!C55,'KPI_FY 26-27 (OMC)'!U55,'KPI_FY 26-27 (OMC)'!AM55,'KPI_FY 26-27 (OMC)'!BE55,'KPI_FY 26-27 (OMC)'!BW55,'KPI_FY 26-27 (OMC)'!CO55,'KPI_FY 26-27 (OMC)'!DG55,'KPI_FY 26-27 (OMC)'!DY55,'KPI_FY 26-27 (OMC)'!EQ55,'KPI_FY 26-27 (OMC)'!FI55,'KPI_FY 26-27 (OMC)'!GA55,'KPI_FY 26-27 (OMC)'!GS55)</f>
        <v>1070.17</v>
      </c>
      <c r="D51" s="9">
        <f>SUM('KPI_FY 26-27 (OMC)'!D55,'KPI_FY 26-27 (OMC)'!V55,'KPI_FY 26-27 (OMC)'!AN55,'KPI_FY 26-27 (OMC)'!BF55,'KPI_FY 26-27 (OMC)'!BX55,'KPI_FY 26-27 (OMC)'!CP55,'KPI_FY 26-27 (OMC)'!DH55,'KPI_FY 26-27 (OMC)'!DZ55,'KPI_FY 26-27 (OMC)'!ER55,'KPI_FY 26-27 (OMC)'!FJ55,'KPI_FY 26-27 (OMC)'!GB55,'KPI_FY 26-27 (OMC)'!GT55)</f>
        <v>401.94500000000005</v>
      </c>
      <c r="E51" s="9">
        <f>SUM('KPI_FY 26-27 (OMC)'!E55,'KPI_FY 26-27 (OMC)'!W55,'KPI_FY 26-27 (OMC)'!AO55,'KPI_FY 26-27 (OMC)'!BG55,'KPI_FY 26-27 (OMC)'!BY55,'KPI_FY 26-27 (OMC)'!CQ55,'KPI_FY 26-27 (OMC)'!DI55,'KPI_FY 26-27 (OMC)'!EA55,'KPI_FY 26-27 (OMC)'!ES55,'KPI_FY 26-27 (OMC)'!FK55,'KPI_FY 26-27 (OMC)'!GC55,'KPI_FY 26-27 (OMC)'!GU55)</f>
        <v>668.22500000000002</v>
      </c>
      <c r="F51" s="9">
        <f>SUM('KPI_FY 26-27 (OMC)'!F55,'KPI_FY 26-27 (OMC)'!X55,'KPI_FY 26-27 (OMC)'!AP55,'KPI_FY 26-27 (OMC)'!BH55,'KPI_FY 26-27 (OMC)'!BZ55,'KPI_FY 26-27 (OMC)'!CR55,'KPI_FY 26-27 (OMC)'!DJ55,'KPI_FY 26-27 (OMC)'!EB55,'KPI_FY 26-27 (OMC)'!ET55,'KPI_FY 26-27 (OMC)'!FL55,'KPI_FY 26-27 (OMC)'!GD55,'KPI_FY 26-27 (OMC)'!GV55)</f>
        <v>1137.83</v>
      </c>
      <c r="G51" s="37">
        <f>F51/$B$2</f>
        <v>0.51532155797101442</v>
      </c>
      <c r="H51" s="9">
        <f>SUM('KPI_FY 26-27 (OMC)'!H55,'KPI_FY 26-27 (OMC)'!Z55,'KPI_FY 26-27 (OMC)'!AR55,'KPI_FY 26-27 (OMC)'!BJ55,'KPI_FY 26-27 (OMC)'!CB55,'KPI_FY 26-27 (OMC)'!CT55,'KPI_FY 26-27 (OMC)'!DL55,'KPI_FY 26-27 (OMC)'!ED55,'KPI_FY 26-27 (OMC)'!EV55,'KPI_FY 26-27 (OMC)'!FN55,'KPI_FY 26-27 (OMC)'!GF55,'KPI_FY 26-27 (OMC)'!GX55)</f>
        <v>0</v>
      </c>
      <c r="I51" s="37">
        <f>H51/$B$2</f>
        <v>0</v>
      </c>
      <c r="J51" s="9">
        <f>SUM('KPI_FY 26-27 (OMC)'!J55,'KPI_FY 26-27 (OMC)'!AB55,'KPI_FY 26-27 (OMC)'!AT55,'KPI_FY 26-27 (OMC)'!BL55,'KPI_FY 26-27 (OMC)'!CD55,'KPI_FY 26-27 (OMC)'!CV55,'KPI_FY 26-27 (OMC)'!DN55,'KPI_FY 26-27 (OMC)'!EF55,'KPI_FY 26-27 (OMC)'!EX55,'KPI_FY 26-27 (OMC)'!FP55,'KPI_FY 26-27 (OMC)'!GH55,'KPI_FY 26-27 (OMC)'!GZ55)</f>
        <v>0</v>
      </c>
      <c r="K51" s="37">
        <f>J51/$B$2</f>
        <v>0</v>
      </c>
      <c r="L51" s="9">
        <f>SUM('KPI_FY 26-27 (OMC)'!L55,'KPI_FY 26-27 (OMC)'!AD55,'KPI_FY 26-27 (OMC)'!AV55,'KPI_FY 26-27 (OMC)'!BN55,'KPI_FY 26-27 (OMC)'!CF55,'KPI_FY 26-27 (OMC)'!CX55,'KPI_FY 26-27 (OMC)'!DP55,'KPI_FY 26-27 (OMC)'!EH55,'KPI_FY 26-27 (OMC)'!EZ55,'KPI_FY 26-27 (OMC)'!FR55,'KPI_FY 26-27 (OMC)'!GJ55,'KPI_FY 26-27 (OMC)'!HB55)</f>
        <v>0</v>
      </c>
      <c r="M51" s="9">
        <f>SUM('KPI_FY 26-27 (OMC)'!M55,'KPI_FY 26-27 (OMC)'!AE55,'KPI_FY 26-27 (OMC)'!AW55,'KPI_FY 26-27 (OMC)'!BO55,'KPI_FY 26-27 (OMC)'!CG55,'KPI_FY 26-27 (OMC)'!CY55,'KPI_FY 26-27 (OMC)'!DQ55,'KPI_FY 26-27 (OMC)'!EI55,'KPI_FY 26-27 (OMC)'!FA55,'KPI_FY 26-27 (OMC)'!FS55,'KPI_FY 26-27 (OMC)'!GK55,'KPI_FY 26-27 (OMC)'!HC55)</f>
        <v>80.658750000000026</v>
      </c>
      <c r="N51" s="37">
        <f>(C51-L51-M51)/$B$2</f>
        <v>0.44814821105072467</v>
      </c>
      <c r="O51" s="9">
        <f>SUM('KPI_FY 26-27 (OMC)'!O55,'KPI_FY 26-27 (OMC)'!AG55,'KPI_FY 26-27 (OMC)'!AY55,'KPI_FY 26-27 (OMC)'!BQ55,'KPI_FY 26-27 (OMC)'!CI55,'KPI_FY 26-27 (OMC)'!DA55,'KPI_FY 26-27 (OMC)'!DS55,'KPI_FY 26-27 (OMC)'!EK55,'KPI_FY 26-27 (OMC)'!FC55,'KPI_FY 26-27 (OMC)'!FU55,'KPI_FY 26-27 (OMC)'!GM55,'KPI_FY 26-27 (OMC)'!HE55)</f>
        <v>19512.100000000002</v>
      </c>
      <c r="P51" s="2">
        <v>55</v>
      </c>
      <c r="Q51" s="2">
        <v>52.6</v>
      </c>
    </row>
    <row r="52" spans="1:17" x14ac:dyDescent="0.25">
      <c r="A52" s="2"/>
      <c r="B52" s="24" t="s">
        <v>23</v>
      </c>
      <c r="C52" s="45">
        <f>SUM(C48:C51)</f>
        <v>4311.6499999999996</v>
      </c>
      <c r="D52" s="45">
        <f t="shared" ref="D52:M52" si="71">SUM(D48:D51)</f>
        <v>1902.4450000000002</v>
      </c>
      <c r="E52" s="45">
        <f t="shared" si="71"/>
        <v>2409.2049999999999</v>
      </c>
      <c r="F52" s="45">
        <f t="shared" si="71"/>
        <v>4520.3500000000004</v>
      </c>
      <c r="G52" s="47">
        <f>(G48*$Q48+G49*$Q49+G50*$Q50+G51*$Q51)/$Q52</f>
        <v>0.50416338635823676</v>
      </c>
      <c r="H52" s="46">
        <f t="shared" si="71"/>
        <v>0</v>
      </c>
      <c r="I52" s="47">
        <f>(I48*$Q48+I49*$Q49+I50*$Q50+I51*$Q51)/$Q52</f>
        <v>0</v>
      </c>
      <c r="J52" s="46">
        <f t="shared" si="71"/>
        <v>0</v>
      </c>
      <c r="K52" s="47">
        <f>(K48*$Q48+K49*$Q49+K50*$Q50+K51*$Q51)/$Q52</f>
        <v>0</v>
      </c>
      <c r="L52" s="46">
        <f t="shared" ref="L52" si="72">SUM(L48:L51)</f>
        <v>0</v>
      </c>
      <c r="M52" s="46">
        <f t="shared" si="71"/>
        <v>385.00472402597404</v>
      </c>
      <c r="N52" s="47">
        <f>(N48*$Q48+N49*$Q49+N50*$Q50+N51*$Q51)/$Q52</f>
        <v>0.45134585666739274</v>
      </c>
      <c r="O52" s="45">
        <f t="shared" ref="O52" si="73">SUM(O48:O51)</f>
        <v>85234.900000000009</v>
      </c>
      <c r="P52" s="24">
        <f>SUM(P48:P51)</f>
        <v>220</v>
      </c>
      <c r="Q52" s="24">
        <f>SUM(Q48:Q51)</f>
        <v>201.29999999999998</v>
      </c>
    </row>
    <row r="53" spans="1:17" x14ac:dyDescent="0.25">
      <c r="A53" s="70" t="s">
        <v>47</v>
      </c>
      <c r="B53" s="2" t="s">
        <v>48</v>
      </c>
      <c r="C53" s="9">
        <f>SUM('KPI_FY 26-27 (OMC)'!C57,'KPI_FY 26-27 (OMC)'!U57,'KPI_FY 26-27 (OMC)'!AM57,'KPI_FY 26-27 (OMC)'!BE57,'KPI_FY 26-27 (OMC)'!BW57,'KPI_FY 26-27 (OMC)'!CO57,'KPI_FY 26-27 (OMC)'!DG57,'KPI_FY 26-27 (OMC)'!DY57,'KPI_FY 26-27 (OMC)'!EQ57,'KPI_FY 26-27 (OMC)'!FI57,'KPI_FY 26-27 (OMC)'!GA57,'KPI_FY 26-27 (OMC)'!GS57)</f>
        <v>0</v>
      </c>
      <c r="D53" s="9">
        <f>SUM('KPI_FY 26-27 (OMC)'!D57,'KPI_FY 26-27 (OMC)'!V57,'KPI_FY 26-27 (OMC)'!AN57,'KPI_FY 26-27 (OMC)'!BF57,'KPI_FY 26-27 (OMC)'!BX57,'KPI_FY 26-27 (OMC)'!CP57,'KPI_FY 26-27 (OMC)'!DH57,'KPI_FY 26-27 (OMC)'!DZ57,'KPI_FY 26-27 (OMC)'!ER57,'KPI_FY 26-27 (OMC)'!FJ57,'KPI_FY 26-27 (OMC)'!GB57,'KPI_FY 26-27 (OMC)'!GT57)</f>
        <v>0</v>
      </c>
      <c r="E53" s="9">
        <f>SUM('KPI_FY 26-27 (OMC)'!E57,'KPI_FY 26-27 (OMC)'!W57,'KPI_FY 26-27 (OMC)'!AO57,'KPI_FY 26-27 (OMC)'!BG57,'KPI_FY 26-27 (OMC)'!BY57,'KPI_FY 26-27 (OMC)'!CQ57,'KPI_FY 26-27 (OMC)'!DI57,'KPI_FY 26-27 (OMC)'!EA57,'KPI_FY 26-27 (OMC)'!ES57,'KPI_FY 26-27 (OMC)'!FK57,'KPI_FY 26-27 (OMC)'!GC57,'KPI_FY 26-27 (OMC)'!GU57)</f>
        <v>0</v>
      </c>
      <c r="F53" s="9">
        <f>SUM('KPI_FY 26-27 (OMC)'!F57,'KPI_FY 26-27 (OMC)'!X57,'KPI_FY 26-27 (OMC)'!AP57,'KPI_FY 26-27 (OMC)'!BH57,'KPI_FY 26-27 (OMC)'!BZ57,'KPI_FY 26-27 (OMC)'!CR57,'KPI_FY 26-27 (OMC)'!DJ57,'KPI_FY 26-27 (OMC)'!EB57,'KPI_FY 26-27 (OMC)'!ET57,'KPI_FY 26-27 (OMC)'!FL57,'KPI_FY 26-27 (OMC)'!GD57,'KPI_FY 26-27 (OMC)'!GV57)</f>
        <v>2208</v>
      </c>
      <c r="G53" s="37">
        <f t="shared" ref="G53:G66" si="74">F53/$B$2</f>
        <v>1</v>
      </c>
      <c r="H53" s="9">
        <f>SUM('KPI_FY 26-27 (OMC)'!H57,'KPI_FY 26-27 (OMC)'!Z57,'KPI_FY 26-27 (OMC)'!AR57,'KPI_FY 26-27 (OMC)'!BJ57,'KPI_FY 26-27 (OMC)'!CB57,'KPI_FY 26-27 (OMC)'!CT57,'KPI_FY 26-27 (OMC)'!DL57,'KPI_FY 26-27 (OMC)'!ED57,'KPI_FY 26-27 (OMC)'!EV57,'KPI_FY 26-27 (OMC)'!FN57,'KPI_FY 26-27 (OMC)'!GF57,'KPI_FY 26-27 (OMC)'!GX57)</f>
        <v>0</v>
      </c>
      <c r="I53" s="37">
        <f t="shared" ref="I53:I66" si="75">H53/$B$2</f>
        <v>0</v>
      </c>
      <c r="J53" s="9">
        <f>SUM('KPI_FY 26-27 (OMC)'!J57,'KPI_FY 26-27 (OMC)'!AB57,'KPI_FY 26-27 (OMC)'!AT57,'KPI_FY 26-27 (OMC)'!BL57,'KPI_FY 26-27 (OMC)'!CD57,'KPI_FY 26-27 (OMC)'!CV57,'KPI_FY 26-27 (OMC)'!DN57,'KPI_FY 26-27 (OMC)'!EF57,'KPI_FY 26-27 (OMC)'!EX57,'KPI_FY 26-27 (OMC)'!FP57,'KPI_FY 26-27 (OMC)'!GH57,'KPI_FY 26-27 (OMC)'!GZ57)</f>
        <v>0</v>
      </c>
      <c r="K53" s="37">
        <f t="shared" ref="K53:K66" si="76">J53/$B$2</f>
        <v>0</v>
      </c>
      <c r="L53" s="9">
        <f>SUM('KPI_FY 26-27 (OMC)'!L57,'KPI_FY 26-27 (OMC)'!AD57,'KPI_FY 26-27 (OMC)'!AV57,'KPI_FY 26-27 (OMC)'!BN57,'KPI_FY 26-27 (OMC)'!CF57,'KPI_FY 26-27 (OMC)'!CX57,'KPI_FY 26-27 (OMC)'!DP57,'KPI_FY 26-27 (OMC)'!EH57,'KPI_FY 26-27 (OMC)'!EZ57,'KPI_FY 26-27 (OMC)'!FR57,'KPI_FY 26-27 (OMC)'!GJ57,'KPI_FY 26-27 (OMC)'!HB57)</f>
        <v>0</v>
      </c>
      <c r="M53" s="9">
        <f>SUM('KPI_FY 26-27 (OMC)'!M57,'KPI_FY 26-27 (OMC)'!AE57,'KPI_FY 26-27 (OMC)'!AW57,'KPI_FY 26-27 (OMC)'!BO57,'KPI_FY 26-27 (OMC)'!CG57,'KPI_FY 26-27 (OMC)'!CY57,'KPI_FY 26-27 (OMC)'!DQ57,'KPI_FY 26-27 (OMC)'!EI57,'KPI_FY 26-27 (OMC)'!FA57,'KPI_FY 26-27 (OMC)'!FS57,'KPI_FY 26-27 (OMC)'!GK57,'KPI_FY 26-27 (OMC)'!HC57)</f>
        <v>0</v>
      </c>
      <c r="N53" s="37">
        <f t="shared" ref="N53:N66" si="77">(C53-L53-M53)/$B$2</f>
        <v>0</v>
      </c>
      <c r="O53" s="9">
        <f>SUM('KPI_FY 26-27 (OMC)'!O57,'KPI_FY 26-27 (OMC)'!AG57,'KPI_FY 26-27 (OMC)'!AY57,'KPI_FY 26-27 (OMC)'!BQ57,'KPI_FY 26-27 (OMC)'!CI57,'KPI_FY 26-27 (OMC)'!DA57,'KPI_FY 26-27 (OMC)'!DS57,'KPI_FY 26-27 (OMC)'!EK57,'KPI_FY 26-27 (OMC)'!FC57,'KPI_FY 26-27 (OMC)'!FU57,'KPI_FY 26-27 (OMC)'!GM57,'KPI_FY 26-27 (OMC)'!HE57)</f>
        <v>0</v>
      </c>
      <c r="P53" s="2">
        <v>25</v>
      </c>
      <c r="Q53" s="2">
        <v>25</v>
      </c>
    </row>
    <row r="54" spans="1:17" x14ac:dyDescent="0.25">
      <c r="A54" s="2"/>
      <c r="B54" s="2" t="s">
        <v>49</v>
      </c>
      <c r="C54" s="9">
        <f>SUM('KPI_FY 26-27 (OMC)'!C58,'KPI_FY 26-27 (OMC)'!U58,'KPI_FY 26-27 (OMC)'!AM58,'KPI_FY 26-27 (OMC)'!BE58,'KPI_FY 26-27 (OMC)'!BW58,'KPI_FY 26-27 (OMC)'!CO58,'KPI_FY 26-27 (OMC)'!DG58,'KPI_FY 26-27 (OMC)'!DY58,'KPI_FY 26-27 (OMC)'!EQ58,'KPI_FY 26-27 (OMC)'!FI58,'KPI_FY 26-27 (OMC)'!GA58,'KPI_FY 26-27 (OMC)'!GS58)</f>
        <v>1488.67</v>
      </c>
      <c r="D54" s="9">
        <f>SUM('KPI_FY 26-27 (OMC)'!D58,'KPI_FY 26-27 (OMC)'!V58,'KPI_FY 26-27 (OMC)'!AN58,'KPI_FY 26-27 (OMC)'!BF58,'KPI_FY 26-27 (OMC)'!BX58,'KPI_FY 26-27 (OMC)'!CP58,'KPI_FY 26-27 (OMC)'!DH58,'KPI_FY 26-27 (OMC)'!DZ58,'KPI_FY 26-27 (OMC)'!ER58,'KPI_FY 26-27 (OMC)'!FJ58,'KPI_FY 26-27 (OMC)'!GB58,'KPI_FY 26-27 (OMC)'!GT58)</f>
        <v>693.48</v>
      </c>
      <c r="E54" s="9">
        <f>SUM('KPI_FY 26-27 (OMC)'!E58,'KPI_FY 26-27 (OMC)'!W58,'KPI_FY 26-27 (OMC)'!AO58,'KPI_FY 26-27 (OMC)'!BG58,'KPI_FY 26-27 (OMC)'!BY58,'KPI_FY 26-27 (OMC)'!CQ58,'KPI_FY 26-27 (OMC)'!DI58,'KPI_FY 26-27 (OMC)'!EA58,'KPI_FY 26-27 (OMC)'!ES58,'KPI_FY 26-27 (OMC)'!FK58,'KPI_FY 26-27 (OMC)'!GC58,'KPI_FY 26-27 (OMC)'!GU58)</f>
        <v>795.19</v>
      </c>
      <c r="F54" s="9">
        <f>SUM('KPI_FY 26-27 (OMC)'!F58,'KPI_FY 26-27 (OMC)'!X58,'KPI_FY 26-27 (OMC)'!AP58,'KPI_FY 26-27 (OMC)'!BH58,'KPI_FY 26-27 (OMC)'!BZ58,'KPI_FY 26-27 (OMC)'!CR58,'KPI_FY 26-27 (OMC)'!DJ58,'KPI_FY 26-27 (OMC)'!EB58,'KPI_FY 26-27 (OMC)'!ET58,'KPI_FY 26-27 (OMC)'!FL58,'KPI_FY 26-27 (OMC)'!GD58,'KPI_FY 26-27 (OMC)'!GV58)</f>
        <v>121.50999999999999</v>
      </c>
      <c r="G54" s="37">
        <f t="shared" si="74"/>
        <v>5.5031702898550722E-2</v>
      </c>
      <c r="H54" s="9">
        <f>SUM('KPI_FY 26-27 (OMC)'!H58,'KPI_FY 26-27 (OMC)'!Z58,'KPI_FY 26-27 (OMC)'!AR58,'KPI_FY 26-27 (OMC)'!BJ58,'KPI_FY 26-27 (OMC)'!CB58,'KPI_FY 26-27 (OMC)'!CT58,'KPI_FY 26-27 (OMC)'!DL58,'KPI_FY 26-27 (OMC)'!ED58,'KPI_FY 26-27 (OMC)'!EV58,'KPI_FY 26-27 (OMC)'!FN58,'KPI_FY 26-27 (OMC)'!GF58,'KPI_FY 26-27 (OMC)'!GX58)</f>
        <v>0</v>
      </c>
      <c r="I54" s="37">
        <f t="shared" si="75"/>
        <v>0</v>
      </c>
      <c r="J54" s="9">
        <f>SUM('KPI_FY 26-27 (OMC)'!J58,'KPI_FY 26-27 (OMC)'!AB58,'KPI_FY 26-27 (OMC)'!AT58,'KPI_FY 26-27 (OMC)'!BL58,'KPI_FY 26-27 (OMC)'!CD58,'KPI_FY 26-27 (OMC)'!CV58,'KPI_FY 26-27 (OMC)'!DN58,'KPI_FY 26-27 (OMC)'!EF58,'KPI_FY 26-27 (OMC)'!EX58,'KPI_FY 26-27 (OMC)'!FP58,'KPI_FY 26-27 (OMC)'!GH58,'KPI_FY 26-27 (OMC)'!GZ58)</f>
        <v>597.82000000000005</v>
      </c>
      <c r="K54" s="37">
        <f t="shared" si="76"/>
        <v>0.27075181159420292</v>
      </c>
      <c r="L54" s="9">
        <f>SUM('KPI_FY 26-27 (OMC)'!L58,'KPI_FY 26-27 (OMC)'!AD58,'KPI_FY 26-27 (OMC)'!AV58,'KPI_FY 26-27 (OMC)'!BN58,'KPI_FY 26-27 (OMC)'!CF58,'KPI_FY 26-27 (OMC)'!CX58,'KPI_FY 26-27 (OMC)'!DP58,'KPI_FY 26-27 (OMC)'!EH58,'KPI_FY 26-27 (OMC)'!EZ58,'KPI_FY 26-27 (OMC)'!FR58,'KPI_FY 26-27 (OMC)'!GJ58,'KPI_FY 26-27 (OMC)'!HB58)</f>
        <v>0</v>
      </c>
      <c r="M54" s="9">
        <f>SUM('KPI_FY 26-27 (OMC)'!M58,'KPI_FY 26-27 (OMC)'!AE58,'KPI_FY 26-27 (OMC)'!AW58,'KPI_FY 26-27 (OMC)'!BO58,'KPI_FY 26-27 (OMC)'!CG58,'KPI_FY 26-27 (OMC)'!CY58,'KPI_FY 26-27 (OMC)'!DQ58,'KPI_FY 26-27 (OMC)'!EI58,'KPI_FY 26-27 (OMC)'!FA58,'KPI_FY 26-27 (OMC)'!FS58,'KPI_FY 26-27 (OMC)'!GK58,'KPI_FY 26-27 (OMC)'!HC58)</f>
        <v>0</v>
      </c>
      <c r="N54" s="37">
        <f t="shared" si="77"/>
        <v>0.67421648550724644</v>
      </c>
      <c r="O54" s="9">
        <f>SUM('KPI_FY 26-27 (OMC)'!O58,'KPI_FY 26-27 (OMC)'!AG58,'KPI_FY 26-27 (OMC)'!AY58,'KPI_FY 26-27 (OMC)'!BQ58,'KPI_FY 26-27 (OMC)'!CI58,'KPI_FY 26-27 (OMC)'!DA58,'KPI_FY 26-27 (OMC)'!DS58,'KPI_FY 26-27 (OMC)'!EK58,'KPI_FY 26-27 (OMC)'!FC58,'KPI_FY 26-27 (OMC)'!FU58,'KPI_FY 26-27 (OMC)'!GM58,'KPI_FY 26-27 (OMC)'!HE58)</f>
        <v>16581.695</v>
      </c>
      <c r="P54" s="2">
        <v>25</v>
      </c>
      <c r="Q54" s="2">
        <v>22.4</v>
      </c>
    </row>
    <row r="55" spans="1:17" x14ac:dyDescent="0.25">
      <c r="A55" s="2"/>
      <c r="B55" s="2" t="s">
        <v>50</v>
      </c>
      <c r="C55" s="9">
        <f>SUM('KPI_FY 26-27 (OMC)'!C59,'KPI_FY 26-27 (OMC)'!U59,'KPI_FY 26-27 (OMC)'!AM59,'KPI_FY 26-27 (OMC)'!BE59,'KPI_FY 26-27 (OMC)'!BW59,'KPI_FY 26-27 (OMC)'!CO59,'KPI_FY 26-27 (OMC)'!DG59,'KPI_FY 26-27 (OMC)'!DY59,'KPI_FY 26-27 (OMC)'!EQ59,'KPI_FY 26-27 (OMC)'!FI59,'KPI_FY 26-27 (OMC)'!GA59,'KPI_FY 26-27 (OMC)'!GS59)</f>
        <v>2114.29</v>
      </c>
      <c r="D55" s="9">
        <f>SUM('KPI_FY 26-27 (OMC)'!D59,'KPI_FY 26-27 (OMC)'!V59,'KPI_FY 26-27 (OMC)'!AN59,'KPI_FY 26-27 (OMC)'!BF59,'KPI_FY 26-27 (OMC)'!BX59,'KPI_FY 26-27 (OMC)'!CP59,'KPI_FY 26-27 (OMC)'!DH59,'KPI_FY 26-27 (OMC)'!DZ59,'KPI_FY 26-27 (OMC)'!ER59,'KPI_FY 26-27 (OMC)'!FJ59,'KPI_FY 26-27 (OMC)'!GB59,'KPI_FY 26-27 (OMC)'!GT59)</f>
        <v>1264.83</v>
      </c>
      <c r="E55" s="9">
        <f>SUM('KPI_FY 26-27 (OMC)'!E59,'KPI_FY 26-27 (OMC)'!W59,'KPI_FY 26-27 (OMC)'!AO59,'KPI_FY 26-27 (OMC)'!BG59,'KPI_FY 26-27 (OMC)'!BY59,'KPI_FY 26-27 (OMC)'!CQ59,'KPI_FY 26-27 (OMC)'!DI59,'KPI_FY 26-27 (OMC)'!EA59,'KPI_FY 26-27 (OMC)'!ES59,'KPI_FY 26-27 (OMC)'!FK59,'KPI_FY 26-27 (OMC)'!GC59,'KPI_FY 26-27 (OMC)'!GU59)</f>
        <v>849.46</v>
      </c>
      <c r="F55" s="9">
        <f>SUM('KPI_FY 26-27 (OMC)'!F59,'KPI_FY 26-27 (OMC)'!X59,'KPI_FY 26-27 (OMC)'!AP59,'KPI_FY 26-27 (OMC)'!BH59,'KPI_FY 26-27 (OMC)'!BZ59,'KPI_FY 26-27 (OMC)'!CR59,'KPI_FY 26-27 (OMC)'!DJ59,'KPI_FY 26-27 (OMC)'!EB59,'KPI_FY 26-27 (OMC)'!ET59,'KPI_FY 26-27 (OMC)'!FL59,'KPI_FY 26-27 (OMC)'!GD59,'KPI_FY 26-27 (OMC)'!GV59)</f>
        <v>88.610000000000014</v>
      </c>
      <c r="G55" s="37">
        <f t="shared" si="74"/>
        <v>4.0131340579710149E-2</v>
      </c>
      <c r="H55" s="9">
        <f>SUM('KPI_FY 26-27 (OMC)'!H59,'KPI_FY 26-27 (OMC)'!Z59,'KPI_FY 26-27 (OMC)'!AR59,'KPI_FY 26-27 (OMC)'!BJ59,'KPI_FY 26-27 (OMC)'!CB59,'KPI_FY 26-27 (OMC)'!CT59,'KPI_FY 26-27 (OMC)'!DL59,'KPI_FY 26-27 (OMC)'!ED59,'KPI_FY 26-27 (OMC)'!EV59,'KPI_FY 26-27 (OMC)'!FN59,'KPI_FY 26-27 (OMC)'!GF59,'KPI_FY 26-27 (OMC)'!GX59)</f>
        <v>0</v>
      </c>
      <c r="I55" s="37">
        <f t="shared" si="75"/>
        <v>0</v>
      </c>
      <c r="J55" s="9">
        <f>SUM('KPI_FY 26-27 (OMC)'!J59,'KPI_FY 26-27 (OMC)'!AB59,'KPI_FY 26-27 (OMC)'!AT59,'KPI_FY 26-27 (OMC)'!BL59,'KPI_FY 26-27 (OMC)'!CD59,'KPI_FY 26-27 (OMC)'!CV59,'KPI_FY 26-27 (OMC)'!DN59,'KPI_FY 26-27 (OMC)'!EF59,'KPI_FY 26-27 (OMC)'!EX59,'KPI_FY 26-27 (OMC)'!FP59,'KPI_FY 26-27 (OMC)'!GH59,'KPI_FY 26-27 (OMC)'!GZ59)</f>
        <v>5.0999999999999996</v>
      </c>
      <c r="K55" s="37">
        <f t="shared" si="76"/>
        <v>2.3097826086956518E-3</v>
      </c>
      <c r="L55" s="9">
        <f>SUM('KPI_FY 26-27 (OMC)'!L59,'KPI_FY 26-27 (OMC)'!AD59,'KPI_FY 26-27 (OMC)'!AV59,'KPI_FY 26-27 (OMC)'!BN59,'KPI_FY 26-27 (OMC)'!CF59,'KPI_FY 26-27 (OMC)'!CX59,'KPI_FY 26-27 (OMC)'!DP59,'KPI_FY 26-27 (OMC)'!EH59,'KPI_FY 26-27 (OMC)'!EZ59,'KPI_FY 26-27 (OMC)'!FR59,'KPI_FY 26-27 (OMC)'!GJ59,'KPI_FY 26-27 (OMC)'!HB59)</f>
        <v>0</v>
      </c>
      <c r="M55" s="9">
        <f>SUM('KPI_FY 26-27 (OMC)'!M59,'KPI_FY 26-27 (OMC)'!AE59,'KPI_FY 26-27 (OMC)'!AW59,'KPI_FY 26-27 (OMC)'!BO59,'KPI_FY 26-27 (OMC)'!CG59,'KPI_FY 26-27 (OMC)'!CY59,'KPI_FY 26-27 (OMC)'!DQ59,'KPI_FY 26-27 (OMC)'!EI59,'KPI_FY 26-27 (OMC)'!FA59,'KPI_FY 26-27 (OMC)'!FS59,'KPI_FY 26-27 (OMC)'!GK59,'KPI_FY 26-27 (OMC)'!HC59)</f>
        <v>0</v>
      </c>
      <c r="N55" s="37">
        <f t="shared" si="77"/>
        <v>0.95755887681159424</v>
      </c>
      <c r="O55" s="9">
        <f>SUM('KPI_FY 26-27 (OMC)'!O59,'KPI_FY 26-27 (OMC)'!AG59,'KPI_FY 26-27 (OMC)'!AY59,'KPI_FY 26-27 (OMC)'!BQ59,'KPI_FY 26-27 (OMC)'!CI59,'KPI_FY 26-27 (OMC)'!DA59,'KPI_FY 26-27 (OMC)'!DS59,'KPI_FY 26-27 (OMC)'!EK59,'KPI_FY 26-27 (OMC)'!FC59,'KPI_FY 26-27 (OMC)'!FU59,'KPI_FY 26-27 (OMC)'!GM59,'KPI_FY 26-27 (OMC)'!HE59)</f>
        <v>28899.364999999998</v>
      </c>
      <c r="P55" s="2">
        <v>25</v>
      </c>
      <c r="Q55" s="2">
        <v>22.7</v>
      </c>
    </row>
    <row r="56" spans="1:17" x14ac:dyDescent="0.25">
      <c r="A56" s="2"/>
      <c r="B56" s="2" t="s">
        <v>51</v>
      </c>
      <c r="C56" s="9">
        <f>SUM('KPI_FY 26-27 (OMC)'!C60,'KPI_FY 26-27 (OMC)'!U60,'KPI_FY 26-27 (OMC)'!AM60,'KPI_FY 26-27 (OMC)'!BE60,'KPI_FY 26-27 (OMC)'!BW60,'KPI_FY 26-27 (OMC)'!CO60,'KPI_FY 26-27 (OMC)'!DG60,'KPI_FY 26-27 (OMC)'!DY60,'KPI_FY 26-27 (OMC)'!EQ60,'KPI_FY 26-27 (OMC)'!FI60,'KPI_FY 26-27 (OMC)'!GA60,'KPI_FY 26-27 (OMC)'!GS60)</f>
        <v>2159.96</v>
      </c>
      <c r="D56" s="9">
        <f>SUM('KPI_FY 26-27 (OMC)'!D60,'KPI_FY 26-27 (OMC)'!V60,'KPI_FY 26-27 (OMC)'!AN60,'KPI_FY 26-27 (OMC)'!BF60,'KPI_FY 26-27 (OMC)'!BX60,'KPI_FY 26-27 (OMC)'!CP60,'KPI_FY 26-27 (OMC)'!DH60,'KPI_FY 26-27 (OMC)'!DZ60,'KPI_FY 26-27 (OMC)'!ER60,'KPI_FY 26-27 (OMC)'!FJ60,'KPI_FY 26-27 (OMC)'!GB60,'KPI_FY 26-27 (OMC)'!GT60)</f>
        <v>1360.8899999999999</v>
      </c>
      <c r="E56" s="9">
        <f>SUM('KPI_FY 26-27 (OMC)'!E60,'KPI_FY 26-27 (OMC)'!W60,'KPI_FY 26-27 (OMC)'!AO60,'KPI_FY 26-27 (OMC)'!BG60,'KPI_FY 26-27 (OMC)'!BY60,'KPI_FY 26-27 (OMC)'!CQ60,'KPI_FY 26-27 (OMC)'!DI60,'KPI_FY 26-27 (OMC)'!EA60,'KPI_FY 26-27 (OMC)'!ES60,'KPI_FY 26-27 (OMC)'!FK60,'KPI_FY 26-27 (OMC)'!GC60,'KPI_FY 26-27 (OMC)'!GU60)</f>
        <v>799.07</v>
      </c>
      <c r="F56" s="9">
        <f>SUM('KPI_FY 26-27 (OMC)'!F60,'KPI_FY 26-27 (OMC)'!X60,'KPI_FY 26-27 (OMC)'!AP60,'KPI_FY 26-27 (OMC)'!BH60,'KPI_FY 26-27 (OMC)'!BZ60,'KPI_FY 26-27 (OMC)'!CR60,'KPI_FY 26-27 (OMC)'!DJ60,'KPI_FY 26-27 (OMC)'!EB60,'KPI_FY 26-27 (OMC)'!ET60,'KPI_FY 26-27 (OMC)'!FL60,'KPI_FY 26-27 (OMC)'!GD60,'KPI_FY 26-27 (OMC)'!GV60)</f>
        <v>48.04</v>
      </c>
      <c r="G56" s="37">
        <f t="shared" si="74"/>
        <v>2.1757246376811593E-2</v>
      </c>
      <c r="H56" s="9">
        <f>SUM('KPI_FY 26-27 (OMC)'!H60,'KPI_FY 26-27 (OMC)'!Z60,'KPI_FY 26-27 (OMC)'!AR60,'KPI_FY 26-27 (OMC)'!BJ60,'KPI_FY 26-27 (OMC)'!CB60,'KPI_FY 26-27 (OMC)'!CT60,'KPI_FY 26-27 (OMC)'!DL60,'KPI_FY 26-27 (OMC)'!ED60,'KPI_FY 26-27 (OMC)'!EV60,'KPI_FY 26-27 (OMC)'!FN60,'KPI_FY 26-27 (OMC)'!GF60,'KPI_FY 26-27 (OMC)'!GX60)</f>
        <v>0</v>
      </c>
      <c r="I56" s="37">
        <f t="shared" si="75"/>
        <v>0</v>
      </c>
      <c r="J56" s="9">
        <f>SUM('KPI_FY 26-27 (OMC)'!J60,'KPI_FY 26-27 (OMC)'!AB60,'KPI_FY 26-27 (OMC)'!AT60,'KPI_FY 26-27 (OMC)'!BL60,'KPI_FY 26-27 (OMC)'!CD60,'KPI_FY 26-27 (OMC)'!CV60,'KPI_FY 26-27 (OMC)'!DN60,'KPI_FY 26-27 (OMC)'!EF60,'KPI_FY 26-27 (OMC)'!EX60,'KPI_FY 26-27 (OMC)'!FP60,'KPI_FY 26-27 (OMC)'!GH60,'KPI_FY 26-27 (OMC)'!GZ60)</f>
        <v>0</v>
      </c>
      <c r="K56" s="37">
        <f t="shared" si="76"/>
        <v>0</v>
      </c>
      <c r="L56" s="9">
        <f>SUM('KPI_FY 26-27 (OMC)'!L60,'KPI_FY 26-27 (OMC)'!AD60,'KPI_FY 26-27 (OMC)'!AV60,'KPI_FY 26-27 (OMC)'!BN60,'KPI_FY 26-27 (OMC)'!CF60,'KPI_FY 26-27 (OMC)'!CX60,'KPI_FY 26-27 (OMC)'!DP60,'KPI_FY 26-27 (OMC)'!EH60,'KPI_FY 26-27 (OMC)'!EZ60,'KPI_FY 26-27 (OMC)'!FR60,'KPI_FY 26-27 (OMC)'!GJ60,'KPI_FY 26-27 (OMC)'!HB60)</f>
        <v>0</v>
      </c>
      <c r="M56" s="9">
        <f>SUM('KPI_FY 26-27 (OMC)'!M60,'KPI_FY 26-27 (OMC)'!AE60,'KPI_FY 26-27 (OMC)'!AW60,'KPI_FY 26-27 (OMC)'!BO60,'KPI_FY 26-27 (OMC)'!CG60,'KPI_FY 26-27 (OMC)'!CY60,'KPI_FY 26-27 (OMC)'!DQ60,'KPI_FY 26-27 (OMC)'!EI60,'KPI_FY 26-27 (OMC)'!FA60,'KPI_FY 26-27 (OMC)'!FS60,'KPI_FY 26-27 (OMC)'!GK60,'KPI_FY 26-27 (OMC)'!HC60)</f>
        <v>0</v>
      </c>
      <c r="N56" s="37">
        <f t="shared" si="77"/>
        <v>0.97824275362318847</v>
      </c>
      <c r="O56" s="9">
        <f>SUM('KPI_FY 26-27 (OMC)'!O60,'KPI_FY 26-27 (OMC)'!AG60,'KPI_FY 26-27 (OMC)'!AY60,'KPI_FY 26-27 (OMC)'!BQ60,'KPI_FY 26-27 (OMC)'!CI60,'KPI_FY 26-27 (OMC)'!DA60,'KPI_FY 26-27 (OMC)'!DS60,'KPI_FY 26-27 (OMC)'!EK60,'KPI_FY 26-27 (OMC)'!FC60,'KPI_FY 26-27 (OMC)'!FU60,'KPI_FY 26-27 (OMC)'!GM60,'KPI_FY 26-27 (OMC)'!HE60)</f>
        <v>34446.391000000003</v>
      </c>
      <c r="P56" s="2">
        <v>25</v>
      </c>
      <c r="Q56" s="2">
        <v>25</v>
      </c>
    </row>
    <row r="57" spans="1:17" x14ac:dyDescent="0.25">
      <c r="A57" s="2"/>
      <c r="B57" s="2" t="s">
        <v>52</v>
      </c>
      <c r="C57" s="9">
        <f>SUM('KPI_FY 26-27 (OMC)'!C61,'KPI_FY 26-27 (OMC)'!U61,'KPI_FY 26-27 (OMC)'!AM61,'KPI_FY 26-27 (OMC)'!BE61,'KPI_FY 26-27 (OMC)'!BW61,'KPI_FY 26-27 (OMC)'!CO61,'KPI_FY 26-27 (OMC)'!DG61,'KPI_FY 26-27 (OMC)'!DY61,'KPI_FY 26-27 (OMC)'!EQ61,'KPI_FY 26-27 (OMC)'!FI61,'KPI_FY 26-27 (OMC)'!GA61,'KPI_FY 26-27 (OMC)'!GS61)</f>
        <v>2149.48</v>
      </c>
      <c r="D57" s="9">
        <f>SUM('KPI_FY 26-27 (OMC)'!D61,'KPI_FY 26-27 (OMC)'!V61,'KPI_FY 26-27 (OMC)'!AN61,'KPI_FY 26-27 (OMC)'!BF61,'KPI_FY 26-27 (OMC)'!BX61,'KPI_FY 26-27 (OMC)'!CP61,'KPI_FY 26-27 (OMC)'!DH61,'KPI_FY 26-27 (OMC)'!DZ61,'KPI_FY 26-27 (OMC)'!ER61,'KPI_FY 26-27 (OMC)'!FJ61,'KPI_FY 26-27 (OMC)'!GB61,'KPI_FY 26-27 (OMC)'!GT61)</f>
        <v>1468.34</v>
      </c>
      <c r="E57" s="9">
        <f>SUM('KPI_FY 26-27 (OMC)'!E61,'KPI_FY 26-27 (OMC)'!W61,'KPI_FY 26-27 (OMC)'!AO61,'KPI_FY 26-27 (OMC)'!BG61,'KPI_FY 26-27 (OMC)'!BY61,'KPI_FY 26-27 (OMC)'!CQ61,'KPI_FY 26-27 (OMC)'!DI61,'KPI_FY 26-27 (OMC)'!EA61,'KPI_FY 26-27 (OMC)'!ES61,'KPI_FY 26-27 (OMC)'!FK61,'KPI_FY 26-27 (OMC)'!GC61,'KPI_FY 26-27 (OMC)'!GU61)</f>
        <v>681.14</v>
      </c>
      <c r="F57" s="9">
        <f>SUM('KPI_FY 26-27 (OMC)'!F61,'KPI_FY 26-27 (OMC)'!X61,'KPI_FY 26-27 (OMC)'!AP61,'KPI_FY 26-27 (OMC)'!BH61,'KPI_FY 26-27 (OMC)'!BZ61,'KPI_FY 26-27 (OMC)'!CR61,'KPI_FY 26-27 (OMC)'!DJ61,'KPI_FY 26-27 (OMC)'!EB61,'KPI_FY 26-27 (OMC)'!ET61,'KPI_FY 26-27 (OMC)'!FL61,'KPI_FY 26-27 (OMC)'!GD61,'KPI_FY 26-27 (OMC)'!GV61)</f>
        <v>58.519999999999996</v>
      </c>
      <c r="G57" s="37">
        <f t="shared" si="74"/>
        <v>2.6503623188405795E-2</v>
      </c>
      <c r="H57" s="9">
        <f>SUM('KPI_FY 26-27 (OMC)'!H61,'KPI_FY 26-27 (OMC)'!Z61,'KPI_FY 26-27 (OMC)'!AR61,'KPI_FY 26-27 (OMC)'!BJ61,'KPI_FY 26-27 (OMC)'!CB61,'KPI_FY 26-27 (OMC)'!CT61,'KPI_FY 26-27 (OMC)'!DL61,'KPI_FY 26-27 (OMC)'!ED61,'KPI_FY 26-27 (OMC)'!EV61,'KPI_FY 26-27 (OMC)'!FN61,'KPI_FY 26-27 (OMC)'!GF61,'KPI_FY 26-27 (OMC)'!GX61)</f>
        <v>0</v>
      </c>
      <c r="I57" s="37">
        <f t="shared" si="75"/>
        <v>0</v>
      </c>
      <c r="J57" s="9">
        <f>SUM('KPI_FY 26-27 (OMC)'!J61,'KPI_FY 26-27 (OMC)'!AB61,'KPI_FY 26-27 (OMC)'!AT61,'KPI_FY 26-27 (OMC)'!BL61,'KPI_FY 26-27 (OMC)'!CD61,'KPI_FY 26-27 (OMC)'!CV61,'KPI_FY 26-27 (OMC)'!DN61,'KPI_FY 26-27 (OMC)'!EF61,'KPI_FY 26-27 (OMC)'!EX61,'KPI_FY 26-27 (OMC)'!FP61,'KPI_FY 26-27 (OMC)'!GH61,'KPI_FY 26-27 (OMC)'!GZ61)</f>
        <v>0</v>
      </c>
      <c r="K57" s="37">
        <f t="shared" si="76"/>
        <v>0</v>
      </c>
      <c r="L57" s="9">
        <f>SUM('KPI_FY 26-27 (OMC)'!L61,'KPI_FY 26-27 (OMC)'!AD61,'KPI_FY 26-27 (OMC)'!AV61,'KPI_FY 26-27 (OMC)'!BN61,'KPI_FY 26-27 (OMC)'!CF61,'KPI_FY 26-27 (OMC)'!CX61,'KPI_FY 26-27 (OMC)'!DP61,'KPI_FY 26-27 (OMC)'!EH61,'KPI_FY 26-27 (OMC)'!EZ61,'KPI_FY 26-27 (OMC)'!FR61,'KPI_FY 26-27 (OMC)'!GJ61,'KPI_FY 26-27 (OMC)'!HB61)</f>
        <v>0</v>
      </c>
      <c r="M57" s="9">
        <f>SUM('KPI_FY 26-27 (OMC)'!M61,'KPI_FY 26-27 (OMC)'!AE61,'KPI_FY 26-27 (OMC)'!AW61,'KPI_FY 26-27 (OMC)'!BO61,'KPI_FY 26-27 (OMC)'!CG61,'KPI_FY 26-27 (OMC)'!CY61,'KPI_FY 26-27 (OMC)'!DQ61,'KPI_FY 26-27 (OMC)'!EI61,'KPI_FY 26-27 (OMC)'!FA61,'KPI_FY 26-27 (OMC)'!FS61,'KPI_FY 26-27 (OMC)'!GK61,'KPI_FY 26-27 (OMC)'!HC61)</f>
        <v>0</v>
      </c>
      <c r="N57" s="37">
        <f t="shared" si="77"/>
        <v>0.97349637681159418</v>
      </c>
      <c r="O57" s="9">
        <f>SUM('KPI_FY 26-27 (OMC)'!O61,'KPI_FY 26-27 (OMC)'!AG61,'KPI_FY 26-27 (OMC)'!AY61,'KPI_FY 26-27 (OMC)'!BQ61,'KPI_FY 26-27 (OMC)'!CI61,'KPI_FY 26-27 (OMC)'!DA61,'KPI_FY 26-27 (OMC)'!DS61,'KPI_FY 26-27 (OMC)'!EK61,'KPI_FY 26-27 (OMC)'!FC61,'KPI_FY 26-27 (OMC)'!FU61,'KPI_FY 26-27 (OMC)'!GM61,'KPI_FY 26-27 (OMC)'!HE61)</f>
        <v>34727.788</v>
      </c>
      <c r="P57" s="2">
        <v>25</v>
      </c>
      <c r="Q57" s="2">
        <v>24.3</v>
      </c>
    </row>
    <row r="58" spans="1:17" x14ac:dyDescent="0.25">
      <c r="A58" s="2"/>
      <c r="B58" s="2" t="s">
        <v>53</v>
      </c>
      <c r="C58" s="9">
        <f>SUM('KPI_FY 26-27 (OMC)'!C62,'KPI_FY 26-27 (OMC)'!U62,'KPI_FY 26-27 (OMC)'!AM62,'KPI_FY 26-27 (OMC)'!BE62,'KPI_FY 26-27 (OMC)'!BW62,'KPI_FY 26-27 (OMC)'!CO62,'KPI_FY 26-27 (OMC)'!DG62,'KPI_FY 26-27 (OMC)'!DY62,'KPI_FY 26-27 (OMC)'!EQ62,'KPI_FY 26-27 (OMC)'!FI62,'KPI_FY 26-27 (OMC)'!GA62,'KPI_FY 26-27 (OMC)'!GS62)</f>
        <v>2164.21</v>
      </c>
      <c r="D58" s="9">
        <f>SUM('KPI_FY 26-27 (OMC)'!D62,'KPI_FY 26-27 (OMC)'!V62,'KPI_FY 26-27 (OMC)'!AN62,'KPI_FY 26-27 (OMC)'!BF62,'KPI_FY 26-27 (OMC)'!BX62,'KPI_FY 26-27 (OMC)'!CP62,'KPI_FY 26-27 (OMC)'!DH62,'KPI_FY 26-27 (OMC)'!DZ62,'KPI_FY 26-27 (OMC)'!ER62,'KPI_FY 26-27 (OMC)'!FJ62,'KPI_FY 26-27 (OMC)'!GB62,'KPI_FY 26-27 (OMC)'!GT62)</f>
        <v>212.57999999999998</v>
      </c>
      <c r="E58" s="9">
        <f>SUM('KPI_FY 26-27 (OMC)'!E62,'KPI_FY 26-27 (OMC)'!W62,'KPI_FY 26-27 (OMC)'!AO62,'KPI_FY 26-27 (OMC)'!BG62,'KPI_FY 26-27 (OMC)'!BY62,'KPI_FY 26-27 (OMC)'!CQ62,'KPI_FY 26-27 (OMC)'!DI62,'KPI_FY 26-27 (OMC)'!EA62,'KPI_FY 26-27 (OMC)'!ES62,'KPI_FY 26-27 (OMC)'!FK62,'KPI_FY 26-27 (OMC)'!GC62,'KPI_FY 26-27 (OMC)'!GU62)</f>
        <v>1951.63</v>
      </c>
      <c r="F58" s="9">
        <f>SUM('KPI_FY 26-27 (OMC)'!F62,'KPI_FY 26-27 (OMC)'!X62,'KPI_FY 26-27 (OMC)'!AP62,'KPI_FY 26-27 (OMC)'!BH62,'KPI_FY 26-27 (OMC)'!BZ62,'KPI_FY 26-27 (OMC)'!CR62,'KPI_FY 26-27 (OMC)'!DJ62,'KPI_FY 26-27 (OMC)'!EB62,'KPI_FY 26-27 (OMC)'!ET62,'KPI_FY 26-27 (OMC)'!FL62,'KPI_FY 26-27 (OMC)'!GD62,'KPI_FY 26-27 (OMC)'!GV62)</f>
        <v>43.79</v>
      </c>
      <c r="G58" s="37">
        <f t="shared" si="74"/>
        <v>1.9832427536231885E-2</v>
      </c>
      <c r="H58" s="9">
        <f>SUM('KPI_FY 26-27 (OMC)'!H62,'KPI_FY 26-27 (OMC)'!Z62,'KPI_FY 26-27 (OMC)'!AR62,'KPI_FY 26-27 (OMC)'!BJ62,'KPI_FY 26-27 (OMC)'!CB62,'KPI_FY 26-27 (OMC)'!CT62,'KPI_FY 26-27 (OMC)'!DL62,'KPI_FY 26-27 (OMC)'!ED62,'KPI_FY 26-27 (OMC)'!EV62,'KPI_FY 26-27 (OMC)'!FN62,'KPI_FY 26-27 (OMC)'!GF62,'KPI_FY 26-27 (OMC)'!GX62)</f>
        <v>0</v>
      </c>
      <c r="I58" s="37">
        <f t="shared" si="75"/>
        <v>0</v>
      </c>
      <c r="J58" s="9">
        <f>SUM('KPI_FY 26-27 (OMC)'!J62,'KPI_FY 26-27 (OMC)'!AB62,'KPI_FY 26-27 (OMC)'!AT62,'KPI_FY 26-27 (OMC)'!BL62,'KPI_FY 26-27 (OMC)'!CD62,'KPI_FY 26-27 (OMC)'!CV62,'KPI_FY 26-27 (OMC)'!DN62,'KPI_FY 26-27 (OMC)'!EF62,'KPI_FY 26-27 (OMC)'!EX62,'KPI_FY 26-27 (OMC)'!FP62,'KPI_FY 26-27 (OMC)'!GH62,'KPI_FY 26-27 (OMC)'!GZ62)</f>
        <v>0</v>
      </c>
      <c r="K58" s="37">
        <f t="shared" si="76"/>
        <v>0</v>
      </c>
      <c r="L58" s="9">
        <f>SUM('KPI_FY 26-27 (OMC)'!L62,'KPI_FY 26-27 (OMC)'!AD62,'KPI_FY 26-27 (OMC)'!AV62,'KPI_FY 26-27 (OMC)'!BN62,'KPI_FY 26-27 (OMC)'!CF62,'KPI_FY 26-27 (OMC)'!CX62,'KPI_FY 26-27 (OMC)'!DP62,'KPI_FY 26-27 (OMC)'!EH62,'KPI_FY 26-27 (OMC)'!EZ62,'KPI_FY 26-27 (OMC)'!FR62,'KPI_FY 26-27 (OMC)'!GJ62,'KPI_FY 26-27 (OMC)'!HB62)</f>
        <v>0</v>
      </c>
      <c r="M58" s="9">
        <f>SUM('KPI_FY 26-27 (OMC)'!M62,'KPI_FY 26-27 (OMC)'!AE62,'KPI_FY 26-27 (OMC)'!AW62,'KPI_FY 26-27 (OMC)'!BO62,'KPI_FY 26-27 (OMC)'!CG62,'KPI_FY 26-27 (OMC)'!CY62,'KPI_FY 26-27 (OMC)'!DQ62,'KPI_FY 26-27 (OMC)'!EI62,'KPI_FY 26-27 (OMC)'!FA62,'KPI_FY 26-27 (OMC)'!FS62,'KPI_FY 26-27 (OMC)'!GK62,'KPI_FY 26-27 (OMC)'!HC62)</f>
        <v>0</v>
      </c>
      <c r="N58" s="37">
        <f t="shared" si="77"/>
        <v>0.98016757246376818</v>
      </c>
      <c r="O58" s="9">
        <f>SUM('KPI_FY 26-27 (OMC)'!O62,'KPI_FY 26-27 (OMC)'!AG62,'KPI_FY 26-27 (OMC)'!AY62,'KPI_FY 26-27 (OMC)'!BQ62,'KPI_FY 26-27 (OMC)'!CI62,'KPI_FY 26-27 (OMC)'!DA62,'KPI_FY 26-27 (OMC)'!DS62,'KPI_FY 26-27 (OMC)'!EK62,'KPI_FY 26-27 (OMC)'!FC62,'KPI_FY 26-27 (OMC)'!FU62,'KPI_FY 26-27 (OMC)'!GM62,'KPI_FY 26-27 (OMC)'!HE62)</f>
        <v>4374.2950000000001</v>
      </c>
      <c r="P58" s="2">
        <v>25</v>
      </c>
      <c r="Q58" s="2">
        <v>24.2</v>
      </c>
    </row>
    <row r="59" spans="1:17" x14ac:dyDescent="0.25">
      <c r="A59" s="2"/>
      <c r="B59" s="2" t="s">
        <v>54</v>
      </c>
      <c r="C59" s="9">
        <f>SUM('KPI_FY 26-27 (OMC)'!C63,'KPI_FY 26-27 (OMC)'!U63,'KPI_FY 26-27 (OMC)'!AM63,'KPI_FY 26-27 (OMC)'!BE63,'KPI_FY 26-27 (OMC)'!BW63,'KPI_FY 26-27 (OMC)'!CO63,'KPI_FY 26-27 (OMC)'!DG63,'KPI_FY 26-27 (OMC)'!DY63,'KPI_FY 26-27 (OMC)'!EQ63,'KPI_FY 26-27 (OMC)'!FI63,'KPI_FY 26-27 (OMC)'!GA63,'KPI_FY 26-27 (OMC)'!GS63)</f>
        <v>2110.39</v>
      </c>
      <c r="D59" s="9">
        <f>SUM('KPI_FY 26-27 (OMC)'!D63,'KPI_FY 26-27 (OMC)'!V63,'KPI_FY 26-27 (OMC)'!AN63,'KPI_FY 26-27 (OMC)'!BF63,'KPI_FY 26-27 (OMC)'!BX63,'KPI_FY 26-27 (OMC)'!CP63,'KPI_FY 26-27 (OMC)'!DH63,'KPI_FY 26-27 (OMC)'!DZ63,'KPI_FY 26-27 (OMC)'!ER63,'KPI_FY 26-27 (OMC)'!FJ63,'KPI_FY 26-27 (OMC)'!GB63,'KPI_FY 26-27 (OMC)'!GT63)</f>
        <v>1343.09</v>
      </c>
      <c r="E59" s="9">
        <f>SUM('KPI_FY 26-27 (OMC)'!E63,'KPI_FY 26-27 (OMC)'!W63,'KPI_FY 26-27 (OMC)'!AO63,'KPI_FY 26-27 (OMC)'!BG63,'KPI_FY 26-27 (OMC)'!BY63,'KPI_FY 26-27 (OMC)'!CQ63,'KPI_FY 26-27 (OMC)'!DI63,'KPI_FY 26-27 (OMC)'!EA63,'KPI_FY 26-27 (OMC)'!ES63,'KPI_FY 26-27 (OMC)'!FK63,'KPI_FY 26-27 (OMC)'!GC63,'KPI_FY 26-27 (OMC)'!GU63)</f>
        <v>767.3</v>
      </c>
      <c r="F59" s="9">
        <f>SUM('KPI_FY 26-27 (OMC)'!F63,'KPI_FY 26-27 (OMC)'!X63,'KPI_FY 26-27 (OMC)'!AP63,'KPI_FY 26-27 (OMC)'!BH63,'KPI_FY 26-27 (OMC)'!BZ63,'KPI_FY 26-27 (OMC)'!CR63,'KPI_FY 26-27 (OMC)'!DJ63,'KPI_FY 26-27 (OMC)'!EB63,'KPI_FY 26-27 (OMC)'!ET63,'KPI_FY 26-27 (OMC)'!FL63,'KPI_FY 26-27 (OMC)'!GD63,'KPI_FY 26-27 (OMC)'!GV63)</f>
        <v>97.609999999999985</v>
      </c>
      <c r="G59" s="37">
        <f t="shared" si="74"/>
        <v>4.4207427536231879E-2</v>
      </c>
      <c r="H59" s="9">
        <f>SUM('KPI_FY 26-27 (OMC)'!H63,'KPI_FY 26-27 (OMC)'!Z63,'KPI_FY 26-27 (OMC)'!AR63,'KPI_FY 26-27 (OMC)'!BJ63,'KPI_FY 26-27 (OMC)'!CB63,'KPI_FY 26-27 (OMC)'!CT63,'KPI_FY 26-27 (OMC)'!DL63,'KPI_FY 26-27 (OMC)'!ED63,'KPI_FY 26-27 (OMC)'!EV63,'KPI_FY 26-27 (OMC)'!FN63,'KPI_FY 26-27 (OMC)'!GF63,'KPI_FY 26-27 (OMC)'!GX63)</f>
        <v>0</v>
      </c>
      <c r="I59" s="37">
        <f t="shared" si="75"/>
        <v>0</v>
      </c>
      <c r="J59" s="9">
        <f>SUM('KPI_FY 26-27 (OMC)'!J63,'KPI_FY 26-27 (OMC)'!AB63,'KPI_FY 26-27 (OMC)'!AT63,'KPI_FY 26-27 (OMC)'!BL63,'KPI_FY 26-27 (OMC)'!CD63,'KPI_FY 26-27 (OMC)'!CV63,'KPI_FY 26-27 (OMC)'!DN63,'KPI_FY 26-27 (OMC)'!EF63,'KPI_FY 26-27 (OMC)'!EX63,'KPI_FY 26-27 (OMC)'!FP63,'KPI_FY 26-27 (OMC)'!GH63,'KPI_FY 26-27 (OMC)'!GZ63)</f>
        <v>0</v>
      </c>
      <c r="K59" s="37">
        <f t="shared" si="76"/>
        <v>0</v>
      </c>
      <c r="L59" s="9">
        <f>SUM('KPI_FY 26-27 (OMC)'!L63,'KPI_FY 26-27 (OMC)'!AD63,'KPI_FY 26-27 (OMC)'!AV63,'KPI_FY 26-27 (OMC)'!BN63,'KPI_FY 26-27 (OMC)'!CF63,'KPI_FY 26-27 (OMC)'!CX63,'KPI_FY 26-27 (OMC)'!DP63,'KPI_FY 26-27 (OMC)'!EH63,'KPI_FY 26-27 (OMC)'!EZ63,'KPI_FY 26-27 (OMC)'!FR63,'KPI_FY 26-27 (OMC)'!GJ63,'KPI_FY 26-27 (OMC)'!HB63)</f>
        <v>0</v>
      </c>
      <c r="M59" s="9">
        <f>SUM('KPI_FY 26-27 (OMC)'!M63,'KPI_FY 26-27 (OMC)'!AE63,'KPI_FY 26-27 (OMC)'!AW63,'KPI_FY 26-27 (OMC)'!BO63,'KPI_FY 26-27 (OMC)'!CG63,'KPI_FY 26-27 (OMC)'!CY63,'KPI_FY 26-27 (OMC)'!DQ63,'KPI_FY 26-27 (OMC)'!EI63,'KPI_FY 26-27 (OMC)'!FA63,'KPI_FY 26-27 (OMC)'!FS63,'KPI_FY 26-27 (OMC)'!GK63,'KPI_FY 26-27 (OMC)'!HC63)</f>
        <v>0</v>
      </c>
      <c r="N59" s="37">
        <f t="shared" si="77"/>
        <v>0.95579257246376803</v>
      </c>
      <c r="O59" s="9">
        <f>SUM('KPI_FY 26-27 (OMC)'!O63,'KPI_FY 26-27 (OMC)'!AG63,'KPI_FY 26-27 (OMC)'!AY63,'KPI_FY 26-27 (OMC)'!BQ63,'KPI_FY 26-27 (OMC)'!CI63,'KPI_FY 26-27 (OMC)'!DA63,'KPI_FY 26-27 (OMC)'!DS63,'KPI_FY 26-27 (OMC)'!EK63,'KPI_FY 26-27 (OMC)'!FC63,'KPI_FY 26-27 (OMC)'!FU63,'KPI_FY 26-27 (OMC)'!GM63,'KPI_FY 26-27 (OMC)'!HE63)</f>
        <v>32503.837000000003</v>
      </c>
      <c r="P59" s="2">
        <v>25</v>
      </c>
      <c r="Q59" s="2">
        <v>21.2</v>
      </c>
    </row>
    <row r="60" spans="1:17" x14ac:dyDescent="0.25">
      <c r="A60" s="2"/>
      <c r="B60" s="2" t="s">
        <v>55</v>
      </c>
      <c r="C60" s="9">
        <f>SUM('KPI_FY 26-27 (OMC)'!C64,'KPI_FY 26-27 (OMC)'!U64,'KPI_FY 26-27 (OMC)'!AM64,'KPI_FY 26-27 (OMC)'!BE64,'KPI_FY 26-27 (OMC)'!BW64,'KPI_FY 26-27 (OMC)'!CO64,'KPI_FY 26-27 (OMC)'!DG64,'KPI_FY 26-27 (OMC)'!DY64,'KPI_FY 26-27 (OMC)'!EQ64,'KPI_FY 26-27 (OMC)'!FI64,'KPI_FY 26-27 (OMC)'!GA64,'KPI_FY 26-27 (OMC)'!GS64)</f>
        <v>0</v>
      </c>
      <c r="D60" s="9">
        <f>SUM('KPI_FY 26-27 (OMC)'!D64,'KPI_FY 26-27 (OMC)'!V64,'KPI_FY 26-27 (OMC)'!AN64,'KPI_FY 26-27 (OMC)'!BF64,'KPI_FY 26-27 (OMC)'!BX64,'KPI_FY 26-27 (OMC)'!CP64,'KPI_FY 26-27 (OMC)'!DH64,'KPI_FY 26-27 (OMC)'!DZ64,'KPI_FY 26-27 (OMC)'!ER64,'KPI_FY 26-27 (OMC)'!FJ64,'KPI_FY 26-27 (OMC)'!GB64,'KPI_FY 26-27 (OMC)'!GT64)</f>
        <v>0</v>
      </c>
      <c r="E60" s="9">
        <f>SUM('KPI_FY 26-27 (OMC)'!E64,'KPI_FY 26-27 (OMC)'!W64,'KPI_FY 26-27 (OMC)'!AO64,'KPI_FY 26-27 (OMC)'!BG64,'KPI_FY 26-27 (OMC)'!BY64,'KPI_FY 26-27 (OMC)'!CQ64,'KPI_FY 26-27 (OMC)'!DI64,'KPI_FY 26-27 (OMC)'!EA64,'KPI_FY 26-27 (OMC)'!ES64,'KPI_FY 26-27 (OMC)'!FK64,'KPI_FY 26-27 (OMC)'!GC64,'KPI_FY 26-27 (OMC)'!GU64)</f>
        <v>0</v>
      </c>
      <c r="F60" s="9">
        <f>SUM('KPI_FY 26-27 (OMC)'!F64,'KPI_FY 26-27 (OMC)'!X64,'KPI_FY 26-27 (OMC)'!AP64,'KPI_FY 26-27 (OMC)'!BH64,'KPI_FY 26-27 (OMC)'!BZ64,'KPI_FY 26-27 (OMC)'!CR64,'KPI_FY 26-27 (OMC)'!DJ64,'KPI_FY 26-27 (OMC)'!EB64,'KPI_FY 26-27 (OMC)'!ET64,'KPI_FY 26-27 (OMC)'!FL64,'KPI_FY 26-27 (OMC)'!GD64,'KPI_FY 26-27 (OMC)'!GV64)</f>
        <v>2208</v>
      </c>
      <c r="G60" s="37">
        <f t="shared" si="74"/>
        <v>1</v>
      </c>
      <c r="H60" s="9">
        <f>SUM('KPI_FY 26-27 (OMC)'!H64,'KPI_FY 26-27 (OMC)'!Z64,'KPI_FY 26-27 (OMC)'!AR64,'KPI_FY 26-27 (OMC)'!BJ64,'KPI_FY 26-27 (OMC)'!CB64,'KPI_FY 26-27 (OMC)'!CT64,'KPI_FY 26-27 (OMC)'!DL64,'KPI_FY 26-27 (OMC)'!ED64,'KPI_FY 26-27 (OMC)'!EV64,'KPI_FY 26-27 (OMC)'!FN64,'KPI_FY 26-27 (OMC)'!GF64,'KPI_FY 26-27 (OMC)'!GX64)</f>
        <v>0</v>
      </c>
      <c r="I60" s="37">
        <f t="shared" si="75"/>
        <v>0</v>
      </c>
      <c r="J60" s="9">
        <f>SUM('KPI_FY 26-27 (OMC)'!J64,'KPI_FY 26-27 (OMC)'!AB64,'KPI_FY 26-27 (OMC)'!AT64,'KPI_FY 26-27 (OMC)'!BL64,'KPI_FY 26-27 (OMC)'!CD64,'KPI_FY 26-27 (OMC)'!CV64,'KPI_FY 26-27 (OMC)'!DN64,'KPI_FY 26-27 (OMC)'!EF64,'KPI_FY 26-27 (OMC)'!EX64,'KPI_FY 26-27 (OMC)'!FP64,'KPI_FY 26-27 (OMC)'!GH64,'KPI_FY 26-27 (OMC)'!GZ64)</f>
        <v>0</v>
      </c>
      <c r="K60" s="37">
        <f t="shared" si="76"/>
        <v>0</v>
      </c>
      <c r="L60" s="9">
        <f>SUM('KPI_FY 26-27 (OMC)'!L64,'KPI_FY 26-27 (OMC)'!AD64,'KPI_FY 26-27 (OMC)'!AV64,'KPI_FY 26-27 (OMC)'!BN64,'KPI_FY 26-27 (OMC)'!CF64,'KPI_FY 26-27 (OMC)'!CX64,'KPI_FY 26-27 (OMC)'!DP64,'KPI_FY 26-27 (OMC)'!EH64,'KPI_FY 26-27 (OMC)'!EZ64,'KPI_FY 26-27 (OMC)'!FR64,'KPI_FY 26-27 (OMC)'!GJ64,'KPI_FY 26-27 (OMC)'!HB64)</f>
        <v>0</v>
      </c>
      <c r="M60" s="9">
        <f>SUM('KPI_FY 26-27 (OMC)'!M64,'KPI_FY 26-27 (OMC)'!AE64,'KPI_FY 26-27 (OMC)'!AW64,'KPI_FY 26-27 (OMC)'!BO64,'KPI_FY 26-27 (OMC)'!CG64,'KPI_FY 26-27 (OMC)'!CY64,'KPI_FY 26-27 (OMC)'!DQ64,'KPI_FY 26-27 (OMC)'!EI64,'KPI_FY 26-27 (OMC)'!FA64,'KPI_FY 26-27 (OMC)'!FS64,'KPI_FY 26-27 (OMC)'!GK64,'KPI_FY 26-27 (OMC)'!HC64)</f>
        <v>0</v>
      </c>
      <c r="N60" s="37">
        <f t="shared" si="77"/>
        <v>0</v>
      </c>
      <c r="O60" s="9">
        <f>SUM('KPI_FY 26-27 (OMC)'!O64,'KPI_FY 26-27 (OMC)'!AG64,'KPI_FY 26-27 (OMC)'!AY64,'KPI_FY 26-27 (OMC)'!BQ64,'KPI_FY 26-27 (OMC)'!CI64,'KPI_FY 26-27 (OMC)'!DA64,'KPI_FY 26-27 (OMC)'!DS64,'KPI_FY 26-27 (OMC)'!EK64,'KPI_FY 26-27 (OMC)'!FC64,'KPI_FY 26-27 (OMC)'!FU64,'KPI_FY 26-27 (OMC)'!GM64,'KPI_FY 26-27 (OMC)'!HE64)</f>
        <v>0</v>
      </c>
      <c r="P60" s="2">
        <v>25</v>
      </c>
      <c r="Q60" s="2">
        <v>25</v>
      </c>
    </row>
    <row r="61" spans="1:17" x14ac:dyDescent="0.25">
      <c r="A61" s="2"/>
      <c r="B61" s="2" t="s">
        <v>56</v>
      </c>
      <c r="C61" s="9">
        <f>SUM('KPI_FY 26-27 (OMC)'!C65,'KPI_FY 26-27 (OMC)'!U65,'KPI_FY 26-27 (OMC)'!AM65,'KPI_FY 26-27 (OMC)'!BE65,'KPI_FY 26-27 (OMC)'!BW65,'KPI_FY 26-27 (OMC)'!CO65,'KPI_FY 26-27 (OMC)'!DG65,'KPI_FY 26-27 (OMC)'!DY65,'KPI_FY 26-27 (OMC)'!EQ65,'KPI_FY 26-27 (OMC)'!FI65,'KPI_FY 26-27 (OMC)'!GA65,'KPI_FY 26-27 (OMC)'!GS65)</f>
        <v>0</v>
      </c>
      <c r="D61" s="9">
        <f>SUM('KPI_FY 26-27 (OMC)'!D65,'KPI_FY 26-27 (OMC)'!V65,'KPI_FY 26-27 (OMC)'!AN65,'KPI_FY 26-27 (OMC)'!BF65,'KPI_FY 26-27 (OMC)'!BX65,'KPI_FY 26-27 (OMC)'!CP65,'KPI_FY 26-27 (OMC)'!DH65,'KPI_FY 26-27 (OMC)'!DZ65,'KPI_FY 26-27 (OMC)'!ER65,'KPI_FY 26-27 (OMC)'!FJ65,'KPI_FY 26-27 (OMC)'!GB65,'KPI_FY 26-27 (OMC)'!GT65)</f>
        <v>0</v>
      </c>
      <c r="E61" s="9">
        <f>SUM('KPI_FY 26-27 (OMC)'!E65,'KPI_FY 26-27 (OMC)'!W65,'KPI_FY 26-27 (OMC)'!AO65,'KPI_FY 26-27 (OMC)'!BG65,'KPI_FY 26-27 (OMC)'!BY65,'KPI_FY 26-27 (OMC)'!CQ65,'KPI_FY 26-27 (OMC)'!DI65,'KPI_FY 26-27 (OMC)'!EA65,'KPI_FY 26-27 (OMC)'!ES65,'KPI_FY 26-27 (OMC)'!FK65,'KPI_FY 26-27 (OMC)'!GC65,'KPI_FY 26-27 (OMC)'!GU65)</f>
        <v>0</v>
      </c>
      <c r="F61" s="9">
        <f>SUM('KPI_FY 26-27 (OMC)'!F65,'KPI_FY 26-27 (OMC)'!X65,'KPI_FY 26-27 (OMC)'!AP65,'KPI_FY 26-27 (OMC)'!BH65,'KPI_FY 26-27 (OMC)'!BZ65,'KPI_FY 26-27 (OMC)'!CR65,'KPI_FY 26-27 (OMC)'!DJ65,'KPI_FY 26-27 (OMC)'!EB65,'KPI_FY 26-27 (OMC)'!ET65,'KPI_FY 26-27 (OMC)'!FL65,'KPI_FY 26-27 (OMC)'!GD65,'KPI_FY 26-27 (OMC)'!GV65)</f>
        <v>2208</v>
      </c>
      <c r="G61" s="37">
        <f t="shared" si="74"/>
        <v>1</v>
      </c>
      <c r="H61" s="9">
        <f>SUM('KPI_FY 26-27 (OMC)'!H65,'KPI_FY 26-27 (OMC)'!Z65,'KPI_FY 26-27 (OMC)'!AR65,'KPI_FY 26-27 (OMC)'!BJ65,'KPI_FY 26-27 (OMC)'!CB65,'KPI_FY 26-27 (OMC)'!CT65,'KPI_FY 26-27 (OMC)'!DL65,'KPI_FY 26-27 (OMC)'!ED65,'KPI_FY 26-27 (OMC)'!EV65,'KPI_FY 26-27 (OMC)'!FN65,'KPI_FY 26-27 (OMC)'!GF65,'KPI_FY 26-27 (OMC)'!GX65)</f>
        <v>0</v>
      </c>
      <c r="I61" s="37">
        <f t="shared" si="75"/>
        <v>0</v>
      </c>
      <c r="J61" s="9">
        <f>SUM('KPI_FY 26-27 (OMC)'!J65,'KPI_FY 26-27 (OMC)'!AB65,'KPI_FY 26-27 (OMC)'!AT65,'KPI_FY 26-27 (OMC)'!BL65,'KPI_FY 26-27 (OMC)'!CD65,'KPI_FY 26-27 (OMC)'!CV65,'KPI_FY 26-27 (OMC)'!DN65,'KPI_FY 26-27 (OMC)'!EF65,'KPI_FY 26-27 (OMC)'!EX65,'KPI_FY 26-27 (OMC)'!FP65,'KPI_FY 26-27 (OMC)'!GH65,'KPI_FY 26-27 (OMC)'!GZ65)</f>
        <v>0</v>
      </c>
      <c r="K61" s="37">
        <f t="shared" si="76"/>
        <v>0</v>
      </c>
      <c r="L61" s="9">
        <f>SUM('KPI_FY 26-27 (OMC)'!L65,'KPI_FY 26-27 (OMC)'!AD65,'KPI_FY 26-27 (OMC)'!AV65,'KPI_FY 26-27 (OMC)'!BN65,'KPI_FY 26-27 (OMC)'!CF65,'KPI_FY 26-27 (OMC)'!CX65,'KPI_FY 26-27 (OMC)'!DP65,'KPI_FY 26-27 (OMC)'!EH65,'KPI_FY 26-27 (OMC)'!EZ65,'KPI_FY 26-27 (OMC)'!FR65,'KPI_FY 26-27 (OMC)'!GJ65,'KPI_FY 26-27 (OMC)'!HB65)</f>
        <v>0</v>
      </c>
      <c r="M61" s="9">
        <f>SUM('KPI_FY 26-27 (OMC)'!M65,'KPI_FY 26-27 (OMC)'!AE65,'KPI_FY 26-27 (OMC)'!AW65,'KPI_FY 26-27 (OMC)'!BO65,'KPI_FY 26-27 (OMC)'!CG65,'KPI_FY 26-27 (OMC)'!CY65,'KPI_FY 26-27 (OMC)'!DQ65,'KPI_FY 26-27 (OMC)'!EI65,'KPI_FY 26-27 (OMC)'!FA65,'KPI_FY 26-27 (OMC)'!FS65,'KPI_FY 26-27 (OMC)'!GK65,'KPI_FY 26-27 (OMC)'!HC65)</f>
        <v>0</v>
      </c>
      <c r="N61" s="37">
        <f t="shared" si="77"/>
        <v>0</v>
      </c>
      <c r="O61" s="9">
        <f>SUM('KPI_FY 26-27 (OMC)'!O65,'KPI_FY 26-27 (OMC)'!AG65,'KPI_FY 26-27 (OMC)'!AY65,'KPI_FY 26-27 (OMC)'!BQ65,'KPI_FY 26-27 (OMC)'!CI65,'KPI_FY 26-27 (OMC)'!DA65,'KPI_FY 26-27 (OMC)'!DS65,'KPI_FY 26-27 (OMC)'!EK65,'KPI_FY 26-27 (OMC)'!FC65,'KPI_FY 26-27 (OMC)'!FU65,'KPI_FY 26-27 (OMC)'!GM65,'KPI_FY 26-27 (OMC)'!HE65)</f>
        <v>0</v>
      </c>
      <c r="P61" s="2">
        <v>25</v>
      </c>
      <c r="Q61" s="2">
        <v>25</v>
      </c>
    </row>
    <row r="62" spans="1:17" x14ac:dyDescent="0.25">
      <c r="A62" s="2"/>
      <c r="B62" s="2" t="s">
        <v>57</v>
      </c>
      <c r="C62" s="9">
        <f>SUM('KPI_FY 26-27 (OMC)'!C66,'KPI_FY 26-27 (OMC)'!U66,'KPI_FY 26-27 (OMC)'!AM66,'KPI_FY 26-27 (OMC)'!BE66,'KPI_FY 26-27 (OMC)'!BW66,'KPI_FY 26-27 (OMC)'!CO66,'KPI_FY 26-27 (OMC)'!DG66,'KPI_FY 26-27 (OMC)'!DY66,'KPI_FY 26-27 (OMC)'!EQ66,'KPI_FY 26-27 (OMC)'!FI66,'KPI_FY 26-27 (OMC)'!GA66,'KPI_FY 26-27 (OMC)'!GS66)</f>
        <v>1999.3600000000001</v>
      </c>
      <c r="D62" s="9">
        <f>SUM('KPI_FY 26-27 (OMC)'!D66,'KPI_FY 26-27 (OMC)'!V66,'KPI_FY 26-27 (OMC)'!AN66,'KPI_FY 26-27 (OMC)'!BF66,'KPI_FY 26-27 (OMC)'!BX66,'KPI_FY 26-27 (OMC)'!CP66,'KPI_FY 26-27 (OMC)'!DH66,'KPI_FY 26-27 (OMC)'!DZ66,'KPI_FY 26-27 (OMC)'!ER66,'KPI_FY 26-27 (OMC)'!FJ66,'KPI_FY 26-27 (OMC)'!GB66,'KPI_FY 26-27 (OMC)'!GT66)</f>
        <v>1450.49</v>
      </c>
      <c r="E62" s="9">
        <f>SUM('KPI_FY 26-27 (OMC)'!E66,'KPI_FY 26-27 (OMC)'!W66,'KPI_FY 26-27 (OMC)'!AO66,'KPI_FY 26-27 (OMC)'!BG66,'KPI_FY 26-27 (OMC)'!BY66,'KPI_FY 26-27 (OMC)'!CQ66,'KPI_FY 26-27 (OMC)'!DI66,'KPI_FY 26-27 (OMC)'!EA66,'KPI_FY 26-27 (OMC)'!ES66,'KPI_FY 26-27 (OMC)'!FK66,'KPI_FY 26-27 (OMC)'!GC66,'KPI_FY 26-27 (OMC)'!GU66)</f>
        <v>548.87</v>
      </c>
      <c r="F62" s="9">
        <f>SUM('KPI_FY 26-27 (OMC)'!F66,'KPI_FY 26-27 (OMC)'!X66,'KPI_FY 26-27 (OMC)'!AP66,'KPI_FY 26-27 (OMC)'!BH66,'KPI_FY 26-27 (OMC)'!BZ66,'KPI_FY 26-27 (OMC)'!CR66,'KPI_FY 26-27 (OMC)'!DJ66,'KPI_FY 26-27 (OMC)'!EB66,'KPI_FY 26-27 (OMC)'!ET66,'KPI_FY 26-27 (OMC)'!FL66,'KPI_FY 26-27 (OMC)'!GD66,'KPI_FY 26-27 (OMC)'!GV66)</f>
        <v>203.70999999999998</v>
      </c>
      <c r="G62" s="37">
        <f t="shared" si="74"/>
        <v>9.2259963768115932E-2</v>
      </c>
      <c r="H62" s="9">
        <f>SUM('KPI_FY 26-27 (OMC)'!H66,'KPI_FY 26-27 (OMC)'!Z66,'KPI_FY 26-27 (OMC)'!AR66,'KPI_FY 26-27 (OMC)'!BJ66,'KPI_FY 26-27 (OMC)'!CB66,'KPI_FY 26-27 (OMC)'!CT66,'KPI_FY 26-27 (OMC)'!DL66,'KPI_FY 26-27 (OMC)'!ED66,'KPI_FY 26-27 (OMC)'!EV66,'KPI_FY 26-27 (OMC)'!FN66,'KPI_FY 26-27 (OMC)'!GF66,'KPI_FY 26-27 (OMC)'!GX66)</f>
        <v>0</v>
      </c>
      <c r="I62" s="37">
        <f t="shared" si="75"/>
        <v>0</v>
      </c>
      <c r="J62" s="9">
        <f>SUM('KPI_FY 26-27 (OMC)'!J66,'KPI_FY 26-27 (OMC)'!AB66,'KPI_FY 26-27 (OMC)'!AT66,'KPI_FY 26-27 (OMC)'!BL66,'KPI_FY 26-27 (OMC)'!CD66,'KPI_FY 26-27 (OMC)'!CV66,'KPI_FY 26-27 (OMC)'!DN66,'KPI_FY 26-27 (OMC)'!EF66,'KPI_FY 26-27 (OMC)'!EX66,'KPI_FY 26-27 (OMC)'!FP66,'KPI_FY 26-27 (OMC)'!GH66,'KPI_FY 26-27 (OMC)'!GZ66)</f>
        <v>4.93</v>
      </c>
      <c r="K62" s="37">
        <f t="shared" si="76"/>
        <v>2.2327898550724636E-3</v>
      </c>
      <c r="L62" s="9">
        <f>SUM('KPI_FY 26-27 (OMC)'!L66,'KPI_FY 26-27 (OMC)'!AD66,'KPI_FY 26-27 (OMC)'!AV66,'KPI_FY 26-27 (OMC)'!BN66,'KPI_FY 26-27 (OMC)'!CF66,'KPI_FY 26-27 (OMC)'!CX66,'KPI_FY 26-27 (OMC)'!DP66,'KPI_FY 26-27 (OMC)'!EH66,'KPI_FY 26-27 (OMC)'!EZ66,'KPI_FY 26-27 (OMC)'!FR66,'KPI_FY 26-27 (OMC)'!GJ66,'KPI_FY 26-27 (OMC)'!HB66)</f>
        <v>0</v>
      </c>
      <c r="M62" s="9">
        <f>SUM('KPI_FY 26-27 (OMC)'!M66,'KPI_FY 26-27 (OMC)'!AE66,'KPI_FY 26-27 (OMC)'!AW66,'KPI_FY 26-27 (OMC)'!BO66,'KPI_FY 26-27 (OMC)'!CG66,'KPI_FY 26-27 (OMC)'!CY66,'KPI_FY 26-27 (OMC)'!DQ66,'KPI_FY 26-27 (OMC)'!EI66,'KPI_FY 26-27 (OMC)'!FA66,'KPI_FY 26-27 (OMC)'!FS66,'KPI_FY 26-27 (OMC)'!GK66,'KPI_FY 26-27 (OMC)'!HC66)</f>
        <v>0</v>
      </c>
      <c r="N62" s="37">
        <f t="shared" si="77"/>
        <v>0.90550724637681168</v>
      </c>
      <c r="O62" s="9">
        <f>SUM('KPI_FY 26-27 (OMC)'!O66,'KPI_FY 26-27 (OMC)'!AG66,'KPI_FY 26-27 (OMC)'!AY66,'KPI_FY 26-27 (OMC)'!BQ66,'KPI_FY 26-27 (OMC)'!CI66,'KPI_FY 26-27 (OMC)'!DA66,'KPI_FY 26-27 (OMC)'!DS66,'KPI_FY 26-27 (OMC)'!EK66,'KPI_FY 26-27 (OMC)'!FC66,'KPI_FY 26-27 (OMC)'!FU66,'KPI_FY 26-27 (OMC)'!GM66,'KPI_FY 26-27 (OMC)'!HE66)</f>
        <v>33360.192999999999</v>
      </c>
      <c r="P62" s="2">
        <v>25</v>
      </c>
      <c r="Q62" s="2">
        <v>24.9</v>
      </c>
    </row>
    <row r="63" spans="1:17" x14ac:dyDescent="0.25">
      <c r="A63" s="70" t="s">
        <v>58</v>
      </c>
      <c r="B63" s="5" t="s">
        <v>48</v>
      </c>
      <c r="C63" s="9">
        <f>SUM('KPI_FY 26-27 (OMC)'!C67,'KPI_FY 26-27 (OMC)'!U67,'KPI_FY 26-27 (OMC)'!AM67,'KPI_FY 26-27 (OMC)'!BE67,'KPI_FY 26-27 (OMC)'!BW67,'KPI_FY 26-27 (OMC)'!CO67,'KPI_FY 26-27 (OMC)'!DG67,'KPI_FY 26-27 (OMC)'!DY67,'KPI_FY 26-27 (OMC)'!EQ67,'KPI_FY 26-27 (OMC)'!FI67,'KPI_FY 26-27 (OMC)'!GA67,'KPI_FY 26-27 (OMC)'!GS67)</f>
        <v>0</v>
      </c>
      <c r="D63" s="9">
        <f>SUM('KPI_FY 26-27 (OMC)'!D67,'KPI_FY 26-27 (OMC)'!V67,'KPI_FY 26-27 (OMC)'!AN67,'KPI_FY 26-27 (OMC)'!BF67,'KPI_FY 26-27 (OMC)'!BX67,'KPI_FY 26-27 (OMC)'!CP67,'KPI_FY 26-27 (OMC)'!DH67,'KPI_FY 26-27 (OMC)'!DZ67,'KPI_FY 26-27 (OMC)'!ER67,'KPI_FY 26-27 (OMC)'!FJ67,'KPI_FY 26-27 (OMC)'!GB67,'KPI_FY 26-27 (OMC)'!GT67)</f>
        <v>0</v>
      </c>
      <c r="E63" s="9">
        <f>SUM('KPI_FY 26-27 (OMC)'!E67,'KPI_FY 26-27 (OMC)'!W67,'KPI_FY 26-27 (OMC)'!AO67,'KPI_FY 26-27 (OMC)'!BG67,'KPI_FY 26-27 (OMC)'!BY67,'KPI_FY 26-27 (OMC)'!CQ67,'KPI_FY 26-27 (OMC)'!DI67,'KPI_FY 26-27 (OMC)'!EA67,'KPI_FY 26-27 (OMC)'!ES67,'KPI_FY 26-27 (OMC)'!FK67,'KPI_FY 26-27 (OMC)'!GC67,'KPI_FY 26-27 (OMC)'!GU67)</f>
        <v>0</v>
      </c>
      <c r="F63" s="9">
        <f>SUM('KPI_FY 26-27 (OMC)'!F67,'KPI_FY 26-27 (OMC)'!X67,'KPI_FY 26-27 (OMC)'!AP67,'KPI_FY 26-27 (OMC)'!BH67,'KPI_FY 26-27 (OMC)'!BZ67,'KPI_FY 26-27 (OMC)'!CR67,'KPI_FY 26-27 (OMC)'!DJ67,'KPI_FY 26-27 (OMC)'!EB67,'KPI_FY 26-27 (OMC)'!ET67,'KPI_FY 26-27 (OMC)'!FL67,'KPI_FY 26-27 (OMC)'!GD67,'KPI_FY 26-27 (OMC)'!GV67)</f>
        <v>2208</v>
      </c>
      <c r="G63" s="37">
        <f t="shared" si="74"/>
        <v>1</v>
      </c>
      <c r="H63" s="9">
        <f>SUM('KPI_FY 26-27 (OMC)'!H67,'KPI_FY 26-27 (OMC)'!Z67,'KPI_FY 26-27 (OMC)'!AR67,'KPI_FY 26-27 (OMC)'!BJ67,'KPI_FY 26-27 (OMC)'!CB67,'KPI_FY 26-27 (OMC)'!CT67,'KPI_FY 26-27 (OMC)'!DL67,'KPI_FY 26-27 (OMC)'!ED67,'KPI_FY 26-27 (OMC)'!EV67,'KPI_FY 26-27 (OMC)'!FN67,'KPI_FY 26-27 (OMC)'!GF67,'KPI_FY 26-27 (OMC)'!GX67)</f>
        <v>0</v>
      </c>
      <c r="I63" s="37">
        <f t="shared" si="75"/>
        <v>0</v>
      </c>
      <c r="J63" s="9">
        <f>SUM('KPI_FY 26-27 (OMC)'!J67,'KPI_FY 26-27 (OMC)'!AB67,'KPI_FY 26-27 (OMC)'!AT67,'KPI_FY 26-27 (OMC)'!BL67,'KPI_FY 26-27 (OMC)'!CD67,'KPI_FY 26-27 (OMC)'!CV67,'KPI_FY 26-27 (OMC)'!DN67,'KPI_FY 26-27 (OMC)'!EF67,'KPI_FY 26-27 (OMC)'!EX67,'KPI_FY 26-27 (OMC)'!FP67,'KPI_FY 26-27 (OMC)'!GH67,'KPI_FY 26-27 (OMC)'!GZ67)</f>
        <v>0</v>
      </c>
      <c r="K63" s="37">
        <f t="shared" si="76"/>
        <v>0</v>
      </c>
      <c r="L63" s="9">
        <f>SUM('KPI_FY 26-27 (OMC)'!L67,'KPI_FY 26-27 (OMC)'!AD67,'KPI_FY 26-27 (OMC)'!AV67,'KPI_FY 26-27 (OMC)'!BN67,'KPI_FY 26-27 (OMC)'!CF67,'KPI_FY 26-27 (OMC)'!CX67,'KPI_FY 26-27 (OMC)'!DP67,'KPI_FY 26-27 (OMC)'!EH67,'KPI_FY 26-27 (OMC)'!EZ67,'KPI_FY 26-27 (OMC)'!FR67,'KPI_FY 26-27 (OMC)'!GJ67,'KPI_FY 26-27 (OMC)'!HB67)</f>
        <v>0</v>
      </c>
      <c r="M63" s="9">
        <f>SUM('KPI_FY 26-27 (OMC)'!M67,'KPI_FY 26-27 (OMC)'!AE67,'KPI_FY 26-27 (OMC)'!AW67,'KPI_FY 26-27 (OMC)'!BO67,'KPI_FY 26-27 (OMC)'!CG67,'KPI_FY 26-27 (OMC)'!CY67,'KPI_FY 26-27 (OMC)'!DQ67,'KPI_FY 26-27 (OMC)'!EI67,'KPI_FY 26-27 (OMC)'!FA67,'KPI_FY 26-27 (OMC)'!FS67,'KPI_FY 26-27 (OMC)'!GK67,'KPI_FY 26-27 (OMC)'!HC67)</f>
        <v>0</v>
      </c>
      <c r="N63" s="37">
        <f t="shared" si="77"/>
        <v>0</v>
      </c>
      <c r="O63" s="9">
        <f>SUM('KPI_FY 26-27 (OMC)'!O67,'KPI_FY 26-27 (OMC)'!AG67,'KPI_FY 26-27 (OMC)'!AY67,'KPI_FY 26-27 (OMC)'!BQ67,'KPI_FY 26-27 (OMC)'!CI67,'KPI_FY 26-27 (OMC)'!DA67,'KPI_FY 26-27 (OMC)'!DS67,'KPI_FY 26-27 (OMC)'!EK67,'KPI_FY 26-27 (OMC)'!FC67,'KPI_FY 26-27 (OMC)'!FU67,'KPI_FY 26-27 (OMC)'!GM67,'KPI_FY 26-27 (OMC)'!HE67)</f>
        <v>0</v>
      </c>
      <c r="P63" s="2">
        <v>25</v>
      </c>
      <c r="Q63" s="2">
        <v>25</v>
      </c>
    </row>
    <row r="64" spans="1:17" x14ac:dyDescent="0.25">
      <c r="A64" s="2"/>
      <c r="B64" s="5" t="s">
        <v>49</v>
      </c>
      <c r="C64" s="9">
        <f>SUM('KPI_FY 26-27 (OMC)'!C68,'KPI_FY 26-27 (OMC)'!U68,'KPI_FY 26-27 (OMC)'!AM68,'KPI_FY 26-27 (OMC)'!BE68,'KPI_FY 26-27 (OMC)'!BW68,'KPI_FY 26-27 (OMC)'!CO68,'KPI_FY 26-27 (OMC)'!DG68,'KPI_FY 26-27 (OMC)'!DY68,'KPI_FY 26-27 (OMC)'!EQ68,'KPI_FY 26-27 (OMC)'!FI68,'KPI_FY 26-27 (OMC)'!GA68,'KPI_FY 26-27 (OMC)'!GS68)</f>
        <v>869.40000000000009</v>
      </c>
      <c r="D64" s="9">
        <f>SUM('KPI_FY 26-27 (OMC)'!D68,'KPI_FY 26-27 (OMC)'!V68,'KPI_FY 26-27 (OMC)'!AN68,'KPI_FY 26-27 (OMC)'!BF68,'KPI_FY 26-27 (OMC)'!BX68,'KPI_FY 26-27 (OMC)'!CP68,'KPI_FY 26-27 (OMC)'!DH68,'KPI_FY 26-27 (OMC)'!DZ68,'KPI_FY 26-27 (OMC)'!ER68,'KPI_FY 26-27 (OMC)'!FJ68,'KPI_FY 26-27 (OMC)'!GB68,'KPI_FY 26-27 (OMC)'!GT68)</f>
        <v>567</v>
      </c>
      <c r="E64" s="9">
        <f>SUM('KPI_FY 26-27 (OMC)'!E68,'KPI_FY 26-27 (OMC)'!W68,'KPI_FY 26-27 (OMC)'!AO68,'KPI_FY 26-27 (OMC)'!BG68,'KPI_FY 26-27 (OMC)'!BY68,'KPI_FY 26-27 (OMC)'!CQ68,'KPI_FY 26-27 (OMC)'!DI68,'KPI_FY 26-27 (OMC)'!EA68,'KPI_FY 26-27 (OMC)'!ES68,'KPI_FY 26-27 (OMC)'!FK68,'KPI_FY 26-27 (OMC)'!GC68,'KPI_FY 26-27 (OMC)'!GU68)</f>
        <v>302.39999999999998</v>
      </c>
      <c r="F64" s="9">
        <f>SUM('KPI_FY 26-27 (OMC)'!F68,'KPI_FY 26-27 (OMC)'!X68,'KPI_FY 26-27 (OMC)'!AP68,'KPI_FY 26-27 (OMC)'!BH68,'KPI_FY 26-27 (OMC)'!BZ68,'KPI_FY 26-27 (OMC)'!CR68,'KPI_FY 26-27 (OMC)'!DJ68,'KPI_FY 26-27 (OMC)'!EB68,'KPI_FY 26-27 (OMC)'!ET68,'KPI_FY 26-27 (OMC)'!FL68,'KPI_FY 26-27 (OMC)'!GD68,'KPI_FY 26-27 (OMC)'!GV68)</f>
        <v>1338.6</v>
      </c>
      <c r="G64" s="37">
        <f t="shared" si="74"/>
        <v>0.60624999999999996</v>
      </c>
      <c r="H64" s="9">
        <f>SUM('KPI_FY 26-27 (OMC)'!H68,'KPI_FY 26-27 (OMC)'!Z68,'KPI_FY 26-27 (OMC)'!AR68,'KPI_FY 26-27 (OMC)'!BJ68,'KPI_FY 26-27 (OMC)'!CB68,'KPI_FY 26-27 (OMC)'!CT68,'KPI_FY 26-27 (OMC)'!DL68,'KPI_FY 26-27 (OMC)'!ED68,'KPI_FY 26-27 (OMC)'!EV68,'KPI_FY 26-27 (OMC)'!FN68,'KPI_FY 26-27 (OMC)'!GF68,'KPI_FY 26-27 (OMC)'!GX68)</f>
        <v>0</v>
      </c>
      <c r="I64" s="37">
        <f t="shared" si="75"/>
        <v>0</v>
      </c>
      <c r="J64" s="9">
        <f>SUM('KPI_FY 26-27 (OMC)'!J68,'KPI_FY 26-27 (OMC)'!AB68,'KPI_FY 26-27 (OMC)'!AT68,'KPI_FY 26-27 (OMC)'!BL68,'KPI_FY 26-27 (OMC)'!CD68,'KPI_FY 26-27 (OMC)'!CV68,'KPI_FY 26-27 (OMC)'!DN68,'KPI_FY 26-27 (OMC)'!EF68,'KPI_FY 26-27 (OMC)'!EX68,'KPI_FY 26-27 (OMC)'!FP68,'KPI_FY 26-27 (OMC)'!GH68,'KPI_FY 26-27 (OMC)'!GZ68)</f>
        <v>0</v>
      </c>
      <c r="K64" s="37">
        <f t="shared" si="76"/>
        <v>0</v>
      </c>
      <c r="L64" s="9">
        <f>SUM('KPI_FY 26-27 (OMC)'!L68,'KPI_FY 26-27 (OMC)'!AD68,'KPI_FY 26-27 (OMC)'!AV68,'KPI_FY 26-27 (OMC)'!BN68,'KPI_FY 26-27 (OMC)'!CF68,'KPI_FY 26-27 (OMC)'!CX68,'KPI_FY 26-27 (OMC)'!DP68,'KPI_FY 26-27 (OMC)'!EH68,'KPI_FY 26-27 (OMC)'!EZ68,'KPI_FY 26-27 (OMC)'!FR68,'KPI_FY 26-27 (OMC)'!GJ68,'KPI_FY 26-27 (OMC)'!HB68)</f>
        <v>0</v>
      </c>
      <c r="M64" s="9">
        <f>SUM('KPI_FY 26-27 (OMC)'!M68,'KPI_FY 26-27 (OMC)'!AE68,'KPI_FY 26-27 (OMC)'!AW68,'KPI_FY 26-27 (OMC)'!BO68,'KPI_FY 26-27 (OMC)'!CG68,'KPI_FY 26-27 (OMC)'!CY68,'KPI_FY 26-27 (OMC)'!DQ68,'KPI_FY 26-27 (OMC)'!EI68,'KPI_FY 26-27 (OMC)'!FA68,'KPI_FY 26-27 (OMC)'!FS68,'KPI_FY 26-27 (OMC)'!GK68,'KPI_FY 26-27 (OMC)'!HC68)</f>
        <v>0</v>
      </c>
      <c r="N64" s="37">
        <f t="shared" si="77"/>
        <v>0.39375000000000004</v>
      </c>
      <c r="O64" s="9">
        <f>SUM('KPI_FY 26-27 (OMC)'!O68,'KPI_FY 26-27 (OMC)'!AG68,'KPI_FY 26-27 (OMC)'!AY68,'KPI_FY 26-27 (OMC)'!BQ68,'KPI_FY 26-27 (OMC)'!CI68,'KPI_FY 26-27 (OMC)'!DA68,'KPI_FY 26-27 (OMC)'!DS68,'KPI_FY 26-27 (OMC)'!EK68,'KPI_FY 26-27 (OMC)'!FC68,'KPI_FY 26-27 (OMC)'!FU68,'KPI_FY 26-27 (OMC)'!GM68,'KPI_FY 26-27 (OMC)'!HE68)</f>
        <v>13535.858</v>
      </c>
      <c r="P64" s="2">
        <v>25</v>
      </c>
      <c r="Q64" s="2">
        <v>25</v>
      </c>
    </row>
    <row r="65" spans="1:22" x14ac:dyDescent="0.25">
      <c r="A65" s="2"/>
      <c r="B65" s="5" t="s">
        <v>50</v>
      </c>
      <c r="C65" s="9">
        <f>SUM('KPI_FY 26-27 (OMC)'!C69,'KPI_FY 26-27 (OMC)'!U69,'KPI_FY 26-27 (OMC)'!AM69,'KPI_FY 26-27 (OMC)'!BE69,'KPI_FY 26-27 (OMC)'!BW69,'KPI_FY 26-27 (OMC)'!CO69,'KPI_FY 26-27 (OMC)'!DG69,'KPI_FY 26-27 (OMC)'!DY69,'KPI_FY 26-27 (OMC)'!EQ69,'KPI_FY 26-27 (OMC)'!FI69,'KPI_FY 26-27 (OMC)'!GA69,'KPI_FY 26-27 (OMC)'!GS69)</f>
        <v>0</v>
      </c>
      <c r="D65" s="9">
        <f>SUM('KPI_FY 26-27 (OMC)'!D69,'KPI_FY 26-27 (OMC)'!V69,'KPI_FY 26-27 (OMC)'!AN69,'KPI_FY 26-27 (OMC)'!BF69,'KPI_FY 26-27 (OMC)'!BX69,'KPI_FY 26-27 (OMC)'!CP69,'KPI_FY 26-27 (OMC)'!DH69,'KPI_FY 26-27 (OMC)'!DZ69,'KPI_FY 26-27 (OMC)'!ER69,'KPI_FY 26-27 (OMC)'!FJ69,'KPI_FY 26-27 (OMC)'!GB69,'KPI_FY 26-27 (OMC)'!GT69)</f>
        <v>0</v>
      </c>
      <c r="E65" s="9">
        <f>SUM('KPI_FY 26-27 (OMC)'!E69,'KPI_FY 26-27 (OMC)'!W69,'KPI_FY 26-27 (OMC)'!AO69,'KPI_FY 26-27 (OMC)'!BG69,'KPI_FY 26-27 (OMC)'!BY69,'KPI_FY 26-27 (OMC)'!CQ69,'KPI_FY 26-27 (OMC)'!DI69,'KPI_FY 26-27 (OMC)'!EA69,'KPI_FY 26-27 (OMC)'!ES69,'KPI_FY 26-27 (OMC)'!FK69,'KPI_FY 26-27 (OMC)'!GC69,'KPI_FY 26-27 (OMC)'!GU69)</f>
        <v>0</v>
      </c>
      <c r="F65" s="9">
        <f>SUM('KPI_FY 26-27 (OMC)'!F69,'KPI_FY 26-27 (OMC)'!X69,'KPI_FY 26-27 (OMC)'!AP69,'KPI_FY 26-27 (OMC)'!BH69,'KPI_FY 26-27 (OMC)'!BZ69,'KPI_FY 26-27 (OMC)'!CR69,'KPI_FY 26-27 (OMC)'!DJ69,'KPI_FY 26-27 (OMC)'!EB69,'KPI_FY 26-27 (OMC)'!ET69,'KPI_FY 26-27 (OMC)'!FL69,'KPI_FY 26-27 (OMC)'!GD69,'KPI_FY 26-27 (OMC)'!GV69)</f>
        <v>2208</v>
      </c>
      <c r="G65" s="37">
        <f t="shared" si="74"/>
        <v>1</v>
      </c>
      <c r="H65" s="9">
        <f>SUM('KPI_FY 26-27 (OMC)'!H69,'KPI_FY 26-27 (OMC)'!Z69,'KPI_FY 26-27 (OMC)'!AR69,'KPI_FY 26-27 (OMC)'!BJ69,'KPI_FY 26-27 (OMC)'!CB69,'KPI_FY 26-27 (OMC)'!CT69,'KPI_FY 26-27 (OMC)'!DL69,'KPI_FY 26-27 (OMC)'!ED69,'KPI_FY 26-27 (OMC)'!EV69,'KPI_FY 26-27 (OMC)'!FN69,'KPI_FY 26-27 (OMC)'!GF69,'KPI_FY 26-27 (OMC)'!GX69)</f>
        <v>0</v>
      </c>
      <c r="I65" s="37">
        <f t="shared" si="75"/>
        <v>0</v>
      </c>
      <c r="J65" s="9">
        <f>SUM('KPI_FY 26-27 (OMC)'!J69,'KPI_FY 26-27 (OMC)'!AB69,'KPI_FY 26-27 (OMC)'!AT69,'KPI_FY 26-27 (OMC)'!BL69,'KPI_FY 26-27 (OMC)'!CD69,'KPI_FY 26-27 (OMC)'!CV69,'KPI_FY 26-27 (OMC)'!DN69,'KPI_FY 26-27 (OMC)'!EF69,'KPI_FY 26-27 (OMC)'!EX69,'KPI_FY 26-27 (OMC)'!FP69,'KPI_FY 26-27 (OMC)'!GH69,'KPI_FY 26-27 (OMC)'!GZ69)</f>
        <v>0</v>
      </c>
      <c r="K65" s="37">
        <f t="shared" si="76"/>
        <v>0</v>
      </c>
      <c r="L65" s="9">
        <f>SUM('KPI_FY 26-27 (OMC)'!L69,'KPI_FY 26-27 (OMC)'!AD69,'KPI_FY 26-27 (OMC)'!AV69,'KPI_FY 26-27 (OMC)'!BN69,'KPI_FY 26-27 (OMC)'!CF69,'KPI_FY 26-27 (OMC)'!CX69,'KPI_FY 26-27 (OMC)'!DP69,'KPI_FY 26-27 (OMC)'!EH69,'KPI_FY 26-27 (OMC)'!EZ69,'KPI_FY 26-27 (OMC)'!FR69,'KPI_FY 26-27 (OMC)'!GJ69,'KPI_FY 26-27 (OMC)'!HB69)</f>
        <v>0</v>
      </c>
      <c r="M65" s="9">
        <f>SUM('KPI_FY 26-27 (OMC)'!M69,'KPI_FY 26-27 (OMC)'!AE69,'KPI_FY 26-27 (OMC)'!AW69,'KPI_FY 26-27 (OMC)'!BO69,'KPI_FY 26-27 (OMC)'!CG69,'KPI_FY 26-27 (OMC)'!CY69,'KPI_FY 26-27 (OMC)'!DQ69,'KPI_FY 26-27 (OMC)'!EI69,'KPI_FY 26-27 (OMC)'!FA69,'KPI_FY 26-27 (OMC)'!FS69,'KPI_FY 26-27 (OMC)'!GK69,'KPI_FY 26-27 (OMC)'!HC69)</f>
        <v>0</v>
      </c>
      <c r="N65" s="37">
        <f t="shared" si="77"/>
        <v>0</v>
      </c>
      <c r="O65" s="9">
        <f>SUM('KPI_FY 26-27 (OMC)'!O69,'KPI_FY 26-27 (OMC)'!AG69,'KPI_FY 26-27 (OMC)'!AY69,'KPI_FY 26-27 (OMC)'!BQ69,'KPI_FY 26-27 (OMC)'!CI69,'KPI_FY 26-27 (OMC)'!DA69,'KPI_FY 26-27 (OMC)'!DS69,'KPI_FY 26-27 (OMC)'!EK69,'KPI_FY 26-27 (OMC)'!FC69,'KPI_FY 26-27 (OMC)'!FU69,'KPI_FY 26-27 (OMC)'!GM69,'KPI_FY 26-27 (OMC)'!HE69)</f>
        <v>0</v>
      </c>
      <c r="P65" s="2">
        <v>20</v>
      </c>
      <c r="Q65" s="2">
        <v>20</v>
      </c>
    </row>
    <row r="66" spans="1:22" x14ac:dyDescent="0.25">
      <c r="A66" s="2"/>
      <c r="B66" s="5" t="s">
        <v>51</v>
      </c>
      <c r="C66" s="9">
        <f>SUM('KPI_FY 26-27 (OMC)'!C70,'KPI_FY 26-27 (OMC)'!U70,'KPI_FY 26-27 (OMC)'!AM70,'KPI_FY 26-27 (OMC)'!BE70,'KPI_FY 26-27 (OMC)'!BW70,'KPI_FY 26-27 (OMC)'!CO70,'KPI_FY 26-27 (OMC)'!DG70,'KPI_FY 26-27 (OMC)'!DY70,'KPI_FY 26-27 (OMC)'!EQ70,'KPI_FY 26-27 (OMC)'!FI70,'KPI_FY 26-27 (OMC)'!GA70,'KPI_FY 26-27 (OMC)'!GS70)</f>
        <v>0</v>
      </c>
      <c r="D66" s="9">
        <f>SUM('KPI_FY 26-27 (OMC)'!D70,'KPI_FY 26-27 (OMC)'!V70,'KPI_FY 26-27 (OMC)'!AN70,'KPI_FY 26-27 (OMC)'!BF70,'KPI_FY 26-27 (OMC)'!BX70,'KPI_FY 26-27 (OMC)'!CP70,'KPI_FY 26-27 (OMC)'!DH70,'KPI_FY 26-27 (OMC)'!DZ70,'KPI_FY 26-27 (OMC)'!ER70,'KPI_FY 26-27 (OMC)'!FJ70,'KPI_FY 26-27 (OMC)'!GB70,'KPI_FY 26-27 (OMC)'!GT70)</f>
        <v>0</v>
      </c>
      <c r="E66" s="9">
        <f>SUM('KPI_FY 26-27 (OMC)'!E70,'KPI_FY 26-27 (OMC)'!W70,'KPI_FY 26-27 (OMC)'!AO70,'KPI_FY 26-27 (OMC)'!BG70,'KPI_FY 26-27 (OMC)'!BY70,'KPI_FY 26-27 (OMC)'!CQ70,'KPI_FY 26-27 (OMC)'!DI70,'KPI_FY 26-27 (OMC)'!EA70,'KPI_FY 26-27 (OMC)'!ES70,'KPI_FY 26-27 (OMC)'!FK70,'KPI_FY 26-27 (OMC)'!GC70,'KPI_FY 26-27 (OMC)'!GU70)</f>
        <v>0</v>
      </c>
      <c r="F66" s="9">
        <f>SUM('KPI_FY 26-27 (OMC)'!F70,'KPI_FY 26-27 (OMC)'!X70,'KPI_FY 26-27 (OMC)'!AP70,'KPI_FY 26-27 (OMC)'!BH70,'KPI_FY 26-27 (OMC)'!BZ70,'KPI_FY 26-27 (OMC)'!CR70,'KPI_FY 26-27 (OMC)'!DJ70,'KPI_FY 26-27 (OMC)'!EB70,'KPI_FY 26-27 (OMC)'!ET70,'KPI_FY 26-27 (OMC)'!FL70,'KPI_FY 26-27 (OMC)'!GD70,'KPI_FY 26-27 (OMC)'!GV70)</f>
        <v>2208</v>
      </c>
      <c r="G66" s="37">
        <f t="shared" si="74"/>
        <v>1</v>
      </c>
      <c r="H66" s="9">
        <f>SUM('KPI_FY 26-27 (OMC)'!H70,'KPI_FY 26-27 (OMC)'!Z70,'KPI_FY 26-27 (OMC)'!AR70,'KPI_FY 26-27 (OMC)'!BJ70,'KPI_FY 26-27 (OMC)'!CB70,'KPI_FY 26-27 (OMC)'!CT70,'KPI_FY 26-27 (OMC)'!DL70,'KPI_FY 26-27 (OMC)'!ED70,'KPI_FY 26-27 (OMC)'!EV70,'KPI_FY 26-27 (OMC)'!FN70,'KPI_FY 26-27 (OMC)'!GF70,'KPI_FY 26-27 (OMC)'!GX70)</f>
        <v>0</v>
      </c>
      <c r="I66" s="37">
        <f t="shared" si="75"/>
        <v>0</v>
      </c>
      <c r="J66" s="9">
        <f>SUM('KPI_FY 26-27 (OMC)'!J70,'KPI_FY 26-27 (OMC)'!AB70,'KPI_FY 26-27 (OMC)'!AT70,'KPI_FY 26-27 (OMC)'!BL70,'KPI_FY 26-27 (OMC)'!CD70,'KPI_FY 26-27 (OMC)'!CV70,'KPI_FY 26-27 (OMC)'!DN70,'KPI_FY 26-27 (OMC)'!EF70,'KPI_FY 26-27 (OMC)'!EX70,'KPI_FY 26-27 (OMC)'!FP70,'KPI_FY 26-27 (OMC)'!GH70,'KPI_FY 26-27 (OMC)'!GZ70)</f>
        <v>0</v>
      </c>
      <c r="K66" s="37">
        <f t="shared" si="76"/>
        <v>0</v>
      </c>
      <c r="L66" s="9">
        <f>SUM('KPI_FY 26-27 (OMC)'!L70,'KPI_FY 26-27 (OMC)'!AD70,'KPI_FY 26-27 (OMC)'!AV70,'KPI_FY 26-27 (OMC)'!BN70,'KPI_FY 26-27 (OMC)'!CF70,'KPI_FY 26-27 (OMC)'!CX70,'KPI_FY 26-27 (OMC)'!DP70,'KPI_FY 26-27 (OMC)'!EH70,'KPI_FY 26-27 (OMC)'!EZ70,'KPI_FY 26-27 (OMC)'!FR70,'KPI_FY 26-27 (OMC)'!GJ70,'KPI_FY 26-27 (OMC)'!HB70)</f>
        <v>0</v>
      </c>
      <c r="M66" s="9">
        <f>SUM('KPI_FY 26-27 (OMC)'!M70,'KPI_FY 26-27 (OMC)'!AE70,'KPI_FY 26-27 (OMC)'!AW70,'KPI_FY 26-27 (OMC)'!BO70,'KPI_FY 26-27 (OMC)'!CG70,'KPI_FY 26-27 (OMC)'!CY70,'KPI_FY 26-27 (OMC)'!DQ70,'KPI_FY 26-27 (OMC)'!EI70,'KPI_FY 26-27 (OMC)'!FA70,'KPI_FY 26-27 (OMC)'!FS70,'KPI_FY 26-27 (OMC)'!GK70,'KPI_FY 26-27 (OMC)'!HC70)</f>
        <v>0</v>
      </c>
      <c r="N66" s="37">
        <f t="shared" si="77"/>
        <v>0</v>
      </c>
      <c r="O66" s="9">
        <f>SUM('KPI_FY 26-27 (OMC)'!O70,'KPI_FY 26-27 (OMC)'!AG70,'KPI_FY 26-27 (OMC)'!AY70,'KPI_FY 26-27 (OMC)'!BQ70,'KPI_FY 26-27 (OMC)'!CI70,'KPI_FY 26-27 (OMC)'!DA70,'KPI_FY 26-27 (OMC)'!DS70,'KPI_FY 26-27 (OMC)'!EK70,'KPI_FY 26-27 (OMC)'!FC70,'KPI_FY 26-27 (OMC)'!FU70,'KPI_FY 26-27 (OMC)'!GM70,'KPI_FY 26-27 (OMC)'!HE70)</f>
        <v>0</v>
      </c>
      <c r="P66" s="2">
        <v>20</v>
      </c>
      <c r="Q66" s="2">
        <v>20</v>
      </c>
    </row>
    <row r="67" spans="1:22" x14ac:dyDescent="0.25">
      <c r="B67" s="24" t="s">
        <v>23</v>
      </c>
      <c r="C67" s="45">
        <f>SUM(C53:C66)</f>
        <v>15055.76</v>
      </c>
      <c r="D67" s="45">
        <f t="shared" ref="D67:M67" si="78">SUM(D53:D66)</f>
        <v>8360.7000000000007</v>
      </c>
      <c r="E67" s="45">
        <f t="shared" si="78"/>
        <v>6695.0599999999995</v>
      </c>
      <c r="F67" s="45">
        <f t="shared" si="78"/>
        <v>15248.390000000001</v>
      </c>
      <c r="G67" s="47">
        <f>(G53*$Q53+G54*$Q54+G55*$Q55+G56*$Q56+G57*$Q57+G58*$Q58+G59*$Q59+G60*$Q60+G61*$Q61+G62*$Q62+G63*$Q63+G64*$Q64+G65*$Q65+G66*$Q66)/$Q67</f>
        <v>0.49196944521369895</v>
      </c>
      <c r="H67" s="46">
        <f t="shared" si="78"/>
        <v>0</v>
      </c>
      <c r="I67" s="47">
        <f>(I53*$Q53+I54*$Q54+I55*$Q55+I56*$Q56+I57*$Q57+I58*$Q58+I59*$Q59+I60*$Q60+I61*$Q61+I62*$Q62+I63*$Q63+I64*$Q64+I65*$Q65+I66*$Q66)/$Q67</f>
        <v>0</v>
      </c>
      <c r="J67" s="46">
        <f t="shared" si="78"/>
        <v>607.85</v>
      </c>
      <c r="K67" s="47">
        <f>(K53*$Q53+K54*$Q54+K55*$Q55+K56*$Q56+K57*$Q57+K58*$Q58+K59*$Q59+K60*$Q60+K61*$Q61+K62*$Q62+K63*$Q63+K64*$Q64+K65*$Q65+K66*$Q66)/$Q67</f>
        <v>1.8722684599086568E-2</v>
      </c>
      <c r="L67" s="46">
        <f t="shared" ref="L67" si="79">SUM(L53:L66)</f>
        <v>0</v>
      </c>
      <c r="M67" s="46">
        <f t="shared" si="78"/>
        <v>0</v>
      </c>
      <c r="N67" s="47">
        <f>(N53*$Q53+N54*$Q54+N55*$Q55+N56*$Q56+N57*$Q57+N58*$Q58+N59*$Q59+N60*$Q60+N61*$Q61+N62*$Q62+N63*$Q63+N64*$Q64+N65*$Q65+N66*$Q66)/$Q67</f>
        <v>0.48930787018721461</v>
      </c>
      <c r="O67" s="45">
        <f t="shared" ref="O67" si="80">SUM(O53:O66)</f>
        <v>198429.42200000002</v>
      </c>
      <c r="P67" s="24">
        <f>SUM(P53:P66)</f>
        <v>340</v>
      </c>
      <c r="Q67" s="24">
        <f>SUM(Q53:Q66)</f>
        <v>329.7</v>
      </c>
    </row>
    <row r="68" spans="1:22" x14ac:dyDescent="0.25">
      <c r="B68" s="32" t="s">
        <v>59</v>
      </c>
      <c r="C68" s="26">
        <f>SUM(C31,C35,C37,C40,C44,C47,C52,C67)</f>
        <v>43802.53</v>
      </c>
      <c r="D68" s="26">
        <f>SUM(D31,D35,D37,D40,D44,D47,D52,D67)</f>
        <v>22122.171666666669</v>
      </c>
      <c r="E68" s="26">
        <f>SUM(E31,E35,E37,E40,E44,E47,E52,E67)</f>
        <v>21680.35833333333</v>
      </c>
      <c r="F68" s="26">
        <f>SUM(F31,F35,F37,F40,F44,F47,F52,F67)</f>
        <v>33478.22</v>
      </c>
      <c r="G68" s="36">
        <f>(G31*$Q31+G35*$Q35+G37*$Q37+G40*$Q40+G44*$Q44+G47*$Q47+G52*$Q52+G67*$Q67)/$Q68</f>
        <v>0.34859140462695021</v>
      </c>
      <c r="H68" s="26">
        <f>SUM(H31,H35,H37,H40,H44,H47,H52,H67)</f>
        <v>8223.4</v>
      </c>
      <c r="I68" s="36">
        <f>(I31*$Q31+I35*$Q35+I37*$Q37+I40*$Q40+I44*$Q44+I47*$Q47+I52*$Q52+I67*$Q67)/$Q68</f>
        <v>0.1595015434449133</v>
      </c>
      <c r="J68" s="26">
        <f>SUM(J31,J35,J37,J40,J44,J47,J52,J67)</f>
        <v>607.85</v>
      </c>
      <c r="K68" s="36">
        <f>(K31*$Q31+K35*$Q35+K37*$Q37+K40*$Q40+K44*$Q44+K47*$Q47+K52*$Q52+K67*$Q67)/$Q68</f>
        <v>4.2398991086742503E-3</v>
      </c>
      <c r="L68" s="27">
        <f>SUM(L31,L35,L37,L40,L44,L47,L52,L67)</f>
        <v>0</v>
      </c>
      <c r="M68" s="27">
        <f>SUM(M31,M35,M37,M40,M44,M47,M52,M67)</f>
        <v>385.00472402597404</v>
      </c>
      <c r="N68" s="36">
        <f>(N31*$Q31+N35*$Q35+N37*$Q37+N40*$Q40+N44*$Q44+N47*$Q47+N52*$Q52+N67*$Q67)/$Q68</f>
        <v>0.48151563871894654</v>
      </c>
      <c r="O68" s="26">
        <f>SUM(O31,O35,O37,O40,O44,O47,O52,O67)</f>
        <v>689988.32200000004</v>
      </c>
      <c r="P68" s="26">
        <f>SUM(P31,P35,P37,P40,P44,P47,P52,P67)</f>
        <v>1524</v>
      </c>
      <c r="Q68" s="26">
        <f>SUM(Q31,Q35,Q37,Q40,Q44,Q47,Q52,Q67)</f>
        <v>1455.9</v>
      </c>
      <c r="R68" s="10"/>
    </row>
    <row r="69" spans="1:22" x14ac:dyDescent="0.25">
      <c r="B69" s="70"/>
      <c r="C69" s="12"/>
      <c r="D69" s="12"/>
      <c r="E69" s="12"/>
      <c r="F69" s="12"/>
      <c r="H69" s="12"/>
      <c r="J69" s="12"/>
      <c r="K69" s="12"/>
      <c r="O69" s="25"/>
      <c r="R69" s="10"/>
    </row>
    <row r="70" spans="1:22" ht="15" customHeight="1" x14ac:dyDescent="0.25">
      <c r="B70" s="31" t="s">
        <v>60</v>
      </c>
      <c r="C70" s="30">
        <f>SUM(C20,C68)</f>
        <v>60193</v>
      </c>
      <c r="D70" s="30">
        <f>SUM(D20,D68)</f>
        <v>38340.351666666669</v>
      </c>
      <c r="E70" s="30">
        <f>SUM(E20,E68)</f>
        <v>21852.648333333331</v>
      </c>
      <c r="F70" s="30">
        <f>SUM(F20,F68)</f>
        <v>38834.58</v>
      </c>
      <c r="G70" s="38">
        <f>(G20*$Q20+G68*$Q68)/$Q70</f>
        <v>0.31122726362280945</v>
      </c>
      <c r="H70" s="30">
        <f>SUM(H20,H68)</f>
        <v>12657.02</v>
      </c>
      <c r="I70" s="38">
        <f>(I20*$Q20+I68*$Q68)/$Q70</f>
        <v>9.6157609117727499E-2</v>
      </c>
      <c r="J70" s="30">
        <f>SUM(J20,J68)</f>
        <v>923.40000000000009</v>
      </c>
      <c r="K70" s="38">
        <f>(K20*$Q20+K68*$Q68)/$Q70</f>
        <v>9.1596765130274958E-3</v>
      </c>
      <c r="L70" s="30">
        <f>SUM(L20,L68)</f>
        <v>48.91</v>
      </c>
      <c r="M70" s="30">
        <f>SUM(M20,M68)</f>
        <v>1899.2847240259739</v>
      </c>
      <c r="N70" s="38">
        <f>(N20*$Q20+N68*$Q68)/$Q70</f>
        <v>0.5409763624042051</v>
      </c>
      <c r="O70" s="30">
        <f>SUM(O20,O68)</f>
        <v>3395668.3220000002</v>
      </c>
      <c r="P70" s="30">
        <f>SUM(P68,P20)</f>
        <v>4316</v>
      </c>
      <c r="Q70" s="30">
        <f>SUM(Q20,Q68)</f>
        <v>3862.9</v>
      </c>
    </row>
    <row r="71" spans="1:22" ht="15" customHeight="1" x14ac:dyDescent="0.25">
      <c r="C71" s="12"/>
    </row>
    <row r="72" spans="1:22" ht="15" customHeight="1" x14ac:dyDescent="0.25">
      <c r="C72" s="12"/>
      <c r="F72" s="6"/>
      <c r="G72" s="50"/>
      <c r="H72" s="6"/>
      <c r="J72" s="6"/>
      <c r="K72" s="6"/>
      <c r="L72" s="6"/>
      <c r="N72" s="50"/>
      <c r="P72" s="2"/>
      <c r="Q72" s="2"/>
    </row>
    <row r="73" spans="1:22" ht="15" customHeight="1" x14ac:dyDescent="0.25">
      <c r="F73" s="6"/>
      <c r="J73" s="6"/>
    </row>
    <row r="74" spans="1:22" ht="15" customHeight="1" x14ac:dyDescent="0.25">
      <c r="D74" s="9"/>
      <c r="E74" s="41"/>
      <c r="V74" s="1" t="s">
        <v>64</v>
      </c>
    </row>
    <row r="75" spans="1:22" ht="15" customHeight="1" x14ac:dyDescent="0.25">
      <c r="B75" s="5"/>
      <c r="D75" s="9"/>
      <c r="E75" s="41"/>
      <c r="U75" s="1" t="s">
        <v>65</v>
      </c>
      <c r="V75" s="42">
        <v>0.54400000000000004</v>
      </c>
    </row>
    <row r="76" spans="1:22" ht="15" customHeight="1" x14ac:dyDescent="0.25">
      <c r="B76" s="5"/>
      <c r="D76" s="9"/>
      <c r="E76" s="41"/>
      <c r="U76" s="1" t="s">
        <v>66</v>
      </c>
    </row>
    <row r="77" spans="1:22" x14ac:dyDescent="0.25">
      <c r="B77" s="5"/>
      <c r="D77" s="9"/>
      <c r="E77" s="41"/>
    </row>
    <row r="78" spans="1:22" ht="15" customHeight="1" x14ac:dyDescent="0.25">
      <c r="B78" s="5"/>
      <c r="D78" s="9"/>
      <c r="E78" s="41"/>
    </row>
    <row r="79" spans="1:22" ht="15" customHeight="1" x14ac:dyDescent="0.25">
      <c r="B79" s="71"/>
      <c r="D79" s="9"/>
      <c r="E79" s="42"/>
      <c r="F79" s="9"/>
    </row>
    <row r="80" spans="1:22" ht="15" customHeight="1" x14ac:dyDescent="0.25">
      <c r="B80" s="5"/>
      <c r="D80" s="9"/>
      <c r="E80" s="41"/>
    </row>
    <row r="81" spans="2:6" x14ac:dyDescent="0.25">
      <c r="B81" s="5"/>
      <c r="D81" s="9"/>
      <c r="E81" s="41"/>
    </row>
    <row r="82" spans="2:6" x14ac:dyDescent="0.25">
      <c r="B82" s="5"/>
      <c r="D82" s="9"/>
      <c r="E82" s="41"/>
    </row>
    <row r="83" spans="2:6" x14ac:dyDescent="0.25">
      <c r="B83" s="5"/>
      <c r="D83" s="9"/>
      <c r="E83" s="41"/>
    </row>
    <row r="84" spans="2:6" ht="15" customHeight="1" x14ac:dyDescent="0.25">
      <c r="B84" s="5"/>
      <c r="D84" s="9"/>
      <c r="E84" s="41"/>
    </row>
    <row r="85" spans="2:6" ht="15" customHeight="1" x14ac:dyDescent="0.25">
      <c r="B85" s="71"/>
      <c r="D85" s="9"/>
      <c r="E85" s="42"/>
      <c r="F85" s="9"/>
    </row>
    <row r="88" spans="2:6" x14ac:dyDescent="0.25"/>
    <row r="89" spans="2:6" x14ac:dyDescent="0.25"/>
    <row r="91" spans="2:6" ht="24" customHeight="1" x14ac:dyDescent="0.25"/>
    <row r="92" spans="2:6" x14ac:dyDescent="0.25"/>
    <row r="93" spans="2:6" ht="33" customHeight="1" x14ac:dyDescent="0.25"/>
    <row r="94" spans="2:6" x14ac:dyDescent="0.25"/>
  </sheetData>
  <pageMargins left="0.7" right="0.7" top="0.75" bottom="0.75" header="0.3" footer="0.3"/>
  <ignoredErrors>
    <ignoredError sqref="B48:B49 B45:B46" numberStoredAsText="1"/>
    <ignoredError sqref="H4:J9 H10:J70 G10:G70 K69:Q70 K10:O68" formula="1"/>
    <ignoredError sqref="P10:Q20 P31:Q31 P21:P30 P35:Q35 P32:P34 P37:Q37 P36 P40:Q40 P38:P39 P44:Q44 P41:P43 P47:Q47 P45:P46 P52:Q52 P48:P51 P67:Q68 P53:P66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391B-DFCE-4878-BADB-4961B4FFE668}">
  <dimension ref="A1:E67"/>
  <sheetViews>
    <sheetView topLeftCell="A58" workbookViewId="0">
      <selection activeCell="H65" sqref="H65"/>
    </sheetView>
  </sheetViews>
  <sheetFormatPr defaultRowHeight="15" x14ac:dyDescent="0.25"/>
  <cols>
    <col min="1" max="1" width="16.140625" bestFit="1" customWidth="1"/>
    <col min="2" max="2" width="10.7109375" customWidth="1"/>
    <col min="3" max="4" width="13.140625" bestFit="1" customWidth="1"/>
    <col min="5" max="5" width="60.7109375" bestFit="1" customWidth="1"/>
  </cols>
  <sheetData>
    <row r="1" spans="1:5" x14ac:dyDescent="0.25">
      <c r="A1" s="130" t="s">
        <v>67</v>
      </c>
      <c r="B1" s="131"/>
      <c r="C1" s="131"/>
      <c r="D1" s="131"/>
      <c r="E1" s="132"/>
    </row>
    <row r="2" spans="1:5" ht="30" x14ac:dyDescent="0.25">
      <c r="A2" s="93" t="s">
        <v>75</v>
      </c>
      <c r="B2" s="92" t="s">
        <v>76</v>
      </c>
      <c r="C2" s="93" t="s">
        <v>77</v>
      </c>
      <c r="D2" s="93" t="s">
        <v>78</v>
      </c>
      <c r="E2" s="91" t="s">
        <v>79</v>
      </c>
    </row>
    <row r="3" spans="1:5" ht="28.5" x14ac:dyDescent="0.25">
      <c r="A3" s="126" t="s">
        <v>80</v>
      </c>
      <c r="B3" s="94">
        <v>0.75</v>
      </c>
      <c r="C3" s="95">
        <v>46215</v>
      </c>
      <c r="D3" s="95">
        <v>46215</v>
      </c>
      <c r="E3" s="96" t="s">
        <v>81</v>
      </c>
    </row>
    <row r="4" spans="1:5" ht="28.5" x14ac:dyDescent="0.25">
      <c r="A4" s="127" t="s">
        <v>80</v>
      </c>
      <c r="B4" s="97">
        <v>9.82</v>
      </c>
      <c r="C4" s="98">
        <v>46221</v>
      </c>
      <c r="D4" s="98">
        <v>46221</v>
      </c>
      <c r="E4" s="99" t="s">
        <v>81</v>
      </c>
    </row>
    <row r="5" spans="1:5" x14ac:dyDescent="0.25">
      <c r="A5" s="127" t="s">
        <v>80</v>
      </c>
      <c r="B5" s="97">
        <v>43.55</v>
      </c>
      <c r="C5" s="98">
        <v>46223</v>
      </c>
      <c r="D5" s="98">
        <v>46225</v>
      </c>
      <c r="E5" s="100" t="s">
        <v>82</v>
      </c>
    </row>
    <row r="6" spans="1:5" x14ac:dyDescent="0.25">
      <c r="A6" s="127" t="s">
        <v>83</v>
      </c>
      <c r="B6" s="97">
        <v>58.03</v>
      </c>
      <c r="C6" s="98">
        <v>46223</v>
      </c>
      <c r="D6" s="98">
        <v>46225</v>
      </c>
      <c r="E6" s="100" t="s">
        <v>82</v>
      </c>
    </row>
    <row r="7" spans="1:5" x14ac:dyDescent="0.25">
      <c r="A7" s="127" t="s">
        <v>84</v>
      </c>
      <c r="B7" s="97">
        <v>0.6</v>
      </c>
      <c r="C7" s="98">
        <v>46215</v>
      </c>
      <c r="D7" s="98">
        <v>46215</v>
      </c>
      <c r="E7" s="100" t="s">
        <v>85</v>
      </c>
    </row>
    <row r="8" spans="1:5" x14ac:dyDescent="0.25">
      <c r="A8" s="127" t="s">
        <v>86</v>
      </c>
      <c r="B8" s="97">
        <v>43.07</v>
      </c>
      <c r="C8" s="98">
        <v>46223</v>
      </c>
      <c r="D8" s="98">
        <v>46225</v>
      </c>
      <c r="E8" s="100" t="s">
        <v>87</v>
      </c>
    </row>
    <row r="9" spans="1:5" x14ac:dyDescent="0.25">
      <c r="A9" s="127" t="s">
        <v>88</v>
      </c>
      <c r="B9" s="97">
        <v>0.4</v>
      </c>
      <c r="C9" s="98">
        <v>46220</v>
      </c>
      <c r="D9" s="98">
        <v>46220</v>
      </c>
      <c r="E9" s="99" t="s">
        <v>89</v>
      </c>
    </row>
    <row r="10" spans="1:5" ht="28.5" x14ac:dyDescent="0.25">
      <c r="A10" s="127" t="s">
        <v>90</v>
      </c>
      <c r="B10" s="97">
        <v>0.4</v>
      </c>
      <c r="C10" s="98">
        <v>46220</v>
      </c>
      <c r="D10" s="98">
        <v>46220</v>
      </c>
      <c r="E10" s="99" t="s">
        <v>91</v>
      </c>
    </row>
    <row r="11" spans="1:5" ht="28.5" x14ac:dyDescent="0.25">
      <c r="A11" s="127" t="s">
        <v>92</v>
      </c>
      <c r="B11" s="97">
        <v>1.43</v>
      </c>
      <c r="C11" s="98">
        <v>46207</v>
      </c>
      <c r="D11" s="98">
        <v>46207</v>
      </c>
      <c r="E11" s="99" t="s">
        <v>93</v>
      </c>
    </row>
    <row r="12" spans="1:5" ht="28.5" x14ac:dyDescent="0.25">
      <c r="A12" s="127" t="s">
        <v>94</v>
      </c>
      <c r="B12" s="97">
        <v>1.43</v>
      </c>
      <c r="C12" s="98">
        <v>46207</v>
      </c>
      <c r="D12" s="98">
        <v>46207</v>
      </c>
      <c r="E12" s="99" t="s">
        <v>93</v>
      </c>
    </row>
    <row r="13" spans="1:5" ht="28.5" x14ac:dyDescent="0.25">
      <c r="A13" s="127" t="s">
        <v>92</v>
      </c>
      <c r="B13" s="97">
        <v>1.82</v>
      </c>
      <c r="C13" s="98">
        <v>46208</v>
      </c>
      <c r="D13" s="98">
        <v>46208</v>
      </c>
      <c r="E13" s="99" t="s">
        <v>93</v>
      </c>
    </row>
    <row r="14" spans="1:5" ht="28.5" x14ac:dyDescent="0.25">
      <c r="A14" s="127" t="s">
        <v>94</v>
      </c>
      <c r="B14" s="97">
        <v>1.25</v>
      </c>
      <c r="C14" s="98">
        <v>46208</v>
      </c>
      <c r="D14" s="98">
        <v>46208</v>
      </c>
      <c r="E14" s="99" t="s">
        <v>93</v>
      </c>
    </row>
    <row r="15" spans="1:5" ht="28.5" x14ac:dyDescent="0.25">
      <c r="A15" s="127" t="s">
        <v>92</v>
      </c>
      <c r="B15" s="97">
        <v>6.5</v>
      </c>
      <c r="C15" s="98">
        <v>46232</v>
      </c>
      <c r="D15" s="98">
        <v>46232</v>
      </c>
      <c r="E15" s="99" t="s">
        <v>93</v>
      </c>
    </row>
    <row r="16" spans="1:5" ht="28.5" x14ac:dyDescent="0.25">
      <c r="A16" s="127" t="s">
        <v>94</v>
      </c>
      <c r="B16" s="97">
        <v>6.5</v>
      </c>
      <c r="C16" s="98">
        <v>46232</v>
      </c>
      <c r="D16" s="98">
        <v>46232</v>
      </c>
      <c r="E16" s="99" t="s">
        <v>93</v>
      </c>
    </row>
    <row r="17" spans="1:5" ht="28.5" x14ac:dyDescent="0.25">
      <c r="A17" s="128" t="s">
        <v>94</v>
      </c>
      <c r="B17" s="97">
        <v>1.35</v>
      </c>
      <c r="C17" s="98">
        <v>46233</v>
      </c>
      <c r="D17" s="98">
        <v>46233</v>
      </c>
      <c r="E17" s="99" t="s">
        <v>93</v>
      </c>
    </row>
    <row r="18" spans="1:5" x14ac:dyDescent="0.25">
      <c r="A18" s="129" t="s">
        <v>23</v>
      </c>
      <c r="B18" s="101">
        <f>SUM(B3:B17)</f>
        <v>176.9</v>
      </c>
      <c r="C18" s="102"/>
      <c r="D18" s="102"/>
      <c r="E18" s="102"/>
    </row>
    <row r="20" spans="1:5" x14ac:dyDescent="0.25">
      <c r="A20" s="133" t="s">
        <v>68</v>
      </c>
      <c r="B20" s="134"/>
      <c r="C20" s="134"/>
      <c r="D20" s="134"/>
      <c r="E20" s="135"/>
    </row>
    <row r="21" spans="1:5" ht="30" x14ac:dyDescent="0.25">
      <c r="A21" s="103" t="s">
        <v>75</v>
      </c>
      <c r="B21" s="104" t="s">
        <v>76</v>
      </c>
      <c r="C21" s="103" t="s">
        <v>77</v>
      </c>
      <c r="D21" s="103" t="s">
        <v>78</v>
      </c>
      <c r="E21" s="105" t="s">
        <v>79</v>
      </c>
    </row>
    <row r="22" spans="1:5" x14ac:dyDescent="0.25">
      <c r="A22" s="106" t="s">
        <v>95</v>
      </c>
      <c r="B22" s="106">
        <v>21.85</v>
      </c>
      <c r="C22" s="107">
        <v>46239</v>
      </c>
      <c r="D22" s="107">
        <v>46240</v>
      </c>
      <c r="E22" s="108" t="s">
        <v>96</v>
      </c>
    </row>
    <row r="23" spans="1:5" ht="85.5" x14ac:dyDescent="0.25">
      <c r="A23" s="106" t="s">
        <v>97</v>
      </c>
      <c r="B23" s="106">
        <v>26.03</v>
      </c>
      <c r="C23" s="107">
        <v>46264</v>
      </c>
      <c r="D23" s="107">
        <v>46265</v>
      </c>
      <c r="E23" s="108" t="s">
        <v>98</v>
      </c>
    </row>
    <row r="24" spans="1:5" ht="85.5" x14ac:dyDescent="0.25">
      <c r="A24" s="106" t="s">
        <v>95</v>
      </c>
      <c r="B24" s="106">
        <v>33.35</v>
      </c>
      <c r="C24" s="107">
        <v>46264</v>
      </c>
      <c r="D24" s="107">
        <v>46265</v>
      </c>
      <c r="E24" s="108" t="s">
        <v>99</v>
      </c>
    </row>
    <row r="25" spans="1:5" x14ac:dyDescent="0.25">
      <c r="A25" s="106" t="s">
        <v>100</v>
      </c>
      <c r="B25" s="106">
        <v>0.55000000000000004</v>
      </c>
      <c r="C25" s="107">
        <v>46249</v>
      </c>
      <c r="D25" s="107">
        <v>46249</v>
      </c>
      <c r="E25" s="108" t="s">
        <v>101</v>
      </c>
    </row>
    <row r="26" spans="1:5" x14ac:dyDescent="0.25">
      <c r="A26" s="106" t="s">
        <v>102</v>
      </c>
      <c r="B26" s="106">
        <v>0.32</v>
      </c>
      <c r="C26" s="107">
        <v>46241</v>
      </c>
      <c r="D26" s="107">
        <v>46241</v>
      </c>
      <c r="E26" s="108" t="s">
        <v>103</v>
      </c>
    </row>
    <row r="27" spans="1:5" x14ac:dyDescent="0.25">
      <c r="A27" s="106" t="s">
        <v>80</v>
      </c>
      <c r="B27" s="106">
        <v>0.33</v>
      </c>
      <c r="C27" s="107">
        <v>46241</v>
      </c>
      <c r="D27" s="107">
        <v>46241</v>
      </c>
      <c r="E27" s="108" t="s">
        <v>103</v>
      </c>
    </row>
    <row r="28" spans="1:5" x14ac:dyDescent="0.25">
      <c r="A28" s="106" t="s">
        <v>83</v>
      </c>
      <c r="B28" s="106">
        <v>0.33</v>
      </c>
      <c r="C28" s="107">
        <v>46241</v>
      </c>
      <c r="D28" s="107">
        <v>46241</v>
      </c>
      <c r="E28" s="108" t="s">
        <v>103</v>
      </c>
    </row>
    <row r="29" spans="1:5" x14ac:dyDescent="0.25">
      <c r="A29" s="106" t="s">
        <v>84</v>
      </c>
      <c r="B29" s="106">
        <v>0.87</v>
      </c>
      <c r="C29" s="107">
        <v>46242</v>
      </c>
      <c r="D29" s="107">
        <v>46242</v>
      </c>
      <c r="E29" s="108" t="s">
        <v>103</v>
      </c>
    </row>
    <row r="30" spans="1:5" x14ac:dyDescent="0.25">
      <c r="A30" s="106" t="s">
        <v>88</v>
      </c>
      <c r="B30" s="106">
        <v>0.87</v>
      </c>
      <c r="C30" s="107">
        <v>46242</v>
      </c>
      <c r="D30" s="107">
        <v>46242</v>
      </c>
      <c r="E30" s="108" t="s">
        <v>103</v>
      </c>
    </row>
    <row r="31" spans="1:5" x14ac:dyDescent="0.25">
      <c r="A31" s="106" t="s">
        <v>88</v>
      </c>
      <c r="B31" s="106">
        <v>10.37</v>
      </c>
      <c r="C31" s="107">
        <v>46261</v>
      </c>
      <c r="D31" s="107">
        <v>46262</v>
      </c>
      <c r="E31" s="108" t="s">
        <v>104</v>
      </c>
    </row>
    <row r="32" spans="1:5" x14ac:dyDescent="0.25">
      <c r="A32" s="106" t="s">
        <v>90</v>
      </c>
      <c r="B32" s="106">
        <v>0.87</v>
      </c>
      <c r="C32" s="107">
        <v>46242</v>
      </c>
      <c r="D32" s="107">
        <v>46242</v>
      </c>
      <c r="E32" s="108" t="s">
        <v>103</v>
      </c>
    </row>
    <row r="33" spans="1:5" x14ac:dyDescent="0.25">
      <c r="A33" s="106" t="s">
        <v>90</v>
      </c>
      <c r="B33" s="106">
        <v>10.18</v>
      </c>
      <c r="C33" s="107">
        <v>46261</v>
      </c>
      <c r="D33" s="107">
        <v>46262</v>
      </c>
      <c r="E33" s="108" t="s">
        <v>104</v>
      </c>
    </row>
    <row r="34" spans="1:5" x14ac:dyDescent="0.25">
      <c r="A34" s="109" t="s">
        <v>23</v>
      </c>
      <c r="B34" s="109">
        <f>SUM(B22:B33)</f>
        <v>105.92000000000002</v>
      </c>
      <c r="C34" s="102"/>
      <c r="D34" s="102"/>
      <c r="E34" s="102"/>
    </row>
    <row r="36" spans="1:5" x14ac:dyDescent="0.25">
      <c r="A36" s="133" t="s">
        <v>69</v>
      </c>
      <c r="B36" s="134"/>
      <c r="C36" s="134"/>
      <c r="D36" s="134"/>
      <c r="E36" s="135"/>
    </row>
    <row r="37" spans="1:5" ht="30" x14ac:dyDescent="0.25">
      <c r="A37" s="103" t="s">
        <v>75</v>
      </c>
      <c r="B37" s="104" t="s">
        <v>76</v>
      </c>
      <c r="C37" s="103" t="s">
        <v>77</v>
      </c>
      <c r="D37" s="103" t="s">
        <v>78</v>
      </c>
      <c r="E37" s="105" t="s">
        <v>79</v>
      </c>
    </row>
    <row r="38" spans="1:5" x14ac:dyDescent="0.25">
      <c r="A38" s="110" t="s">
        <v>105</v>
      </c>
      <c r="B38" s="110">
        <v>3.12</v>
      </c>
      <c r="C38" s="98">
        <v>46288</v>
      </c>
      <c r="D38" s="98">
        <v>46288</v>
      </c>
      <c r="E38" s="99" t="s">
        <v>106</v>
      </c>
    </row>
    <row r="39" spans="1:5" x14ac:dyDescent="0.25">
      <c r="A39" s="110" t="s">
        <v>105</v>
      </c>
      <c r="B39" s="110">
        <v>1.82</v>
      </c>
      <c r="C39" s="98">
        <v>46295</v>
      </c>
      <c r="D39" s="98">
        <v>46295</v>
      </c>
      <c r="E39" s="99" t="s">
        <v>107</v>
      </c>
    </row>
    <row r="40" spans="1:5" x14ac:dyDescent="0.25">
      <c r="A40" s="110" t="s">
        <v>108</v>
      </c>
      <c r="B40" s="110">
        <v>5.75</v>
      </c>
      <c r="C40" s="98">
        <v>46288</v>
      </c>
      <c r="D40" s="98">
        <v>46289</v>
      </c>
      <c r="E40" s="99" t="s">
        <v>106</v>
      </c>
    </row>
    <row r="41" spans="1:5" x14ac:dyDescent="0.25">
      <c r="A41" s="110" t="s">
        <v>108</v>
      </c>
      <c r="B41" s="110">
        <v>4.07</v>
      </c>
      <c r="C41" s="98">
        <v>46295</v>
      </c>
      <c r="D41" s="98">
        <v>46295</v>
      </c>
      <c r="E41" s="99" t="s">
        <v>107</v>
      </c>
    </row>
    <row r="42" spans="1:5" ht="28.5" x14ac:dyDescent="0.25">
      <c r="A42" s="110" t="s">
        <v>109</v>
      </c>
      <c r="B42" s="110">
        <v>27.77</v>
      </c>
      <c r="C42" s="98">
        <v>46266</v>
      </c>
      <c r="D42" s="98">
        <v>46267</v>
      </c>
      <c r="E42" s="99" t="s">
        <v>110</v>
      </c>
    </row>
    <row r="43" spans="1:5" x14ac:dyDescent="0.25">
      <c r="A43" s="110" t="s">
        <v>102</v>
      </c>
      <c r="B43" s="110">
        <v>7.42</v>
      </c>
      <c r="C43" s="98">
        <v>46281</v>
      </c>
      <c r="D43" s="98">
        <v>46281</v>
      </c>
      <c r="E43" s="100" t="s">
        <v>111</v>
      </c>
    </row>
    <row r="44" spans="1:5" x14ac:dyDescent="0.25">
      <c r="A44" s="110" t="s">
        <v>102</v>
      </c>
      <c r="B44" s="110">
        <v>4.47</v>
      </c>
      <c r="C44" s="98">
        <v>46288</v>
      </c>
      <c r="D44" s="98">
        <v>46289</v>
      </c>
      <c r="E44" s="99" t="s">
        <v>112</v>
      </c>
    </row>
    <row r="45" spans="1:5" x14ac:dyDescent="0.25">
      <c r="A45" s="110" t="s">
        <v>102</v>
      </c>
      <c r="B45" s="110">
        <v>1.35</v>
      </c>
      <c r="C45" s="98">
        <v>46295</v>
      </c>
      <c r="D45" s="98">
        <v>46295</v>
      </c>
      <c r="E45" s="99" t="s">
        <v>113</v>
      </c>
    </row>
    <row r="46" spans="1:5" x14ac:dyDescent="0.25">
      <c r="A46" s="110" t="s">
        <v>80</v>
      </c>
      <c r="B46" s="110">
        <v>4.47</v>
      </c>
      <c r="C46" s="98">
        <v>46288</v>
      </c>
      <c r="D46" s="98">
        <v>46289</v>
      </c>
      <c r="E46" s="99" t="s">
        <v>112</v>
      </c>
    </row>
    <row r="47" spans="1:5" x14ac:dyDescent="0.25">
      <c r="A47" s="110" t="s">
        <v>80</v>
      </c>
      <c r="B47" s="110">
        <v>1.35</v>
      </c>
      <c r="C47" s="98">
        <v>46295</v>
      </c>
      <c r="D47" s="98">
        <v>46295</v>
      </c>
      <c r="E47" s="99" t="s">
        <v>113</v>
      </c>
    </row>
    <row r="48" spans="1:5" x14ac:dyDescent="0.25">
      <c r="A48" s="110" t="s">
        <v>83</v>
      </c>
      <c r="B48" s="110">
        <v>4.47</v>
      </c>
      <c r="C48" s="98">
        <v>46288</v>
      </c>
      <c r="D48" s="98">
        <v>46289</v>
      </c>
      <c r="E48" s="99" t="s">
        <v>112</v>
      </c>
    </row>
    <row r="49" spans="1:5" x14ac:dyDescent="0.25">
      <c r="A49" s="110" t="s">
        <v>83</v>
      </c>
      <c r="B49" s="110">
        <v>1.35</v>
      </c>
      <c r="C49" s="98">
        <v>46295</v>
      </c>
      <c r="D49" s="98">
        <v>46295</v>
      </c>
      <c r="E49" s="99" t="s">
        <v>113</v>
      </c>
    </row>
    <row r="50" spans="1:5" x14ac:dyDescent="0.25">
      <c r="A50" s="110" t="s">
        <v>84</v>
      </c>
      <c r="B50" s="110">
        <v>4.47</v>
      </c>
      <c r="C50" s="98">
        <v>46288</v>
      </c>
      <c r="D50" s="98">
        <v>46289</v>
      </c>
      <c r="E50" s="99" t="s">
        <v>112</v>
      </c>
    </row>
    <row r="51" spans="1:5" x14ac:dyDescent="0.25">
      <c r="A51" s="110" t="s">
        <v>84</v>
      </c>
      <c r="B51" s="110">
        <v>1.35</v>
      </c>
      <c r="C51" s="98">
        <v>46295</v>
      </c>
      <c r="D51" s="98">
        <v>46295</v>
      </c>
      <c r="E51" s="99" t="s">
        <v>113</v>
      </c>
    </row>
    <row r="52" spans="1:5" x14ac:dyDescent="0.25">
      <c r="A52" s="110" t="s">
        <v>86</v>
      </c>
      <c r="B52" s="110">
        <v>4.47</v>
      </c>
      <c r="C52" s="98">
        <v>46288</v>
      </c>
      <c r="D52" s="98">
        <v>46289</v>
      </c>
      <c r="E52" s="99" t="s">
        <v>112</v>
      </c>
    </row>
    <row r="53" spans="1:5" x14ac:dyDescent="0.25">
      <c r="A53" s="110" t="s">
        <v>86</v>
      </c>
      <c r="B53" s="110">
        <v>1.35</v>
      </c>
      <c r="C53" s="98">
        <v>46295</v>
      </c>
      <c r="D53" s="98">
        <v>46295</v>
      </c>
      <c r="E53" s="99" t="s">
        <v>113</v>
      </c>
    </row>
    <row r="54" spans="1:5" x14ac:dyDescent="0.25">
      <c r="A54" s="110" t="s">
        <v>88</v>
      </c>
      <c r="B54" s="110">
        <v>4.47</v>
      </c>
      <c r="C54" s="98">
        <v>46288</v>
      </c>
      <c r="D54" s="98">
        <v>46289</v>
      </c>
      <c r="E54" s="99" t="s">
        <v>112</v>
      </c>
    </row>
    <row r="55" spans="1:5" x14ac:dyDescent="0.25">
      <c r="A55" s="110" t="s">
        <v>88</v>
      </c>
      <c r="B55" s="110">
        <v>1.35</v>
      </c>
      <c r="C55" s="98">
        <v>46295</v>
      </c>
      <c r="D55" s="98">
        <v>46295</v>
      </c>
      <c r="E55" s="99" t="s">
        <v>113</v>
      </c>
    </row>
    <row r="56" spans="1:5" x14ac:dyDescent="0.25">
      <c r="A56" s="110" t="s">
        <v>90</v>
      </c>
      <c r="B56" s="110">
        <v>4.47</v>
      </c>
      <c r="C56" s="98">
        <v>46288</v>
      </c>
      <c r="D56" s="98">
        <v>46289</v>
      </c>
      <c r="E56" s="99" t="s">
        <v>112</v>
      </c>
    </row>
    <row r="57" spans="1:5" x14ac:dyDescent="0.25">
      <c r="A57" s="110" t="s">
        <v>90</v>
      </c>
      <c r="B57" s="110">
        <v>1.35</v>
      </c>
      <c r="C57" s="98">
        <v>46295</v>
      </c>
      <c r="D57" s="98">
        <v>46295</v>
      </c>
      <c r="E57" s="99" t="s">
        <v>113</v>
      </c>
    </row>
    <row r="58" spans="1:5" x14ac:dyDescent="0.25">
      <c r="A58" s="110" t="s">
        <v>114</v>
      </c>
      <c r="B58" s="97">
        <v>0.4</v>
      </c>
      <c r="C58" s="98">
        <v>46278</v>
      </c>
      <c r="D58" s="98">
        <v>46278</v>
      </c>
      <c r="E58" s="100" t="s">
        <v>115</v>
      </c>
    </row>
    <row r="59" spans="1:5" x14ac:dyDescent="0.25">
      <c r="A59" s="110" t="s">
        <v>114</v>
      </c>
      <c r="B59" s="110">
        <v>0.23</v>
      </c>
      <c r="C59" s="98">
        <v>46295</v>
      </c>
      <c r="D59" s="98">
        <v>46295</v>
      </c>
      <c r="E59" s="99" t="s">
        <v>116</v>
      </c>
    </row>
    <row r="60" spans="1:5" ht="28.5" x14ac:dyDescent="0.25">
      <c r="A60" s="111" t="s">
        <v>117</v>
      </c>
      <c r="B60" s="112">
        <v>0.3</v>
      </c>
      <c r="C60" s="98">
        <v>46279</v>
      </c>
      <c r="D60" s="98">
        <v>46279</v>
      </c>
      <c r="E60" s="113" t="s">
        <v>118</v>
      </c>
    </row>
    <row r="61" spans="1:5" ht="42.75" x14ac:dyDescent="0.25">
      <c r="A61" s="111" t="s">
        <v>119</v>
      </c>
      <c r="B61" s="111">
        <v>0.52</v>
      </c>
      <c r="C61" s="114">
        <v>46288</v>
      </c>
      <c r="D61" s="114">
        <v>46288</v>
      </c>
      <c r="E61" s="113" t="s">
        <v>120</v>
      </c>
    </row>
    <row r="62" spans="1:5" ht="42.75" x14ac:dyDescent="0.25">
      <c r="A62" s="111" t="s">
        <v>117</v>
      </c>
      <c r="B62" s="111">
        <v>0.47</v>
      </c>
      <c r="C62" s="114">
        <v>46288</v>
      </c>
      <c r="D62" s="114">
        <v>46288</v>
      </c>
      <c r="E62" s="113" t="s">
        <v>120</v>
      </c>
    </row>
    <row r="63" spans="1:5" x14ac:dyDescent="0.25">
      <c r="A63" s="110" t="s">
        <v>100</v>
      </c>
      <c r="B63" s="110">
        <v>5.95</v>
      </c>
      <c r="C63" s="98">
        <v>46282</v>
      </c>
      <c r="D63" s="98">
        <v>46282</v>
      </c>
      <c r="E63" s="100" t="s">
        <v>121</v>
      </c>
    </row>
    <row r="64" spans="1:5" ht="28.5" x14ac:dyDescent="0.25">
      <c r="A64" s="110" t="s">
        <v>122</v>
      </c>
      <c r="B64" s="97">
        <v>1.1299999999999999</v>
      </c>
      <c r="C64" s="98">
        <v>46288</v>
      </c>
      <c r="D64" s="98">
        <v>46288</v>
      </c>
      <c r="E64" s="99" t="s">
        <v>123</v>
      </c>
    </row>
    <row r="65" spans="1:5" ht="28.5" x14ac:dyDescent="0.25">
      <c r="A65" s="120" t="s">
        <v>124</v>
      </c>
      <c r="B65" s="115">
        <v>1.18</v>
      </c>
      <c r="C65" s="116">
        <v>46288</v>
      </c>
      <c r="D65" s="116">
        <v>46288</v>
      </c>
      <c r="E65" s="117" t="s">
        <v>125</v>
      </c>
    </row>
    <row r="66" spans="1:5" ht="28.5" x14ac:dyDescent="0.25">
      <c r="A66" s="110" t="s">
        <v>126</v>
      </c>
      <c r="B66" s="118">
        <v>1.03</v>
      </c>
      <c r="C66" s="98">
        <v>46288</v>
      </c>
      <c r="D66" s="98">
        <v>46288</v>
      </c>
      <c r="E66" s="99" t="s">
        <v>127</v>
      </c>
    </row>
    <row r="67" spans="1:5" x14ac:dyDescent="0.25">
      <c r="A67" s="125" t="s">
        <v>23</v>
      </c>
      <c r="B67" s="121">
        <f>SUM(B38:B66)</f>
        <v>101.89999999999998</v>
      </c>
      <c r="C67" s="102"/>
      <c r="D67" s="102"/>
      <c r="E67" s="119"/>
    </row>
  </sheetData>
  <mergeCells count="3">
    <mergeCell ref="A1:E1"/>
    <mergeCell ref="A20:E20"/>
    <mergeCell ref="A36:E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1A6AEC45-3C75-40D8-AD43-1EDFE21BDE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5D68B-C66C-467A-A6D9-7C1F93814650}"/>
</file>

<file path=customXml/itemProps3.xml><?xml version="1.0" encoding="utf-8"?>
<ds:datastoreItem xmlns:ds="http://schemas.openxmlformats.org/officeDocument/2006/customXml" ds:itemID="{6A581E94-FA58-42AC-92BC-318BB827E3C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KPI_FY 26-27 (OMC)</vt:lpstr>
      <vt:lpstr>Metrics ACUM (OMC)</vt:lpstr>
      <vt:lpstr>OMC Events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C Rodriguez Velazquez</dc:creator>
  <cp:keywords/>
  <dc:description/>
  <cp:lastModifiedBy>Jan C Rodriguez Velazquez</cp:lastModifiedBy>
  <cp:revision/>
  <dcterms:created xsi:type="dcterms:W3CDTF">2025-05-16T18:54:01Z</dcterms:created>
  <dcterms:modified xsi:type="dcterms:W3CDTF">2026-10-20T21:29:31Z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