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nerio_cabrera_genera-pr_com/Documents/Documents/PREB/New answers/"/>
    </mc:Choice>
  </mc:AlternateContent>
  <xr:revisionPtr revIDLastSave="3" documentId="8_{3D0E9D61-7CC5-4E85-BB23-4A04FB9C180E}" xr6:coauthVersionLast="47" xr6:coauthVersionMax="47" xr10:uidLastSave="{212A3700-3E2E-475C-AB17-CD34D2915F40}"/>
  <bookViews>
    <workbookView xWindow="28680" yWindow="-7005" windowWidth="29040" windowHeight="15720" activeTab="1" xr2:uid="{9EEBA846-4E61-4BC9-B41F-33FF9B7A7777}"/>
  </bookViews>
  <sheets>
    <sheet name="Status" sheetId="13" r:id="rId1"/>
    <sheet name="Schedule" sheetId="5" r:id="rId2"/>
    <sheet name="Hour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" l="1"/>
  <c r="F6" i="5"/>
  <c r="F4" i="5"/>
  <c r="K6" i="5"/>
  <c r="H6" i="5"/>
  <c r="K5" i="5"/>
  <c r="H5" i="5"/>
  <c r="K4" i="5"/>
  <c r="H4" i="5"/>
  <c r="M6" i="5" l="1"/>
  <c r="L6" i="5"/>
  <c r="M5" i="5"/>
  <c r="L5" i="5"/>
  <c r="M4" i="5"/>
  <c r="L4" i="5"/>
</calcChain>
</file>

<file path=xl/sharedStrings.xml><?xml version="1.0" encoding="utf-8"?>
<sst xmlns="http://schemas.openxmlformats.org/spreadsheetml/2006/main" count="77" uniqueCount="50">
  <si>
    <t>Available</t>
  </si>
  <si>
    <t>SITE</t>
  </si>
  <si>
    <t>Turbine Number</t>
  </si>
  <si>
    <t>Palo Seco</t>
  </si>
  <si>
    <t>Comments</t>
  </si>
  <si>
    <t>High scavenge oil pressure
Hot Section in need of repairs</t>
  </si>
  <si>
    <t>Not Available</t>
  </si>
  <si>
    <t>Although unit is available it is due for Hot Section inspection and Service</t>
  </si>
  <si>
    <t>PT SERIAL Number</t>
  </si>
  <si>
    <t>Annual Inspection</t>
  </si>
  <si>
    <t>GG SERIAL Number</t>
  </si>
  <si>
    <t xml:space="preserve">High scavenge oil pressure </t>
  </si>
  <si>
    <t>Running Hours</t>
  </si>
  <si>
    <t>Last
Borescope
Inspection</t>
  </si>
  <si>
    <t>Next Hot Section 12500hrs</t>
  </si>
  <si>
    <t>Mayor Inspection Depot</t>
  </si>
  <si>
    <t>Next Hot Section Date</t>
  </si>
  <si>
    <t>Run Factor</t>
  </si>
  <si>
    <t>Updated</t>
  </si>
  <si>
    <t>Next
Borescope
Inspection</t>
  </si>
  <si>
    <t>Send to Depot after Unit 3 returns. Probable return to service June 2027</t>
  </si>
  <si>
    <t>Estimated return to service. 16 weeks after Unit is shipped out. Aprox Feb 2027</t>
  </si>
  <si>
    <t>Send to Mitsubishi Depot for repair.</t>
  </si>
  <si>
    <t>Model</t>
  </si>
  <si>
    <t>Nameplate Rating ISO</t>
  </si>
  <si>
    <t>Available Capacity MW</t>
  </si>
  <si>
    <t>Current Status</t>
  </si>
  <si>
    <t>Forcede Outage Date</t>
  </si>
  <si>
    <t>Cause</t>
  </si>
  <si>
    <t xml:space="preserve">Plan /Action Taken </t>
  </si>
  <si>
    <t>Estimated Return to Service</t>
  </si>
  <si>
    <t>MP01</t>
  </si>
  <si>
    <t>PT8-3600 CW</t>
  </si>
  <si>
    <t>27 MW</t>
  </si>
  <si>
    <t>MP02</t>
  </si>
  <si>
    <t xml:space="preserve">REQ 363941 - For repairs at Mitsubishi Power Aero Repair Depot. Contract 111804 </t>
  </si>
  <si>
    <t>MP03</t>
  </si>
  <si>
    <t>MobilePacs Service Schedule</t>
  </si>
  <si>
    <t>Hot Section Inspection Hours</t>
  </si>
  <si>
    <t>Total Starts</t>
  </si>
  <si>
    <t>Cycles</t>
  </si>
  <si>
    <t>Liquid Hours</t>
  </si>
  <si>
    <t>Gas Hours</t>
  </si>
  <si>
    <t>Project</t>
  </si>
  <si>
    <t>GG S/N</t>
  </si>
  <si>
    <t>PT S/N</t>
  </si>
  <si>
    <t>To be sent to Depot</t>
  </si>
  <si>
    <t>Estimated return to service. 16 weeks after funds and contract is approved.</t>
  </si>
  <si>
    <t>Use Mayaguez 2A engine?</t>
  </si>
  <si>
    <t>Hot Section Inspection 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</si>
</sst>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[$-409]mmm\-yy;@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4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horizontal="center"/>
    </xf>
    <xf numFmtId="0" fontId="0" fillId="2" borderId="0" xfId="0" applyFill="1"/>
    <xf numFmtId="164" fontId="5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0" fillId="0" borderId="6" xfId="0" applyNumberFormat="1" applyBorder="1"/>
    <xf numFmtId="164" fontId="0" fillId="0" borderId="8" xfId="0" applyNumberFormat="1" applyBorder="1"/>
    <xf numFmtId="164" fontId="9" fillId="0" borderId="0" xfId="0" applyNumberFormat="1" applyFont="1" applyAlignment="1">
      <alignment horizontal="center"/>
    </xf>
    <xf numFmtId="165" fontId="0" fillId="0" borderId="11" xfId="1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5" fontId="0" fillId="0" borderId="1" xfId="0" applyNumberFormat="1" applyBorder="1"/>
    <xf numFmtId="0" fontId="10" fillId="0" borderId="0" xfId="0" applyFont="1"/>
    <xf numFmtId="0" fontId="0" fillId="0" borderId="12" xfId="0" applyBorder="1"/>
    <xf numFmtId="0" fontId="0" fillId="0" borderId="10" xfId="0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164" fontId="9" fillId="0" borderId="14" xfId="0" applyNumberFormat="1" applyFont="1" applyBorder="1" applyAlignment="1">
      <alignment horizontal="center"/>
    </xf>
    <xf numFmtId="166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4" borderId="6" xfId="4" applyBorder="1" applyAlignment="1">
      <alignment horizontal="center" vertical="center"/>
    </xf>
    <xf numFmtId="164" fontId="8" fillId="4" borderId="6" xfId="4" applyNumberFormat="1" applyBorder="1" applyAlignment="1">
      <alignment horizontal="center" vertical="center"/>
    </xf>
    <xf numFmtId="0" fontId="8" fillId="4" borderId="6" xfId="4" applyBorder="1" applyAlignment="1">
      <alignment wrapText="1"/>
    </xf>
    <xf numFmtId="0" fontId="7" fillId="3" borderId="15" xfId="3" applyBorder="1" applyAlignment="1">
      <alignment horizontal="center" vertical="center"/>
    </xf>
    <xf numFmtId="164" fontId="7" fillId="3" borderId="15" xfId="3" applyNumberFormat="1" applyBorder="1" applyAlignment="1">
      <alignment horizontal="center" vertical="center"/>
    </xf>
    <xf numFmtId="0" fontId="7" fillId="3" borderId="15" xfId="3" applyBorder="1" applyAlignment="1">
      <alignment wrapText="1"/>
    </xf>
    <xf numFmtId="0" fontId="7" fillId="3" borderId="8" xfId="3" applyBorder="1" applyAlignment="1">
      <alignment horizontal="center" vertical="center"/>
    </xf>
    <xf numFmtId="164" fontId="7" fillId="3" borderId="8" xfId="3" applyNumberFormat="1" applyBorder="1" applyAlignment="1">
      <alignment horizontal="center" vertical="center"/>
    </xf>
    <xf numFmtId="0" fontId="7" fillId="3" borderId="8" xfId="3" applyBorder="1" applyAlignment="1">
      <alignment wrapText="1"/>
    </xf>
    <xf numFmtId="0" fontId="3" fillId="0" borderId="0" xfId="2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0" fillId="5" borderId="7" xfId="0" applyNumberFormat="1" applyFill="1" applyBorder="1" applyAlignment="1">
      <alignment horizontal="center" vertical="center"/>
    </xf>
    <xf numFmtId="165" fontId="0" fillId="5" borderId="0" xfId="1" applyNumberFormat="1" applyFont="1" applyFill="1" applyBorder="1" applyAlignment="1">
      <alignment vertical="center"/>
    </xf>
    <xf numFmtId="165" fontId="0" fillId="5" borderId="2" xfId="0" applyNumberFormat="1" applyFill="1" applyBorder="1"/>
    <xf numFmtId="164" fontId="0" fillId="5" borderId="2" xfId="0" applyNumberFormat="1" applyFill="1" applyBorder="1" applyAlignment="1">
      <alignment horizontal="center"/>
    </xf>
    <xf numFmtId="164" fontId="0" fillId="5" borderId="7" xfId="0" applyNumberFormat="1" applyFill="1" applyBorder="1"/>
    <xf numFmtId="0" fontId="0" fillId="5" borderId="7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5" fontId="0" fillId="0" borderId="9" xfId="1" applyNumberFormat="1" applyFont="1" applyBorder="1" applyAlignment="1">
      <alignment vertical="center"/>
    </xf>
    <xf numFmtId="165" fontId="0" fillId="0" borderId="3" xfId="0" applyNumberFormat="1" applyBorder="1"/>
    <xf numFmtId="164" fontId="0" fillId="0" borderId="3" xfId="0" applyNumberFormat="1" applyBorder="1" applyAlignment="1">
      <alignment horizontal="center"/>
    </xf>
    <xf numFmtId="0" fontId="0" fillId="0" borderId="8" xfId="0" applyBorder="1" applyAlignment="1">
      <alignment horizontal="left" vertical="center"/>
    </xf>
    <xf numFmtId="165" fontId="11" fillId="0" borderId="6" xfId="1" applyNumberFormat="1" applyFont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165" fontId="11" fillId="0" borderId="8" xfId="1" applyNumberFormat="1" applyFont="1" applyBorder="1" applyAlignment="1">
      <alignment vertical="center"/>
    </xf>
    <xf numFmtId="1" fontId="12" fillId="0" borderId="6" xfId="1" applyNumberFormat="1" applyFont="1" applyBorder="1" applyAlignment="1">
      <alignment horizontal="center" vertical="center"/>
    </xf>
    <xf numFmtId="1" fontId="12" fillId="0" borderId="7" xfId="1" applyNumberFormat="1" applyFont="1" applyFill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/>
    </xf>
    <xf numFmtId="165" fontId="0" fillId="5" borderId="7" xfId="0" applyNumberFormat="1" applyFill="1" applyBorder="1"/>
    <xf numFmtId="165" fontId="0" fillId="0" borderId="8" xfId="0" applyNumberFormat="1" applyBorder="1"/>
    <xf numFmtId="165" fontId="0" fillId="0" borderId="6" xfId="1" applyNumberFormat="1" applyFont="1" applyBorder="1"/>
    <xf numFmtId="0" fontId="0" fillId="0" borderId="0" xfId="0" applyAlignment="1">
      <alignment horizontal="left"/>
    </xf>
    <xf numFmtId="166" fontId="0" fillId="0" borderId="11" xfId="0" applyNumberFormat="1" applyBorder="1" applyAlignment="1">
      <alignment horizontal="center" vertical="center"/>
    </xf>
    <xf numFmtId="166" fontId="0" fillId="5" borderId="0" xfId="0" applyNumberFormat="1" applyFill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5">
    <cellStyle name="Bad" xfId="3" builtinId="27"/>
    <cellStyle name="Comma" xfId="1" builtinId="3"/>
    <cellStyle name="Good" xfId="4" builtinId="26"/>
    <cellStyle name="Heading 1" xfId="2" builtinId="16"/>
    <cellStyle name="Normal" xfId="0" builtinId="0"/>
  </cellStyles>
  <dxfs count="3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6442-7D9A-4F0C-BD5C-E1ECB17F4203}">
  <dimension ref="B1:O5"/>
  <sheetViews>
    <sheetView workbookViewId="0">
      <selection activeCell="K14" sqref="K14"/>
    </sheetView>
  </sheetViews>
  <sheetFormatPr defaultRowHeight="14.5" x14ac:dyDescent="0.35"/>
  <cols>
    <col min="6" max="6" width="11.7265625" bestFit="1" customWidth="1"/>
    <col min="7" max="8" width="10.7265625" customWidth="1"/>
    <col min="9" max="9" width="12.6328125" customWidth="1"/>
    <col min="10" max="10" width="9.81640625" customWidth="1"/>
    <col min="11" max="11" width="25.7265625" customWidth="1"/>
    <col min="12" max="12" width="37.7265625" customWidth="1"/>
    <col min="13" max="13" width="44" customWidth="1"/>
  </cols>
  <sheetData>
    <row r="1" spans="2:15" ht="15" thickBot="1" x14ac:dyDescent="0.4"/>
    <row r="2" spans="2:15" ht="44" thickBot="1" x14ac:dyDescent="0.4">
      <c r="B2" s="4" t="s">
        <v>1</v>
      </c>
      <c r="C2" s="13" t="s">
        <v>2</v>
      </c>
      <c r="D2" s="13" t="s">
        <v>10</v>
      </c>
      <c r="E2" s="23" t="s">
        <v>8</v>
      </c>
      <c r="F2" s="23" t="s">
        <v>23</v>
      </c>
      <c r="G2" s="23" t="s">
        <v>24</v>
      </c>
      <c r="H2" s="23" t="s">
        <v>25</v>
      </c>
      <c r="I2" s="23" t="s">
        <v>26</v>
      </c>
      <c r="J2" s="23" t="s">
        <v>27</v>
      </c>
      <c r="K2" s="23" t="s">
        <v>28</v>
      </c>
      <c r="L2" s="23" t="s">
        <v>29</v>
      </c>
      <c r="M2" s="5" t="s">
        <v>30</v>
      </c>
    </row>
    <row r="3" spans="2:15" ht="29" x14ac:dyDescent="0.35">
      <c r="B3" s="62" t="s">
        <v>3</v>
      </c>
      <c r="C3" s="24" t="s">
        <v>31</v>
      </c>
      <c r="D3" s="24">
        <v>743315</v>
      </c>
      <c r="E3" s="24">
        <v>80552</v>
      </c>
      <c r="F3" s="24" t="s">
        <v>32</v>
      </c>
      <c r="G3" s="24" t="s">
        <v>33</v>
      </c>
      <c r="H3" s="24">
        <v>27</v>
      </c>
      <c r="I3" s="24" t="s">
        <v>0</v>
      </c>
      <c r="J3" s="25"/>
      <c r="K3" s="26"/>
      <c r="L3" s="26" t="s">
        <v>7</v>
      </c>
      <c r="M3" s="26" t="s">
        <v>20</v>
      </c>
    </row>
    <row r="4" spans="2:15" ht="29" x14ac:dyDescent="0.35">
      <c r="B4" s="63"/>
      <c r="C4" s="27" t="s">
        <v>34</v>
      </c>
      <c r="D4" s="27">
        <v>743313</v>
      </c>
      <c r="E4" s="27">
        <v>80551</v>
      </c>
      <c r="F4" s="27" t="s">
        <v>32</v>
      </c>
      <c r="G4" s="27" t="s">
        <v>33</v>
      </c>
      <c r="H4" s="27">
        <v>0</v>
      </c>
      <c r="I4" s="27" t="s">
        <v>6</v>
      </c>
      <c r="J4" s="28">
        <v>46071</v>
      </c>
      <c r="K4" s="29" t="s">
        <v>5</v>
      </c>
      <c r="L4" s="29" t="s">
        <v>35</v>
      </c>
      <c r="M4" s="29" t="s">
        <v>21</v>
      </c>
      <c r="O4" t="s">
        <v>48</v>
      </c>
    </row>
    <row r="5" spans="2:15" ht="29.5" thickBot="1" x14ac:dyDescent="0.4">
      <c r="B5" s="64"/>
      <c r="C5" s="30" t="s">
        <v>36</v>
      </c>
      <c r="D5" s="30">
        <v>743323</v>
      </c>
      <c r="E5" s="30">
        <v>80560</v>
      </c>
      <c r="F5" s="30" t="s">
        <v>32</v>
      </c>
      <c r="G5" s="30" t="s">
        <v>33</v>
      </c>
      <c r="H5" s="30">
        <v>0</v>
      </c>
      <c r="I5" s="30" t="s">
        <v>6</v>
      </c>
      <c r="J5" s="31">
        <v>46250</v>
      </c>
      <c r="K5" s="32" t="s">
        <v>11</v>
      </c>
      <c r="L5" s="32" t="s">
        <v>22</v>
      </c>
      <c r="M5" s="32" t="s">
        <v>47</v>
      </c>
    </row>
  </sheetData>
  <mergeCells count="1"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A679-C4D7-442A-B2F6-C53F459918FA}">
  <dimension ref="B1:N31"/>
  <sheetViews>
    <sheetView tabSelected="1" workbookViewId="0">
      <selection activeCell="G12" sqref="G12"/>
    </sheetView>
  </sheetViews>
  <sheetFormatPr defaultRowHeight="14.5" x14ac:dyDescent="0.35"/>
  <cols>
    <col min="2" max="2" width="9.26953125" customWidth="1"/>
    <col min="3" max="5" width="9.90625" customWidth="1"/>
    <col min="6" max="6" width="8.36328125" customWidth="1"/>
    <col min="7" max="9" width="9.81640625" customWidth="1"/>
    <col min="10" max="10" width="10.81640625" customWidth="1"/>
    <col min="12" max="12" width="9.36328125" bestFit="1" customWidth="1"/>
    <col min="13" max="13" width="9.90625" customWidth="1"/>
    <col min="14" max="14" width="43.7265625" bestFit="1" customWidth="1"/>
    <col min="15" max="15" width="101.81640625" bestFit="1" customWidth="1"/>
  </cols>
  <sheetData>
    <row r="1" spans="2:14" ht="19.5" x14ac:dyDescent="0.35">
      <c r="B1" s="33" t="s">
        <v>37</v>
      </c>
    </row>
    <row r="2" spans="2:14" ht="16.5" thickBot="1" x14ac:dyDescent="0.45">
      <c r="B2" s="20" t="s">
        <v>18</v>
      </c>
      <c r="C2" s="21">
        <v>46274</v>
      </c>
      <c r="D2" s="8"/>
      <c r="E2" s="8"/>
      <c r="F2" s="2"/>
      <c r="K2" s="15">
        <v>12500</v>
      </c>
      <c r="L2" s="15"/>
      <c r="M2" s="15">
        <v>50000</v>
      </c>
    </row>
    <row r="3" spans="2:14" ht="44" thickBot="1" x14ac:dyDescent="0.4">
      <c r="B3" s="4" t="s">
        <v>1</v>
      </c>
      <c r="C3" s="5" t="s">
        <v>2</v>
      </c>
      <c r="D3" s="5" t="s">
        <v>10</v>
      </c>
      <c r="E3" s="5" t="s">
        <v>8</v>
      </c>
      <c r="F3" s="5" t="s">
        <v>12</v>
      </c>
      <c r="G3" s="5" t="s">
        <v>13</v>
      </c>
      <c r="H3" s="5" t="s">
        <v>19</v>
      </c>
      <c r="I3" s="5" t="s">
        <v>9</v>
      </c>
      <c r="J3" s="5" t="s">
        <v>38</v>
      </c>
      <c r="K3" s="13" t="s">
        <v>14</v>
      </c>
      <c r="L3" s="5" t="s">
        <v>16</v>
      </c>
      <c r="M3" s="13" t="s">
        <v>15</v>
      </c>
      <c r="N3" s="5" t="s">
        <v>4</v>
      </c>
    </row>
    <row r="4" spans="2:14" x14ac:dyDescent="0.35">
      <c r="B4" s="62" t="s">
        <v>3</v>
      </c>
      <c r="C4" s="11" t="s">
        <v>31</v>
      </c>
      <c r="D4" s="11">
        <v>743315</v>
      </c>
      <c r="E4" s="11">
        <v>80552</v>
      </c>
      <c r="F4" s="57">
        <f>Hours!G5</f>
        <v>12549.4</v>
      </c>
      <c r="G4" s="12">
        <v>46064</v>
      </c>
      <c r="H4" s="22">
        <f>+G4+365</f>
        <v>46429</v>
      </c>
      <c r="I4" s="59">
        <v>46429</v>
      </c>
      <c r="J4" s="9">
        <v>0</v>
      </c>
      <c r="K4" s="14">
        <f>J4+$K$2</f>
        <v>12500</v>
      </c>
      <c r="L4" s="19">
        <f>$C$2+((K4-F4)/(24*$C$8))</f>
        <v>46267.762626262629</v>
      </c>
      <c r="M4" s="6">
        <f>$C$2+(($M$2-F4)/(24*$C$8))</f>
        <v>51002.611111111109</v>
      </c>
      <c r="N4" s="18" t="s">
        <v>49</v>
      </c>
    </row>
    <row r="5" spans="2:14" ht="15" customHeight="1" x14ac:dyDescent="0.35">
      <c r="B5" s="63"/>
      <c r="C5" s="34" t="s">
        <v>34</v>
      </c>
      <c r="D5" s="34">
        <v>743313</v>
      </c>
      <c r="E5" s="34">
        <v>80551</v>
      </c>
      <c r="F5" s="55">
        <f>Hours!G6</f>
        <v>11179.5</v>
      </c>
      <c r="G5" s="35">
        <v>46066</v>
      </c>
      <c r="H5" s="36">
        <f t="shared" ref="H5:H6" si="0">+G5+365</f>
        <v>46431</v>
      </c>
      <c r="I5" s="60">
        <v>46431</v>
      </c>
      <c r="J5" s="37">
        <v>0</v>
      </c>
      <c r="K5" s="38">
        <f>J5+$K$2</f>
        <v>12500</v>
      </c>
      <c r="L5" s="39">
        <f t="shared" ref="L5" si="1">$C$2+((K5-F5)/(24*$C$8))</f>
        <v>46440.729797979795</v>
      </c>
      <c r="M5" s="40">
        <f>$C$2+(($M$2-F5)/(24*$C$8))</f>
        <v>51175.578282828283</v>
      </c>
      <c r="N5" s="41" t="s">
        <v>46</v>
      </c>
    </row>
    <row r="6" spans="2:14" ht="15" thickBot="1" x14ac:dyDescent="0.4">
      <c r="B6" s="64"/>
      <c r="C6" s="42" t="s">
        <v>36</v>
      </c>
      <c r="D6" s="42">
        <v>743323</v>
      </c>
      <c r="E6" s="42">
        <v>80560</v>
      </c>
      <c r="F6" s="56">
        <f>Hours!G7</f>
        <v>11841.1</v>
      </c>
      <c r="G6" s="43">
        <v>46068</v>
      </c>
      <c r="H6" s="44">
        <f t="shared" si="0"/>
        <v>46433</v>
      </c>
      <c r="I6" s="61">
        <v>46433</v>
      </c>
      <c r="J6" s="45">
        <v>0</v>
      </c>
      <c r="K6" s="46">
        <f>J6+$K$2</f>
        <v>12500</v>
      </c>
      <c r="L6" s="47">
        <f>$C$2+((K6-F6)/(24*$C$8))</f>
        <v>46357.194444444445</v>
      </c>
      <c r="M6" s="7">
        <f>$C$2+(($M$2-F6)/(24*$C$8))</f>
        <v>51092.042929292933</v>
      </c>
      <c r="N6" s="48" t="s">
        <v>46</v>
      </c>
    </row>
    <row r="7" spans="2:14" ht="15" customHeight="1" x14ac:dyDescent="0.35"/>
    <row r="8" spans="2:14" x14ac:dyDescent="0.35">
      <c r="B8" s="16" t="s">
        <v>17</v>
      </c>
      <c r="C8" s="17">
        <v>0.33</v>
      </c>
      <c r="D8" s="58"/>
      <c r="E8" s="58"/>
    </row>
    <row r="9" spans="2:14" ht="15" customHeight="1" x14ac:dyDescent="0.35"/>
    <row r="11" spans="2:14" ht="15" customHeight="1" x14ac:dyDescent="0.35"/>
    <row r="15" spans="2:14" ht="15" customHeight="1" x14ac:dyDescent="0.35"/>
    <row r="17" ht="15" customHeight="1" x14ac:dyDescent="0.35"/>
    <row r="19" ht="15" customHeight="1" x14ac:dyDescent="0.35"/>
    <row r="21" ht="15" customHeight="1" x14ac:dyDescent="0.35"/>
    <row r="23" ht="15" customHeight="1" x14ac:dyDescent="0.35"/>
    <row r="25" ht="15" customHeight="1" x14ac:dyDescent="0.35"/>
    <row r="27" ht="15" customHeight="1" x14ac:dyDescent="0.35"/>
    <row r="31" ht="15" customHeight="1" x14ac:dyDescent="0.35"/>
  </sheetData>
  <mergeCells count="1">
    <mergeCell ref="B4:B6"/>
  </mergeCells>
  <phoneticPr fontId="6" type="noConversion"/>
  <conditionalFormatting sqref="F5:F6">
    <cfRule type="expression" dxfId="2" priority="4">
      <formula>#REF!&gt;F5</formula>
    </cfRule>
  </conditionalFormatting>
  <conditionalFormatting sqref="K4:L6">
    <cfRule type="expression" dxfId="1" priority="2">
      <formula>F4&gt;K4</formula>
    </cfRule>
  </conditionalFormatting>
  <conditionalFormatting sqref="M4:M6">
    <cfRule type="expression" dxfId="0" priority="3">
      <formula>G4&gt;M4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732C-8276-4C00-B70A-2BEBA53D66F0}">
  <dimension ref="B2:H16"/>
  <sheetViews>
    <sheetView workbookViewId="0">
      <selection activeCell="G29" sqref="G29"/>
    </sheetView>
  </sheetViews>
  <sheetFormatPr defaultRowHeight="14.5" x14ac:dyDescent="0.35"/>
  <sheetData>
    <row r="2" spans="2:8" ht="19.5" x14ac:dyDescent="0.35">
      <c r="B2" s="33" t="s">
        <v>37</v>
      </c>
    </row>
    <row r="3" spans="2:8" ht="16.5" thickBot="1" x14ac:dyDescent="0.45">
      <c r="B3" s="1" t="s">
        <v>18</v>
      </c>
      <c r="C3" s="3">
        <v>46274</v>
      </c>
      <c r="D3" s="8"/>
      <c r="E3" s="8"/>
      <c r="F3" s="2"/>
      <c r="G3" s="8"/>
      <c r="H3" s="8"/>
    </row>
    <row r="4" spans="2:8" ht="29.5" thickBot="1" x14ac:dyDescent="0.4">
      <c r="B4" s="4" t="s">
        <v>1</v>
      </c>
      <c r="C4" s="5" t="s">
        <v>2</v>
      </c>
      <c r="D4" s="5" t="s">
        <v>39</v>
      </c>
      <c r="E4" s="5" t="s">
        <v>40</v>
      </c>
      <c r="F4" s="5" t="s">
        <v>12</v>
      </c>
      <c r="G4" s="5" t="s">
        <v>41</v>
      </c>
      <c r="H4" s="5" t="s">
        <v>42</v>
      </c>
    </row>
    <row r="5" spans="2:8" x14ac:dyDescent="0.35">
      <c r="B5" s="62" t="s">
        <v>3</v>
      </c>
      <c r="C5" s="11" t="s">
        <v>31</v>
      </c>
      <c r="D5" s="49">
        <v>1024</v>
      </c>
      <c r="E5" s="49">
        <v>880</v>
      </c>
      <c r="F5" s="49">
        <v>13885.8</v>
      </c>
      <c r="G5" s="49">
        <v>12549.4</v>
      </c>
      <c r="H5" s="49">
        <v>1336.1</v>
      </c>
    </row>
    <row r="6" spans="2:8" x14ac:dyDescent="0.35">
      <c r="B6" s="63"/>
      <c r="C6" s="10" t="s">
        <v>34</v>
      </c>
      <c r="D6" s="50">
        <v>876</v>
      </c>
      <c r="E6" s="50">
        <v>671</v>
      </c>
      <c r="F6" s="50">
        <v>11215.1</v>
      </c>
      <c r="G6" s="50">
        <v>11179.5</v>
      </c>
      <c r="H6" s="50">
        <v>35.6</v>
      </c>
    </row>
    <row r="7" spans="2:8" ht="15" thickBot="1" x14ac:dyDescent="0.4">
      <c r="B7" s="64"/>
      <c r="C7" s="42" t="s">
        <v>36</v>
      </c>
      <c r="D7" s="51">
        <v>983</v>
      </c>
      <c r="E7" s="51">
        <v>773</v>
      </c>
      <c r="F7" s="51">
        <v>12710.9</v>
      </c>
      <c r="G7" s="51">
        <v>11841.1</v>
      </c>
      <c r="H7" s="51">
        <v>869.9</v>
      </c>
    </row>
    <row r="12" spans="2:8" ht="15" thickBot="1" x14ac:dyDescent="0.4"/>
    <row r="13" spans="2:8" ht="29.5" thickBot="1" x14ac:dyDescent="0.4">
      <c r="B13" s="5" t="s">
        <v>2</v>
      </c>
      <c r="C13" s="5" t="s">
        <v>43</v>
      </c>
      <c r="D13" s="5" t="s">
        <v>44</v>
      </c>
      <c r="E13" s="5" t="s">
        <v>45</v>
      </c>
    </row>
    <row r="14" spans="2:8" x14ac:dyDescent="0.35">
      <c r="B14" s="11" t="s">
        <v>31</v>
      </c>
      <c r="C14" s="52">
        <v>1411</v>
      </c>
      <c r="D14" s="52">
        <v>743315</v>
      </c>
      <c r="E14" s="52">
        <v>80552</v>
      </c>
    </row>
    <row r="15" spans="2:8" x14ac:dyDescent="0.35">
      <c r="B15" s="10" t="s">
        <v>34</v>
      </c>
      <c r="C15" s="53">
        <v>1410</v>
      </c>
      <c r="D15" s="53">
        <v>743313</v>
      </c>
      <c r="E15" s="53">
        <v>80551</v>
      </c>
    </row>
    <row r="16" spans="2:8" ht="15" thickBot="1" x14ac:dyDescent="0.4">
      <c r="B16" s="42" t="s">
        <v>36</v>
      </c>
      <c r="C16" s="54">
        <v>1412</v>
      </c>
      <c r="D16" s="54">
        <v>743323</v>
      </c>
      <c r="E16" s="54">
        <v>80560</v>
      </c>
    </row>
  </sheetData>
  <mergeCells count="1">
    <mergeCell ref="B5:B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9269B7EC-AF0E-43A0-8097-1B4EC2758C41}"/>
</file>

<file path=customXml/itemProps2.xml><?xml version="1.0" encoding="utf-8"?>
<ds:datastoreItem xmlns:ds="http://schemas.openxmlformats.org/officeDocument/2006/customXml" ds:itemID="{ABBBA2B6-87F7-4695-8DCC-83DD5AA546A7}"/>
</file>

<file path=customXml/itemProps3.xml><?xml version="1.0" encoding="utf-8"?>
<ds:datastoreItem xmlns:ds="http://schemas.openxmlformats.org/officeDocument/2006/customXml" ds:itemID="{CC50D982-54BA-4994-BACC-08B068DF1B59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Status</vt:lpstr>
      <vt:lpstr>Schedule</vt:lpstr>
      <vt:lpstr>Hours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Nerio Cabrera Mejia</dc:creator>
  <cp:lastModifiedBy>Nerio Cabrera Mejia</cp:lastModifiedBy>
  <cp:lastPrinted>2026-04-13T13:57:48Z</cp:lastPrinted>
  <dcterms:created xsi:type="dcterms:W3CDTF">2026-02-10T18:19:32Z</dcterms:created>
  <dcterms:modified xsi:type="dcterms:W3CDTF">2026-09-25T21:41:49Z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